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192.168.50.250\Achizitii\PAAP\PAAP 2024\site aprilie\"/>
    </mc:Choice>
  </mc:AlternateContent>
  <xr:revisionPtr revIDLastSave="0" documentId="13_ncr:1_{6AD8F757-CE88-41C8-8D0F-75D90701FC54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2" i="1" l="1"/>
  <c r="C156" i="1" l="1"/>
  <c r="C182" i="1" l="1"/>
  <c r="C149" i="1" l="1"/>
  <c r="C140" i="1"/>
  <c r="C258" i="1" l="1"/>
  <c r="C83" i="1" l="1"/>
  <c r="C282" i="1"/>
  <c r="C281" i="1"/>
  <c r="C280" i="1" l="1"/>
  <c r="C299" i="1" l="1"/>
  <c r="C136" i="1" l="1"/>
  <c r="C146" i="1"/>
  <c r="C270" i="1" l="1"/>
  <c r="C274" i="1"/>
  <c r="C248" i="1" l="1"/>
  <c r="C242" i="1" l="1"/>
  <c r="C92" i="1" l="1"/>
  <c r="C76" i="1" l="1"/>
  <c r="C59" i="1" l="1"/>
  <c r="C91" i="1"/>
  <c r="C75" i="1"/>
  <c r="C180" i="1" l="1"/>
  <c r="C185" i="1" l="1"/>
  <c r="C205" i="1" l="1"/>
</calcChain>
</file>

<file path=xl/sharedStrings.xml><?xml version="1.0" encoding="utf-8"?>
<sst xmlns="http://schemas.openxmlformats.org/spreadsheetml/2006/main" count="1084" uniqueCount="430">
  <si>
    <t>Obiectul achiziției directe</t>
  </si>
  <si>
    <t xml:space="preserve">Cod CPV </t>
  </si>
  <si>
    <t>Valoarea estimată</t>
  </si>
  <si>
    <t>Sursa de finanțare</t>
  </si>
  <si>
    <t>Data estimată pentru inițiere</t>
  </si>
  <si>
    <t>Data estimată pentru finalizare</t>
  </si>
  <si>
    <t>Lei, fără TVA</t>
  </si>
  <si>
    <t xml:space="preserve">09130000-9  - Petrol si produse distilate (Rev.2)  </t>
  </si>
  <si>
    <t>venituri proprii</t>
  </si>
  <si>
    <t>decembrie</t>
  </si>
  <si>
    <t>66510000-8 - Servicii de asigurare (Rev.2)</t>
  </si>
  <si>
    <t>48190000-6 - Pachete software educationale</t>
  </si>
  <si>
    <t>31710000-6 Echipament electronic</t>
  </si>
  <si>
    <t>24450000-3 - Produse agrochimice (Rev.2)</t>
  </si>
  <si>
    <t>79132100-9 - Servicii de certificare a semnaturii electronice (Rev.2)</t>
  </si>
  <si>
    <t>71630000-3 Servicii de inspectie si testare tehnica (Rev.2)</t>
  </si>
  <si>
    <t>Servicii inspectii tehnice anuale CNCIR 2 ascensoare persoane</t>
  </si>
  <si>
    <t xml:space="preserve">64110000-0  - Servicii postale (Rev.2)   64120000-3 - Servicii de curierat (Rev.2)  </t>
  </si>
  <si>
    <t>CONTRACT Prestari servicii postale (intern și internațional neprioritar si prioritar)</t>
  </si>
  <si>
    <t>64110000-0</t>
  </si>
  <si>
    <t>64120000-3</t>
  </si>
  <si>
    <t xml:space="preserve">75121000-0 - Servicii administrative in invatamant (Rev.2) </t>
  </si>
  <si>
    <t>72400000-4 - Servicii de internet (Rev.2)   64211000-8 - Servicii de telefonie publica (Rev.2)
 64210000-1 - Servicii de telefonie si de transmisie de date (Rev.2)</t>
  </si>
  <si>
    <t>CONTRACT prestari servicii de internet si televiziune prin cablu</t>
  </si>
  <si>
    <t>72400000-4</t>
  </si>
  <si>
    <t>CONTRACT prestari servicii de telefonie fixa si inchiriere PBX, terminale si asigurare suport tehnic</t>
  </si>
  <si>
    <t>64211000-8; 79511000-9</t>
  </si>
  <si>
    <t>72261000-2 – Servicii de asistenta pentru software (Rev.2)</t>
  </si>
  <si>
    <t>50730000-1 Servicii de reparare si de intretinere a grupurilor de refrigerare (Rev.2)</t>
  </si>
  <si>
    <t>90921000-9 Servicii de dezinfectie si de dezinsectie (Rev.2)</t>
  </si>
  <si>
    <t>72600000-6 Servicii de asistenta si de consultanta informatica (Rev.2)</t>
  </si>
  <si>
    <t>72250000-2 - Servicii pentru sisteme şi asistenţă</t>
  </si>
  <si>
    <t>75111200-9 Servicii legislative (Rev.2)</t>
  </si>
  <si>
    <t>CONTRACT Servicii de verificare, revizie, întreținere și reparații la centralele termice, punctul termic și echipamentele din încăperile centralelor termice aparținând UMC, inclusiv manoperă înlocuire piese defecte</t>
  </si>
  <si>
    <t>50413200-5 Servicii de reparare si de intretinere a echipamentului de stingere a incendiilor (Rev.2)</t>
  </si>
  <si>
    <t>50413200-5</t>
  </si>
  <si>
    <t>65100000-4 Distributie de apa si servicii conexe (Rev.2)</t>
  </si>
  <si>
    <t>09320000-8</t>
  </si>
  <si>
    <t>22462000-6 Materiale publicitare (Rev.2)</t>
  </si>
  <si>
    <t>72700000-7- Servicii de retele informatice</t>
  </si>
  <si>
    <t>71356200-0 - Servicii de asistenta tehnica (Rev.2)</t>
  </si>
  <si>
    <t>90511000-2
90511100-3</t>
  </si>
  <si>
    <t>CONTRACT Servicii de dezinsectie, deratizare si dezinfectie</t>
  </si>
  <si>
    <t>98310000-9 Servicii de spalatorie si de curatatorie uscata (Rev.2)</t>
  </si>
  <si>
    <t>CONTRACT Prestari servicii de curierat rapid intern si international</t>
  </si>
  <si>
    <t>CONTRACT Servicii de verificare, incarcare si reparare stingatoare</t>
  </si>
  <si>
    <t>39100000-3 Mobilier</t>
  </si>
  <si>
    <t>64212000-6</t>
  </si>
  <si>
    <t>55000000-0 Servicii hoteliere, de restaurant</t>
  </si>
  <si>
    <t>71356100-9 - Servicii de control tehnic (Rev.2</t>
  </si>
  <si>
    <t>79100000-5 - Servicii juridice</t>
  </si>
  <si>
    <t>60400000-2 - Servicii de transport aerian</t>
  </si>
  <si>
    <t>Contract Servicii de operare și asistență tehnică la instruire pentru laboratorul GMDSS (Global Maritime Distress and Safety System), 12 luni</t>
  </si>
  <si>
    <t xml:space="preserve">  
50112100-4 Servicii de reparare a automobilelor</t>
  </si>
  <si>
    <t>79810000-5
79970000-4 - Servicii de editare (Rev.2)</t>
  </si>
  <si>
    <t>noiembrie</t>
  </si>
  <si>
    <t>ianuarie</t>
  </si>
  <si>
    <t>15000000-8 - Alimente, băuturi, tutun şi produse conexe</t>
  </si>
  <si>
    <t>VP</t>
  </si>
  <si>
    <t>72611000-6 Servicii de asistenta tehnica informatica (Rev.2)</t>
  </si>
  <si>
    <t xml:space="preserve">  
71350000-6
Servicii stiintifice si tehnice in inginerie
(Rev.2)</t>
  </si>
  <si>
    <t>OBIECTE PRINCIPALE: 30197600-2 Hartie si carton tratate (Rev.2)</t>
  </si>
  <si>
    <t>februarie</t>
  </si>
  <si>
    <t>martie</t>
  </si>
  <si>
    <t>42912310-8 Aparate de filtrare a apei (Rev.2); 42912330-4 Aparate de purificare a apei (Rev.2)</t>
  </si>
  <si>
    <t>39500000-7 Articole textile</t>
  </si>
  <si>
    <t>octombrie</t>
  </si>
  <si>
    <t>august</t>
  </si>
  <si>
    <t>septembrie</t>
  </si>
  <si>
    <t>aprilie</t>
  </si>
  <si>
    <t xml:space="preserve">mai </t>
  </si>
  <si>
    <t>iunie</t>
  </si>
  <si>
    <t>mai</t>
  </si>
  <si>
    <t>50610000-4 Servicii de reparare si de intretinere a echipamentului de securitate (Rev.2)</t>
  </si>
  <si>
    <t>79341000-6 Servicii de publicitate</t>
  </si>
  <si>
    <t xml:space="preserve">50750000-7 Servicii de intretinere a ascensoarelor (Rev.2) </t>
  </si>
  <si>
    <t>50750000-7</t>
  </si>
  <si>
    <t xml:space="preserve">71241000-9
</t>
  </si>
  <si>
    <t>90900000-6 Servivicii de curatenie si igienizare</t>
  </si>
  <si>
    <t>35100000-5 - Echipament de urgenta si de siguranta
(Rev.2)</t>
  </si>
  <si>
    <t>44000000-0 Structuri şi materiale de construcţii; produse auxiliare pentru construcţii</t>
  </si>
  <si>
    <t>Servicii de perfecţionare a personalului (79633000-0); 80530000 8 Servicii de formare profesionala</t>
  </si>
  <si>
    <t xml:space="preserve">
71630000-3 - Servicii de inspecţie şi testare tehnică 71356000-8- Servicii tehnice (Rev.2)</t>
  </si>
  <si>
    <t>71630000-3 - Servicii de inspecţie şi testare tehnică</t>
  </si>
  <si>
    <t>90711100-5 - Evaluare a riscurilor sau a pericolelor, alta decât cea pentru construcţii</t>
  </si>
  <si>
    <t>60140000-1 - Servicii de transport de pasageri ocazional</t>
  </si>
  <si>
    <t>iulie</t>
  </si>
  <si>
    <t>55520000-1 - Servicii de catering (Rev.2)
55510000-8 - Servicii de cantina (Rev.2)</t>
  </si>
  <si>
    <t>vp</t>
  </si>
  <si>
    <t>48190000-6 - Pachete software educationale (Rev.2)</t>
  </si>
  <si>
    <t>72250000-2 Servicii pentru sisteme si asistenta (Rev.2)</t>
  </si>
  <si>
    <t>71631000-0 - Servicii de inspectie tehnica (Rev.2)</t>
  </si>
  <si>
    <t>CONTRACT Servicii de supraveghere si verificare tehnica in utilizarea instalatiilor/echipamentelor prin operatori autorizati (RSVTI)</t>
  </si>
  <si>
    <t>Servicii de verificare tehnică periodică a instalației de utilizare a gazelor naturale Baza Nautica si Sediul UMC, la 2 ani</t>
  </si>
  <si>
    <t xml:space="preserve">CONTRACT Servicii acces la program informatic legislativ </t>
  </si>
  <si>
    <t>CONTRACT Servicii de mentenanta (intretinere, verificare, reglare) si servicii de reparare a echipamentelor /instalatiilor de racire si tratare a aerului</t>
  </si>
  <si>
    <t>22880-34320</t>
  </si>
  <si>
    <t>CONTRACT Servicii de spalatorie si curatatorie chimica a materialelor textile, a inventarului moale</t>
  </si>
  <si>
    <t>5280.00 -7920.00</t>
  </si>
  <si>
    <t>15888.00-23832.00</t>
  </si>
  <si>
    <t>Mentenanta si upgrade pentru licenta MATLAB versiunea Classroom Academic Licence (Student use in laboratories) si pentru toolbox-uri, pentru perioada 31.01.2024-30.01.2025</t>
  </si>
  <si>
    <t>85140000-2 - Diverse servicii de sănătate</t>
  </si>
  <si>
    <t>71631000-0</t>
  </si>
  <si>
    <t xml:space="preserve">2024_ COMBUSTIBILI LICHIZI, GAZOSI, SOLIZI SI ULEIURI </t>
  </si>
  <si>
    <t xml:space="preserve">CONTRACT servicii de mentenanta a licentelor UMS (University Management System) și servicii de asistenta în utilizarea aplicatiei UMS, pentru perioada 02.12.2024-01.12.2025 </t>
  </si>
  <si>
    <t>Servicii de mentenanta pentru Sistemul integrat de gestiune bibliotecă TINREAD 01.12.2024-30.11.2025</t>
  </si>
  <si>
    <t>Servicii de actualizare modul Solon.eFactura</t>
  </si>
  <si>
    <t>Servicii de intretinere-reparare și revizire generala a ascensoarelor Sediului Central al UMC din Constanta, Str. Mircea cel Batran nr.104 pentru perioada aprilie 2024-30.04.2025</t>
  </si>
  <si>
    <t>mentenanta perioada 04.03.2024-03.03.2025 clasa de adrese IP tip PA 193.231.75.0/24</t>
  </si>
  <si>
    <t>Salubritate+depozitare+inchiriere containere/2024 POLARIS
Servicii de colectare si transport deseuri voluminoase</t>
  </si>
  <si>
    <t>2024_CARTUSE DE TONER, CARTUSE DE CERNEALA</t>
  </si>
  <si>
    <t>toner negru TN421BK SAU TN423BK - 1 BUC</t>
  </si>
  <si>
    <t>30125100-2 Cartuse de toner</t>
  </si>
  <si>
    <t>Produse de protocol pentru perioada ianuarie-martie 2024</t>
  </si>
  <si>
    <t>Venituri proprii</t>
  </si>
  <si>
    <t>CONTRACT SUBSECVENT Benzina si motorina OMV, prin ONAC (01.03.2024-28.02.2025)</t>
  </si>
  <si>
    <t>30213000-5</t>
  </si>
  <si>
    <t>32333000-6</t>
  </si>
  <si>
    <t>30237000-9</t>
  </si>
  <si>
    <t>2024_ECHIPAMENTE PERIFERICE; PIESE DE SCHIMB PENTRU ECHIPAMENTE PERIFERICE</t>
  </si>
  <si>
    <t>DOMENIU ELECTRONIC</t>
  </si>
  <si>
    <t>2024_ECHIPAMENTE ELECTRONICE; ACCESORII ELECTRONICE; ACCESORII PENTRU ELECTRONICA</t>
  </si>
  <si>
    <t>DOMENIU ELECTROMECANIC</t>
  </si>
  <si>
    <t>2024_ECHIPAMENTE ELECTROMECANICE; ACCESORII ELECTROMECANICE; ACCESORII PENTRU ELECTROMECANICĂ</t>
  </si>
  <si>
    <t>2024_ PANOURI SOLARE/FOTOVOLTAICE; ACCESORII PENTRU PANOURI SOLARE/FOTOVOLTAICE</t>
  </si>
  <si>
    <t>09331000-8 Panouri solare</t>
  </si>
  <si>
    <t>ANEXĂ 2 LA PROGRAMUL ANUAL AL ACHIZIȚIILOR PUBLICE_ACHIZIȚII DIRECTE 2024</t>
  </si>
  <si>
    <t>31720000-9 Echipament electromecanic</t>
  </si>
  <si>
    <t>2024_ ECHIPAMENTE DE URGENȚĂ ȘI DE SIGURANȚĂ</t>
  </si>
  <si>
    <t xml:space="preserve">2024_ARTICOLE TEXTILE </t>
  </si>
  <si>
    <t>2024_ARTICOLE ȘI ECHIPAMENT DE SPORT</t>
  </si>
  <si>
    <t>37400000-2 Articole și echipament de sport</t>
  </si>
  <si>
    <t xml:space="preserve">2024_HARTIE, PAPETARIE, ARTICOLE DE BIROTICA, MASINI, ECHIPAMENTE SI ACCESORII DE BIROU </t>
  </si>
  <si>
    <t xml:space="preserve">2024_MATERIALE PUBLICITARE; PRODUSE IMPRIMATE; DIVERSE ARTICOLE DECORATIVE                                                                              </t>
  </si>
  <si>
    <t>2024_SISTEME DE OPERARE PENTRU CALCULATOR SAU LAPTOP; PACHETE SOFTWARE DE COMUNICATII ȘI MULTIMEDIA</t>
  </si>
  <si>
    <t>48620000-0 Sisteme de operare pentru calculator sau laptop; 48510000-3 Pachete software de comunicatii și multimedia(Rev.2)</t>
  </si>
  <si>
    <t>2024_PACHETE SOFTWARE EDUCATIONALE</t>
  </si>
  <si>
    <t>2024_ SERVICII TIPOGRAFICE ȘI SERVICII CONEXE</t>
  </si>
  <si>
    <t>2024_MOBILIER; ACCESORII PENTRU MOBILIER; MATERIALE SI SERVICII RECONDITIONARE MOBILIER</t>
  </si>
  <si>
    <t xml:space="preserve">2024_PRODUSE AGROCHIMICE SI DE SILVICULTURA, ARANJAMENTE FLORALE </t>
  </si>
  <si>
    <t>2024_SERVICII DE CERTIFICARE A SEMNĂTURII ELECTRONICE</t>
  </si>
  <si>
    <t>50300000-8 Servicii de reparare și de întreținere și servicii conexe pentru computere personale, pentru echipamente de birou, pentru echipamente de telecomunicații și pentru echipamente audiovideo</t>
  </si>
  <si>
    <t>2024_DIVERSE CONTRACTE SERVICII MENTENANȚĂ SISTEME DE SECURITATE; Piese și accesorii</t>
  </si>
  <si>
    <t>2024_SERVICII ȘI PRODUSE DE REPARARE SI DE INTRETINERE A CENTRALELOR TERMICE ȘI GRUPURILOR DE REFRIGERARE; Piese si accesorii</t>
  </si>
  <si>
    <t>2024_SERVICII DE OPERARE ȘI ASISTENTĂ TEHNICĂ SPECIALIZATĂ</t>
  </si>
  <si>
    <t xml:space="preserve">2024_DIVERSE CONTRACTE SERVICII ANUALE (MENTENANȚĂ, ÎNCHIRIERI) </t>
  </si>
  <si>
    <t>2024_DIVERSE PRODUSE, MATERIALE ȘI SERVICII PENTRU REPARAȚII AMBARCAȚIUNI</t>
  </si>
  <si>
    <t>2024_SERVICII CURIERAT INTERN ȘI INTERNAȚIONAL; SERVICII POȘTALE</t>
  </si>
  <si>
    <t xml:space="preserve">2024_SERVICII JURIDICE </t>
  </si>
  <si>
    <t>2024_SERVICII INTERNET, CATV, TELEFONIE FIXA SI TELEFONIE MOBILA</t>
  </si>
  <si>
    <t xml:space="preserve">2024_SERVICII DE PUBLICITATE ȘI DE PROMOVARE       </t>
  </si>
  <si>
    <t>2024_SERVICII DE SUPRAVEGHERE A LUCRARILOR (DIRIGENTIE, SSM SANTIER)</t>
  </si>
  <si>
    <t>2024_SERVICII DE CERTIFICARE (ISO, GCHQ, etc)</t>
  </si>
  <si>
    <t>2024_SERVICII  DE PROIECTARE DIVERSE</t>
  </si>
  <si>
    <t>2024_CONTRACTE UTILITATI</t>
  </si>
  <si>
    <t>EXCEPȚII DE LA LEGEA 98/2016</t>
  </si>
  <si>
    <t>79941000-2, Servicii de taxare</t>
  </si>
  <si>
    <t>SERVICII DE FURNIZARE UTILITĂȚI</t>
  </si>
  <si>
    <t>2024_SERVICII DE INVAȚĂMÂNT (MONITORIZARE, EVALUARE PERIODICA, APROBARE)</t>
  </si>
  <si>
    <t>2024_SERVICII DE CATERING ȘI SERVICII DE CANTINĂ</t>
  </si>
  <si>
    <t>CONTRACT servicii de medicina muncii 12 luni</t>
  </si>
  <si>
    <t>DOMENIU ELECTRIC; ELECTRICE ȘI ELECTROCASNICE</t>
  </si>
  <si>
    <t>SERVICII</t>
  </si>
  <si>
    <t>FURNIZARE</t>
  </si>
  <si>
    <t>2024_Rovignete și permise port</t>
  </si>
  <si>
    <t>2024_Diverse taxe/ cotizații</t>
  </si>
  <si>
    <t>taxa monitorizare anuala ANR cursuri</t>
  </si>
  <si>
    <t>30234600-4 Memorie flash (Rev.2)</t>
  </si>
  <si>
    <t>31681000-3</t>
  </si>
  <si>
    <t>2024_ PRODUSE ȘI MATERIALE PENTRU INSTALATII ELECTRICE; APARATE ELECTROCASNICE</t>
  </si>
  <si>
    <t>Materiale de constructii</t>
  </si>
  <si>
    <t>44190000-8 - Diverse materiale de construcţii</t>
  </si>
  <si>
    <t>2024_ECHIPAMENTE ȘI ACCESORII DE INREGISTRARE SAU DE REDARE A SUNETULUI SAU A IMAGINII; ECHIPAMENTE FOTOGRAFICE; ACCESORII ECHIPAMENTE FOTOGRAFICE</t>
  </si>
  <si>
    <t>2024_STAȚII DE LUCRU (computer, sistem desktop, laptop, tableta, tableta grafica cu display, table interactive)</t>
  </si>
  <si>
    <t>2024_PIESE DE SCHIMB ȘI ACCESORII PENTRU STAȚII DE LUCRU (monitor, tastatura, mouse, tableta grafica fara monitor, hard/ssd extern, router, usb, acces point, memory stick, rețelistică, piese de schimb pentru stații de lucru)</t>
  </si>
  <si>
    <t>Produse alimentare pentru microcantina</t>
  </si>
  <si>
    <t>Servicii tiparire carte"Metode experimentale in fizica. Electricitate si magnetism", 25 exemplare, nr. pag.101, format A4,  autor Valerica Baban</t>
  </si>
  <si>
    <t>79810000-5 - Servicii tipografice (Rev.2)</t>
  </si>
  <si>
    <t>22000000-0 Imprimate si produse conexe (Rev.2)</t>
  </si>
  <si>
    <t xml:space="preserve">cod CPV 38650000-6 Echipament fotografic;
cod CPV 32320000-2 Echipament audiovizual si de televiziune  </t>
  </si>
  <si>
    <t>Echipament fotografic, audiovizual si de televiziune: LOT 1_Cameră foto Mirrorless și accesorii; LOT 2_Accesorii pentru echipament audio și video;
LOT 3_Cameră video PTZ 4K; LOT 4_Trepied video fluid; LOT 5_Interfață audio podcast; LOT 6_ Microfoane audio+stativ integrat+cablu</t>
  </si>
  <si>
    <t>USB KINGSTON DTX 32GB, Port USB 3.2 - 200 buc</t>
  </si>
  <si>
    <t>48500000-3 Pachete software de comunicatii si multimedia</t>
  </si>
  <si>
    <t>pachete software de comunicatii si multimedia(licenta Wirecast Pro -2 buc, licenta Bandicut+Bandicam suite business-1 buc, licenta Manycam business enterprise-1 buc,  licenta Sony Vegas Pro 21 versiunea Post-1 buc)</t>
  </si>
  <si>
    <t>materiale electrice (cablu electric la metru-1 buc, prelungitor prize-5 buc, prelungitor prize-3 buc, prelungitor rola cu derulare-1 buc)</t>
  </si>
  <si>
    <t>31681000-3 Accesorii electrice</t>
  </si>
  <si>
    <t>Acumulatori Li-Po, 3,7V, 2000mAh, cabluri, MOLEX 5264-2P, 2 buc; Baterii reîncărcabile AAA, set 6 buc</t>
  </si>
  <si>
    <t>31711000-3 - Accesorii electronice</t>
  </si>
  <si>
    <t>Materiale auxiliare pentru constructii (Lot 6)</t>
  </si>
  <si>
    <t>30237000-9 Piese şi accesorii pentru computere</t>
  </si>
  <si>
    <t>Pointer laser (Lot 7), 4 buc</t>
  </si>
  <si>
    <t>stampile cu text, 2 bucati</t>
  </si>
  <si>
    <t>30192153-8 Stampile cu text</t>
  </si>
  <si>
    <t xml:space="preserve">2024_ SERVICII DE MENTENANȚĂ ȘI REVIZIE A ASCENSOARELOR; Piese și accesorii                                                                                                       </t>
  </si>
  <si>
    <t>Coroana funerara si aranjament floral</t>
  </si>
  <si>
    <t>03121210-0 - Aranjamente florale (Rev.2)</t>
  </si>
  <si>
    <t>cartela de proximitate pentru Yala D290, 100 buc</t>
  </si>
  <si>
    <t>30160000-8
Carduri magnetice</t>
  </si>
  <si>
    <t>39711310-5 Filtre de cafea electrice</t>
  </si>
  <si>
    <t>redeventa  ptr. Teren de 2040 mp trimestrul IV 2023</t>
  </si>
  <si>
    <t>redeventa  ptr. Teren de 9710 mp trimestrul I-IV 2024</t>
  </si>
  <si>
    <t>accesorii pentru computere (monitoare cu suport, 2 buc; cablu HDMI, 1 buc; cablu audio, 1 buc; tastatura, 1 buc; mouse, 1 buc; încărcător_docking station, 2 buc; ssd 2TB, 1 buc)</t>
  </si>
  <si>
    <t>monitor 21 inch -18 buc, display profesional -1 buc, NAS 1 buc-3500 lei, HDD pt NAS-4 buc, switch 24 porturi POE-1 buc, firewall - 1 buc</t>
  </si>
  <si>
    <t>licente digitale RulesMaster Pro 4 LAN Server, 20 bucăți</t>
  </si>
  <si>
    <t>Produse pentru DP capsule cafea Nescafe, pahare carton unica folosinta, palete lemn cafea, zahar brun si alb, servetele albe masa</t>
  </si>
  <si>
    <t>39831240-0 Produse de curatenie</t>
  </si>
  <si>
    <t>CONTRACT Servicii de asistenta tehnica pentru programe de calculator: FC, GM, MF, SA, AB, pentru anul 2025</t>
  </si>
  <si>
    <t>CONTRACT Servicii  de verificare, intretinere si reparare instalație de hidranti interiori si exteriori si grupuri de pompare</t>
  </si>
  <si>
    <t xml:space="preserve">2024_Servicii de evaluare a riscurilor sau a pericolelor, alta decât cea pentru construcţii                                                                                                 </t>
  </si>
  <si>
    <t xml:space="preserve">2024_ SERVICII DE CURATENIE SI IGIENIZARE                                                                                                       </t>
  </si>
  <si>
    <t xml:space="preserve">2024_SERVICII DE TRANSPORT PASAGERI OCAZIONAL                                               </t>
  </si>
  <si>
    <t xml:space="preserve">2024_SERVICII DE TRANSPORT AERIAN                                              </t>
  </si>
  <si>
    <t>2024_ SERVICII IN DOMENIUL SSM/SERVICII DE SANATATE</t>
  </si>
  <si>
    <t xml:space="preserve">2024_ SERVICII DE PERFECȚIONARE și FORMARE PROFESIONALĂ  PERSONAL UMC                                                                                        </t>
  </si>
  <si>
    <t xml:space="preserve">2024_SERVICII DE CONTROL/VERIFICARI TEHNICE; Piese și accesorii                            </t>
  </si>
  <si>
    <t>Servicii de inspecție anuală console și echipamente GMDSS</t>
  </si>
  <si>
    <t xml:space="preserve">2024_Servicii stiintifice si tehnice in inginerie (geologie, geofizica, meteorologie, arheologie, topografie, seismologie, hidrografie,  cartografiere, cadastru, servicii tehnice)                                                      </t>
  </si>
  <si>
    <t xml:space="preserve">2024_REVIZII, REPARATII, VERIFICARI MASINI, VERIFICARE SI DESCARCARE TAHOGRAF                                                                          </t>
  </si>
  <si>
    <t xml:space="preserve">2024_ASIGURARI AUTO ȘI PERSOANE                                                    </t>
  </si>
  <si>
    <t xml:space="preserve">2024_SERVICII DIVERSE DE ASISTENTA TEHNICA INFORMATICA        </t>
  </si>
  <si>
    <t xml:space="preserve">2024_ALIMENTE, BĂUTURI ȘI PRODUSE CONEXE                                                  </t>
  </si>
  <si>
    <t xml:space="preserve">CONTRACTE inchiriere 7 purificatoare de apa si 10 dozatoare fiecare cu 4 RECIPIENTE apa de 10L/lună 12+4 luni </t>
  </si>
  <si>
    <t>Apa canal/2024 - RAJA</t>
  </si>
  <si>
    <t>Apa fierbinte, incalzire/2024 - ELECTROCENTRALE CONSTANTA (TERMOCENTRALE CONSTANTA SRL)</t>
  </si>
  <si>
    <t>Apa fierbinte, incalzire/2024 - TERMOFICARE CONSTANTA SRL</t>
  </si>
  <si>
    <t>2024_ ECHIPAMENTE DOMENIU ELECTROENERGETIC</t>
  </si>
  <si>
    <t xml:space="preserve">31680000-6 Articole si accesorii electrice 39700000-9 Aparate de uz casnic   </t>
  </si>
  <si>
    <t xml:space="preserve">mese servite </t>
  </si>
  <si>
    <t>55300000-3 Servicii de restaurant si de servire a mancarii</t>
  </si>
  <si>
    <t>toner negru 006R04368-3 bucati, toner cyan 006R04369-2 bucati, toner magenta 006R04370-2 bucati, toner yellow 006R04371 -2 bucati</t>
  </si>
  <si>
    <t>Produse de patiserie si bauturi racoritoare ptr Gala Aniversara LSUMC 34</t>
  </si>
  <si>
    <t>publicare decizie in Monitorul Oficial al Romaniei partea a III-a</t>
  </si>
  <si>
    <t>44100000-1  - Materiale de constructii si articole conexe (Rev.2)</t>
  </si>
  <si>
    <t>Contract Sistem de masurare zgomote si vibratii</t>
  </si>
  <si>
    <t>38434300-9 Echipament de masurare a zgomotului
38434400-0 Analizoare de vibratii</t>
  </si>
  <si>
    <t>tricouri personalizate-30 bucati, hanorac personalizat-25 buc, agenda personalizata-50 buc, breloc personalizat-50 buc</t>
  </si>
  <si>
    <t>22900000-9 Diverse imprimate</t>
  </si>
  <si>
    <t xml:space="preserve">Materiale punere in functiune masina de gatit bufet incinta SLM (cot fonta, 4 buc; niplu fonta, 2 buc; racor flexibil, 2 buc; regulator gaz, 2 buc), o oferta </t>
  </si>
  <si>
    <t>imprimanta laser color A4, duplex, wireless</t>
  </si>
  <si>
    <t>30232110-8 imprimante laser</t>
  </si>
  <si>
    <t>Materiale de constructii si articole conexe laborator multifunctional BN12</t>
  </si>
  <si>
    <t>Materiale electrice laborator multifunctional BN12</t>
  </si>
  <si>
    <t>Produse alimentare pentru microcantina (rosii, salata iceberg/salata verde creata, ceapa rosie), coltare din hartie albe 16x18 (2000 buc/set) pentru microcantina</t>
  </si>
  <si>
    <t>domeniu internet umctv.ro</t>
  </si>
  <si>
    <t>72417000-6 Nume de domenii de internet</t>
  </si>
  <si>
    <t>accesorii pentru retea - cablu de retea pe tambur</t>
  </si>
  <si>
    <t>32421000-0 Cabluri de retea</t>
  </si>
  <si>
    <t>Servicii tiparire carte"Business Intelligence: Arhitectures, Tehnologies and Implementations" - 20 exemplare</t>
  </si>
  <si>
    <t>taxa de reinnoire a marcii UMC la OSIM</t>
  </si>
  <si>
    <t>taxa anuala de membru in cadrul BIMCO</t>
  </si>
  <si>
    <t>taxa anuala de membru in cadrul DOBROGEA NORD</t>
  </si>
  <si>
    <t>cafetiera pentru Centrul de cursuri si activitati de pregatire profesionala</t>
  </si>
  <si>
    <t>prelungitoare cu protectie si buton oprire - 35 buc</t>
  </si>
  <si>
    <t>31224810-3 Cabluri prelungitoare (Rev.2)</t>
  </si>
  <si>
    <t>set tonere imprimanta Brother TN423BK, TN423C, TN423M, TN423Y</t>
  </si>
  <si>
    <t>31440000-2 Baterii</t>
  </si>
  <si>
    <t>baterii R6-100 buc, baterii buton CR2032-10 buc, baterii 9V-10 buc, baterii LR 03-50 buc</t>
  </si>
  <si>
    <t>insigne pentru prezentarea specializarilor UMC</t>
  </si>
  <si>
    <t>39561133-3 Insigne</t>
  </si>
  <si>
    <t>Servicii de certificare a sistemului integrat de management calitate-mediu conform standardelor ISO 9001:2015 si ISO 14001:2015</t>
  </si>
  <si>
    <t>79132000-8 - Servicii de certificare (Rev.2)</t>
  </si>
  <si>
    <t>Servicii de inspectie, diagnosticare și reparare sistem de invertoare solare SMA</t>
  </si>
  <si>
    <t>SERVICII DE REPARARE ȘI DE ÎNTREȚINERE A MAȘINILOR NEELECTRICE, A MAȘINILOR ȘI APARATELOR ELECTRICE ȘI A ECHIPAMENTULUI CONEX</t>
  </si>
  <si>
    <t>50800000-3 Diverse servicii de întreţinere şi de reparare</t>
  </si>
  <si>
    <t>50532000-3 - Servicii de reparare şi de întreţinere a maşinilor şi aparatelor electrice şi a echipamentului conex</t>
  </si>
  <si>
    <t>2024_SERVICII DE REPARARE ȘI DE ÎNTREȚINERE A MAȘINILOR NEELECTRICE, A MAȘINILOR ȘI APARATELOR ELECTRICE ȘI A ECHIPAMENTULUI CONEX</t>
  </si>
  <si>
    <t>servicii de editare publicatie Tomisul Cultural</t>
  </si>
  <si>
    <t>79970000-4 Servicii de editare</t>
  </si>
  <si>
    <t>2024_ SERVICII DE TRADUCERE AUTORIZATĂ</t>
  </si>
  <si>
    <t>79530000-8 - Servicii de traducere (Rev.2)</t>
  </si>
  <si>
    <t>Servicii  traducere autorizată documentație de atribuire procedură SIMULATOR COMPARTIMENT MASINA PNRR</t>
  </si>
  <si>
    <t>materiale electrice (prelungitor 14 prize-4 buc, prelungitor 6 prize-4 buc, prelungitor tambur 4 prize min 50 m-3 buc, prelungitor tambur 4 prize min 25 m-3 buc)</t>
  </si>
  <si>
    <t>contract subsecvent nr 1 articole de curatenie si menaj (acord cadru ONAC nr 2098/11.07.2023)</t>
  </si>
  <si>
    <t>2 x Transceiver SDR multi-mod; 5 benzi; 5-10W</t>
  </si>
  <si>
    <t>39700000-9 Aparate de uz casnic</t>
  </si>
  <si>
    <t>masina automata de spalat si uscat pardoseli -1 buc, aspirator profesional pentru praf-2 buc, suport pad pentru masina profesionala de spalat pardoseli -1 buc, pad rosu pentru curatat pardoseli - 5 buc/set, sac hartie praf 12 l pentru aspirator profesional pentru praf -20 buc</t>
  </si>
  <si>
    <t>6 rovinete ptr. autoturismele ( CT10UMC, CT11UMC, CT12UMC, CT08WUS, microbuz Mecedez Benz 21 locuri, microbuz Mercedes Benz 24 locuri)</t>
  </si>
  <si>
    <t xml:space="preserve">accesorii pentru computere (mouse 3 buc, sursa UPS-2 buc, suport unitate PC cu roti-2 buc, splitter displayport-1 buc, ) </t>
  </si>
  <si>
    <t>detergent concentrat pentru masina profesionala de spalat pardoseli 5 l - 10 bidoane</t>
  </si>
  <si>
    <t>42961200-2 Sisteme SCADA sau echivalent</t>
  </si>
  <si>
    <t>45315400-2 Instalatii de inalta tensiune</t>
  </si>
  <si>
    <t xml:space="preserve">2024_ARTICOLE DE CURATENIE SI MENAJ; MATERIALE SI PRODUSE DE CURATENIE SI INTRETINERE </t>
  </si>
  <si>
    <t>….</t>
  </si>
  <si>
    <t>toner negru CE340A BLACK - 1 BUC</t>
  </si>
  <si>
    <t>ecusoane orizontale cu snur albastru - 150 buc, mape din plasatic cu elastic pe colturi A4 - 150 buc, pixuri cu mecanism - 150 buc, Agenda A4 zilnica- 150 buc, etichete autoadezive termice 1000 etichete/rola - 1 rola</t>
  </si>
  <si>
    <t>30192700-8 Papetarie (Rev.2)</t>
  </si>
  <si>
    <t>tonere 006R04368, 69, 70, 71 - 4 buc</t>
  </si>
  <si>
    <t>Copii conforme a Licentei de transport de persoane in cont propriu ptr. autobuzele CT02UMC si CT03UMC emise de Autoritatea Rutiera Romana</t>
  </si>
  <si>
    <t>80530000 8 Servicii de formare profesionala</t>
  </si>
  <si>
    <t>servicii de formare profesionala manager de transport persoane, 1 persoana</t>
  </si>
  <si>
    <t>materiale pentru imprejmuire (panou gard zincat bordurat dim 2000x2000 mm -30 bucati; stalp gard, otel, dreptunghiular cu inaltime 2500 mm-30 bucati, surub panou gard -120 bucati; piulita M8 -120 bucati)</t>
  </si>
  <si>
    <t>servicii de promovare UMC în revista Higher Education Review Magazine publicată în Bangalore, India</t>
  </si>
  <si>
    <t xml:space="preserve">2024_Servicii de reparare și de întreținere și servicii conexe pentru computere personale, pentru echipamente de birou, pentru echipamente de telecomunicații și pentru echipamente audio-video                                                                   </t>
  </si>
  <si>
    <t>produse curatenie 12 luni</t>
  </si>
  <si>
    <t>waste toner bottle (recipient toner rezidual) pentru multifunctional Xerox Workcenter 6515, 2 bucati</t>
  </si>
  <si>
    <t>30125000-1 Piese si accesorii pentru fotocopiatoare</t>
  </si>
  <si>
    <t>reinnoire certificat digital calificat pentru un nr de 17 persoane, 1 an și certificat digital in cloud pentru un nr. de 8 persoane, 1 an (declaratii de avere)</t>
  </si>
  <si>
    <t>reinnoire certificat digital calificat pentru 2 ani, 1 persoană</t>
  </si>
  <si>
    <t>45259300-0 Reparare si intretinere a centralelor termice</t>
  </si>
  <si>
    <t>18100000-0  - Imbracaminte de uz profesional,
imbracaminte speciala de lucru si
accesorii (Rev.2);
18830000-6 incaltaminte de protectie</t>
  </si>
  <si>
    <t>18114000-1 Salopete de lucru;
18830000-6 incaltaminte de protectie</t>
  </si>
  <si>
    <t>alcool sanitar 500 ml 20 bucati, laveta microfibra universala 20 bucati</t>
  </si>
  <si>
    <t>servicii de verificare periodica la 2 ani a aparatelor tahograf si a limitatoarelor de viteza pentru autobuzele marca Mercedes Benz Pacific tur</t>
  </si>
  <si>
    <t>ulei motor 4 litri</t>
  </si>
  <si>
    <t>09211100-2 Uleiuri pentru motoare</t>
  </si>
  <si>
    <t>Servicii de colectare, incarcare si transport deseuri inerte de la CSUN</t>
  </si>
  <si>
    <t>Produse de protocol pentru perioada martie-mai 2024</t>
  </si>
  <si>
    <t>39298900-6 Diverse articole decorative (Rev.2)</t>
  </si>
  <si>
    <t>Update licență OCTOPUS-Office 6 University</t>
  </si>
  <si>
    <t>placute afisaj SLM - 4 buc</t>
  </si>
  <si>
    <t>44423450-0 Placute indicatoare (Rev.2)</t>
  </si>
  <si>
    <t>software de rulare Win CC V7.5 SP2 (minim), RT 128 sau echivalent</t>
  </si>
  <si>
    <t>licenta anuala CST Studio Suite Teach pentru perioada 28 februarie 2023-27 februarie 2024</t>
  </si>
  <si>
    <t xml:space="preserve">licente software MORILD SHIP&amp;BRIDGE VR SIMULATOR sau echivalent </t>
  </si>
  <si>
    <t>toner CE342AC yellow - 1 buc</t>
  </si>
  <si>
    <t>Servicii de catering eveniment Ciber Security, 1 oferta</t>
  </si>
  <si>
    <t>55520000-1 - Servicii de catering (Rev.2)</t>
  </si>
  <si>
    <t>30197642-8
Hartie pentru fotocopiatoare si xerografica
(Rev.2)</t>
  </si>
  <si>
    <t>CONTRACT subsecvent 1 ONAC (Acord-cadru nr.3551/11.12.2023)</t>
  </si>
  <si>
    <t>5465 (1098 euro)</t>
  </si>
  <si>
    <t>roll-up 200x85cm, 2 buc</t>
  </si>
  <si>
    <t>ecusoane verticale cu snur, 50 buc</t>
  </si>
  <si>
    <t>50300000-8</t>
  </si>
  <si>
    <t>30197600-2 Hartie si carton tratate (Rev.2</t>
  </si>
  <si>
    <t>CONTRACT subsecvent 2 ONAC (Acord-cadru nr.3551/11.12.2023)</t>
  </si>
  <si>
    <t>autocolante imprimate cu sigla UMC TV, 3 bucati</t>
  </si>
  <si>
    <t>Servicii de întocmire documentație cadastrală pentru înscrierea în Cartea funciară a dreptului de proprietate asupra constructiei C1, Str. Cuartului nr.2, Constanta</t>
  </si>
  <si>
    <t>71350000-6</t>
  </si>
  <si>
    <t xml:space="preserve">Servicii de verificare, întreținere și reparatii barca de serviciu si barca de salvare </t>
  </si>
  <si>
    <t>50241000-6 - Servicii de reparare şi de întreţinere a navelor</t>
  </si>
  <si>
    <t>Aparate aer conditionat, 3 buc (E113, E309, E401)</t>
  </si>
  <si>
    <t>39717200-3 Aparate de aer conditionat</t>
  </si>
  <si>
    <t xml:space="preserve">servicii de verificare tehnica anuala a echipamentelor PSI din cadrul </t>
  </si>
  <si>
    <t>33109-46015</t>
  </si>
  <si>
    <t>servicii de analiza de risc la securitate fizica pentru CSUN</t>
  </si>
  <si>
    <t>martisoare - 135 buc</t>
  </si>
  <si>
    <t>taxa participare+publicare lucrare conferinta ATOMS 2024</t>
  </si>
  <si>
    <t>DP Logbook-uri pentru anul 2024 ( 300 DP Logbook -uri Nautical Institute+190 DP Logbook -uri IMCA)</t>
  </si>
  <si>
    <t>Materiale/ Accesorii electrice sistem eolian</t>
  </si>
  <si>
    <t>tonere 106R03693 1 buc, 106R03695-1 buc, 106R3488-2 buc</t>
  </si>
  <si>
    <t>adaptoare VESA 10 bucati, SSD 1TB  10 bucati, cabluri SATA3 10 bucati</t>
  </si>
  <si>
    <t>kit tastatura + mouse - 10 kituri</t>
  </si>
  <si>
    <t>videoproiector - 2 bucati, cablu HDMI 15 m -2 bucati, suport universal - 2 bucati</t>
  </si>
  <si>
    <t>38652120-7 Videoproiectoare</t>
  </si>
  <si>
    <t>32351300-1 Accesorii de echipamente audio</t>
  </si>
  <si>
    <t>panouri acustice 80 bucati, adeziv 2 bucati</t>
  </si>
  <si>
    <t>scara pliabila 2 trepte</t>
  </si>
  <si>
    <t>licenta transport persoane in cont propriu si copii conforme a licentei de transport persoane pentru autobuzele CT02UMC si CT03UMC emise de ARR</t>
  </si>
  <si>
    <t>rolete de interior sala 502</t>
  </si>
  <si>
    <t>rolete de interior sala P003</t>
  </si>
  <si>
    <t>Servicii de restaurant eveniment Ciber Security in data de 21.02.2024, 1 oferta</t>
  </si>
  <si>
    <t>taxa anuala membru Consiliul National al Rectorilor</t>
  </si>
  <si>
    <t>carton A4, 160 grame/mp, 15 topuri; 200grame/mp, 2 topuri</t>
  </si>
  <si>
    <t>descarcare 3 carduri tahograf + 6 role tahograf pentru microbuzele universitatii</t>
  </si>
  <si>
    <t>produse si materiale sanitare, o oferta</t>
  </si>
  <si>
    <t>bilet avion Estonia, 2 persoane, in perioada 17-22.03.2024</t>
  </si>
  <si>
    <t>servicii de cazare 2 persoane, Tartu, Estonia, perioada 17-23 martie 2024</t>
  </si>
  <si>
    <t>55100000-1 Servicii hoteliere</t>
  </si>
  <si>
    <t>taxa anuala membru Asociatia Internationala a Universitatilor IAU</t>
  </si>
  <si>
    <t>produse alimentare curs DP</t>
  </si>
  <si>
    <t>pliant 200x300 mm faltuit, 2 biguri la 100 mm, hartie 110 g, print color fata-verso - 4000 bucati</t>
  </si>
  <si>
    <t>Drum unit, Developing pentru Minolta Bizhub C224E, inclusiv Servicii adiacente inlocuirii pieselor (demontare-montare, ajustari, stabilizare imagine, verificare finala funcționare-copiere, printare, scanare)</t>
  </si>
  <si>
    <t>30125000-1 - Piese si accesorii pentru fotocopiatoare (Rev.2)</t>
  </si>
  <si>
    <t>servicii verificare aparat tahograf tip DTCO 4.1 pt microbuz CT03UMC</t>
  </si>
  <si>
    <t>32400000-7 Retele (Rev.2)</t>
  </si>
  <si>
    <t xml:space="preserve">conectori pass Through RJ45, 300 buc; rola cablu UTP CUPRU CAT 6 DE 300 M - 2 BUC; cablu patch cord UTP cat 6, RJ 45 Tata/RJ 45 Tata - 100 buc, banda velcro neagra 5 M - 3 buc </t>
  </si>
  <si>
    <t>Coroana funerara</t>
  </si>
  <si>
    <t>servicii de cazare 2 persoane, Iași, 1 oferta</t>
  </si>
  <si>
    <t>Contract subsecvent corpuri de iluminat si surse separate de lumina pentru interior, acord-cadru nr 1032/LDD/09.01.2024 ONAC</t>
  </si>
  <si>
    <t>tip spliter Hdmi - 1 buc, cablu USB 2.0 A 5m, negru - 2 buc, incarcator Lenovo IdeeaPad-17API 65W - 2 buc</t>
  </si>
  <si>
    <t>24453000-4 - Erbicide (Rev.2)</t>
  </si>
  <si>
    <t>erbicid - 15l</t>
  </si>
  <si>
    <t>cabina de paza</t>
  </si>
  <si>
    <t>44211110-6 Cabine (Rev.2)</t>
  </si>
  <si>
    <t xml:space="preserve">2024_STRUCTURI SI PRODUSE ȘI MATERIALE PENTRU CONSTRUCȚII, PRODUSE ȘI MATERIALE PENTRU INSTALATII SANITARE; SCULE DE MÂNĂ; PRODUSE ȘI MATERIALE DE LACATUSERIE; FERONERIE      </t>
  </si>
  <si>
    <t xml:space="preserve">mese servite studenti </t>
  </si>
  <si>
    <t>cartus negru, cyan magenta si yellow W2030A, W2031A, W2032A, W2033A</t>
  </si>
  <si>
    <t xml:space="preserve">stampile - 3 buc </t>
  </si>
  <si>
    <t>Servicii de constatare interventii necesare pentru multifunctional Konica Minolta Bizhub C224e</t>
  </si>
  <si>
    <t>servicii de remediere defectiune la instalatia de utilizare gaze naturale si verificare tehnica periodica a instalatiei de utilizare gaze naturale la Sediul Lac Mamaia</t>
  </si>
  <si>
    <t>2024_CĂRȚI, MANUALE, HĂRȚI, ZIARE, REVISTE, LOGBOOK-uri</t>
  </si>
  <si>
    <t>22100000-1 carti , brosuri, și pliante tipărite; 22200000-2 ziare, reviste specializate, periodice si reviste</t>
  </si>
  <si>
    <t>DP Logbook-uri pentru anul 2024 ( 380 DP Logbook -uri Nautical Institute+300 DP Logbook -uri IMCA)</t>
  </si>
  <si>
    <t>1048 euro</t>
  </si>
  <si>
    <t>CONTRACT subsecvent nr. 3 telefonie mobila</t>
  </si>
  <si>
    <t>Servicii  traducere autorizată Fisa de date achizitie (47 pg cu 2000 caractere-spatii incluse) procedură SIMULATOR COMPARTIMENT MASINA PNRR</t>
  </si>
  <si>
    <t>placi pentru tavan casetat - 22 cutii</t>
  </si>
  <si>
    <t>44171000-9 Placi (constructii) (Rev.2)</t>
  </si>
  <si>
    <t>90711100-5 - Evaluare a riscurilor sau a pericolelor, alta decat cea pentru constructii (Rev.2)</t>
  </si>
  <si>
    <t xml:space="preserve">manechin jumatate de corp pentru practica prim ajutor 1 bucata; defibrilator 1 bucata, </t>
  </si>
  <si>
    <t>Supraveghere si monitorizare anuala/intermediara a cursuriloe organizate de un furnizoe de educatie, de formare profesionala sau de perfectionare</t>
  </si>
  <si>
    <t>veste reflectorizante 50 bucati; bocanci protectie cu bombeu metalic 20 bucati; costum salopeta 20 bucati</t>
  </si>
  <si>
    <t>Servicii de mentenanță și revizire generala ascensoare marca H2NE EXTINDERE CORP B SLM 01.05.2024-31.12.2024-30.04.2025</t>
  </si>
  <si>
    <t>CE342AC, 343, 341, 340 - 4 buc</t>
  </si>
  <si>
    <t>servicii de remediere defectiune la instalatia de utilizare gaze naturale la Sediul Lac Mamaia (remediere pierderi de gaz robinet sferic din instalatia de gaze subternae, reproiectare+reavizare+receptie+punere in functiune alimentare cu gaze naturale, inlocuire senzor detectie gaze defect)</t>
  </si>
  <si>
    <t>servicii de reparatie multifunctionale in salile E100, E103, E705 (HP laserjet CP5225DN - 2 bucati, Konica Minolta Bizhub C227-3 bucati)</t>
  </si>
  <si>
    <t>piese pentru multifunctionale (kit cuptor HP CP5225dn, kit role tavi si kit role DF Konica Minolta, kit transfer HP CP5225dn)</t>
  </si>
  <si>
    <t>toner Xerox 006R04371 yellow- 1 buc, toner Xerox 006R04370 magenta -1 buc</t>
  </si>
  <si>
    <t>servicii de diagnosticare/constatare defectiuni multifunctionala sala E704</t>
  </si>
  <si>
    <t>Servicii de diagnosticare/constatare defectiuni multifunctionale din salile E100, E103, E705 - 5 echipamente</t>
  </si>
  <si>
    <t>2024_ ECHIPAMENTE DE PROTECTIE UZ PROFESIONAL (ARTICOLE DE ÎMBRĂCĂMINTE PENTRU UZ PROFESIONAL; ARTICOLE DE INCALTAMINTE PENTRU UZ PROFESIONAL)</t>
  </si>
  <si>
    <t>black&amp;colour imaging unit kit multifunctionala Xerox C315</t>
  </si>
  <si>
    <t>toner negru MLT-D240L, 5000 pag</t>
  </si>
  <si>
    <t>ulei motor 2T - 10 litri si ulei 4T - 10 litri</t>
  </si>
  <si>
    <t>tonere TK-5240K BLACK, TK-5240M MAGENTA, TK-5240Y YELLOW, TK-5240C CYAN</t>
  </si>
  <si>
    <t>Aparate de aer conditionat 9000 BTU - 2 buc (E201 si E205)</t>
  </si>
  <si>
    <t>4 buc panou informativ, 200 buc suport nume/calareti, 2 top (250 coli) carton diplome, 250 buc buzunar ecuson</t>
  </si>
  <si>
    <t xml:space="preserve"> 250 buc mapa de prezentare personalizata, 250 buc snur ptr ecusoane personalizat, 1 buc pop up textil curb personalizat, 2 buc steag lacrima outdoor personalizat, 3 buc roll up personalizat cu 2 fete, 25 buc pix USB personalizat, 250 buc sacosa panza personalizata, 200 buc pix din metal personalizat, 200 buc buc carnet A5 liniat personalizat </t>
  </si>
  <si>
    <t>TK5240K, C, M, Y - 4 BUC</t>
  </si>
  <si>
    <t xml:space="preserve">servicii de mentenanta anuala numar autonom ASN (Autonom System Number) </t>
  </si>
  <si>
    <t>materiale pentru constructii, produse de lacatuserie</t>
  </si>
  <si>
    <t>servicii de acces platforma elements.envato.com</t>
  </si>
  <si>
    <t>Servicii de vulcanizare pentru CT10UMC (Dacia Duster)</t>
  </si>
  <si>
    <t>50116500-6 Servicii de reparare a pneurilor, inclusiv montare si echilibrare (Rev.2)</t>
  </si>
  <si>
    <t>19 permise de intrare in port ptr. Autovehiculele universitatii si ale personalului universitatii, ptr. Anul 2024</t>
  </si>
  <si>
    <t>22454000-7 Permise de conducere (Rev.2)</t>
  </si>
  <si>
    <t>Servicii tiparire vol 1 Journal of Marine technology and Environment ptr. Anul 2024 in 15 exemplare</t>
  </si>
  <si>
    <t>afise A3 160 gr - 204 bucati, flyere A4 80 gr - 8200 bucati</t>
  </si>
  <si>
    <t>39831500-1 Produse de curatat pentru automobile (Rev.2)</t>
  </si>
  <si>
    <t>solutie spalare parbriz de iarna 30l; spray (solutie) dezghetat parbriz - 6 buc</t>
  </si>
  <si>
    <t>Taxa actualizare informatii RNCSI Licenta Inginerie si management in domeniul transporturilor</t>
  </si>
  <si>
    <t>scara pliabila 2 trepte antiderapante si suport sustinere</t>
  </si>
  <si>
    <t>44423200-3 Scari</t>
  </si>
  <si>
    <t>servicii de back-up internet si/sau transport date</t>
  </si>
  <si>
    <t>Panouri gard mobil, blocuri sustinere si accesorii de cuplare</t>
  </si>
  <si>
    <r>
      <t xml:space="preserve">CONTRACT Echipamente </t>
    </r>
    <r>
      <rPr>
        <i/>
        <sz val="10"/>
        <rFont val="Calibri"/>
        <family val="2"/>
        <scheme val="minor"/>
      </rPr>
      <t>Sistem integrat de management al producerii, transportului și distribuției energiei electrice de înaltă și joasă tensiune</t>
    </r>
  </si>
  <si>
    <r>
      <t>Produse, materiale si componente din domeniu electronic (Lot 2</t>
    </r>
    <r>
      <rPr>
        <sz val="10"/>
        <rFont val="Calibri"/>
        <family val="2"/>
      </rPr>
      <t>÷Lot 5)</t>
    </r>
  </si>
  <si>
    <r>
      <t xml:space="preserve">SERVICII SOCIALE ȘI ALTE SERVICII SPECIFICE </t>
    </r>
    <r>
      <rPr>
        <b/>
        <sz val="9"/>
        <rFont val="Calibri"/>
        <family val="2"/>
        <scheme val="minor"/>
      </rPr>
      <t>(Anexa 2, Legea 98/2016)</t>
    </r>
  </si>
  <si>
    <t xml:space="preserve">2024_SERVICII HOTELIERE, DE RESTAURANT       </t>
  </si>
  <si>
    <t>rev.1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</si>
</sst>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Segoe UI"/>
      <family val="2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0">
    <xf numFmtId="0" fontId="0" fillId="0" borderId="0" xfId="0"/>
    <xf numFmtId="43" fontId="4" fillId="0" borderId="1" xfId="3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right" vertical="center" wrapText="1" shrinkToFit="1"/>
    </xf>
    <xf numFmtId="43" fontId="4" fillId="0" borderId="1" xfId="1" applyFont="1" applyFill="1" applyBorder="1" applyAlignment="1">
      <alignment horizontal="right" vertical="center" wrapText="1"/>
    </xf>
    <xf numFmtId="43" fontId="7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top" wrapText="1"/>
    </xf>
    <xf numFmtId="43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0" fontId="10" fillId="0" borderId="2" xfId="2" applyFont="1" applyFill="1" applyBorder="1" applyAlignment="1">
      <alignment horizontal="center" vertical="top" wrapText="1"/>
    </xf>
    <xf numFmtId="0" fontId="6" fillId="0" borderId="2" xfId="2" applyFont="1" applyFill="1" applyBorder="1" applyAlignment="1">
      <alignment horizontal="center" vertical="center" wrapText="1" shrinkToFit="1"/>
    </xf>
    <xf numFmtId="0" fontId="3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center" wrapText="1" shrinkToFi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top" wrapText="1"/>
    </xf>
    <xf numFmtId="43" fontId="4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11" fillId="0" borderId="0" xfId="0" applyFont="1" applyFill="1" applyAlignment="1">
      <alignment horizontal="center" wrapText="1"/>
    </xf>
    <xf numFmtId="43" fontId="7" fillId="0" borderId="1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center" vertical="top" wrapText="1"/>
    </xf>
    <xf numFmtId="0" fontId="7" fillId="0" borderId="1" xfId="4" applyFont="1" applyFill="1" applyBorder="1" applyAlignment="1">
      <alignment horizontal="center" vertical="center" wrapText="1" shrinkToFi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top" wrapText="1" shrinkToFit="1"/>
    </xf>
    <xf numFmtId="0" fontId="7" fillId="0" borderId="4" xfId="4" applyFont="1" applyFill="1" applyBorder="1" applyAlignment="1">
      <alignment horizontal="center" vertical="center" wrapText="1" shrinkToFit="1"/>
    </xf>
    <xf numFmtId="0" fontId="4" fillId="0" borderId="4" xfId="4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top" wrapText="1"/>
    </xf>
    <xf numFmtId="0" fontId="11" fillId="0" borderId="4" xfId="4" applyFont="1" applyFill="1" applyBorder="1" applyAlignment="1">
      <alignment horizontal="center" vertical="top" wrapText="1"/>
    </xf>
    <xf numFmtId="0" fontId="4" fillId="0" borderId="2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4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vertical="center" wrapText="1"/>
    </xf>
    <xf numFmtId="0" fontId="4" fillId="0" borderId="0" xfId="5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2" xfId="2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top" wrapText="1"/>
    </xf>
    <xf numFmtId="44" fontId="5" fillId="0" borderId="1" xfId="7" applyFont="1" applyFill="1" applyBorder="1" applyAlignment="1">
      <alignment vertical="center" wrapText="1"/>
    </xf>
    <xf numFmtId="44" fontId="11" fillId="0" borderId="1" xfId="7" applyFont="1" applyFill="1" applyBorder="1" applyAlignment="1">
      <alignment horizontal="center" vertical="top" wrapText="1"/>
    </xf>
    <xf numFmtId="44" fontId="4" fillId="0" borderId="1" xfId="7" applyFont="1" applyFill="1" applyBorder="1" applyAlignment="1">
      <alignment horizontal="center" vertical="center" wrapText="1"/>
    </xf>
    <xf numFmtId="44" fontId="7" fillId="0" borderId="1" xfId="7" applyFont="1" applyFill="1" applyBorder="1" applyAlignment="1">
      <alignment horizontal="center" vertical="center" wrapText="1" shrinkToFit="1"/>
    </xf>
    <xf numFmtId="44" fontId="4" fillId="0" borderId="0" xfId="7" applyFont="1" applyFill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 shrinkToFit="1"/>
    </xf>
    <xf numFmtId="17" fontId="4" fillId="0" borderId="1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 shrinkToFit="1"/>
    </xf>
    <xf numFmtId="17" fontId="4" fillId="0" borderId="4" xfId="2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shrinkToFit="1"/>
    </xf>
    <xf numFmtId="0" fontId="4" fillId="0" borderId="4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center" vertical="top" wrapText="1"/>
    </xf>
    <xf numFmtId="0" fontId="7" fillId="0" borderId="4" xfId="2" applyFont="1" applyFill="1" applyBorder="1" applyAlignment="1">
      <alignment horizontal="center" vertical="center" wrapText="1" shrinkToFit="1"/>
    </xf>
    <xf numFmtId="17" fontId="4" fillId="0" borderId="4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7" fontId="4" fillId="0" borderId="2" xfId="2" applyNumberFormat="1" applyFont="1" applyFill="1" applyBorder="1" applyAlignment="1">
      <alignment horizontal="center" vertical="center" wrapText="1"/>
    </xf>
    <xf numFmtId="43" fontId="6" fillId="0" borderId="1" xfId="2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3" fillId="0" borderId="0" xfId="0" applyFont="1" applyFill="1" applyAlignment="1">
      <alignment horizontal="center" wrapText="1"/>
    </xf>
    <xf numFmtId="0" fontId="8" fillId="0" borderId="1" xfId="2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10" xfId="2" applyFont="1" applyFill="1" applyBorder="1" applyAlignment="1">
      <alignment vertical="center" wrapText="1"/>
    </xf>
    <xf numFmtId="0" fontId="6" fillId="0" borderId="4" xfId="2" applyFont="1" applyFill="1" applyBorder="1" applyAlignment="1">
      <alignment horizontal="center" vertical="center" wrapText="1" shrinkToFit="1"/>
    </xf>
    <xf numFmtId="0" fontId="3" fillId="0" borderId="4" xfId="2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center" vertical="center" wrapText="1" shrinkToFi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6" xfId="2" applyFont="1" applyFill="1" applyBorder="1" applyAlignment="1">
      <alignment vertical="center" wrapText="1"/>
    </xf>
    <xf numFmtId="17" fontId="4" fillId="0" borderId="3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vertical="top" wrapText="1"/>
    </xf>
    <xf numFmtId="0" fontId="4" fillId="0" borderId="0" xfId="2" applyFont="1" applyFill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vertical="center" wrapText="1"/>
    </xf>
    <xf numFmtId="0" fontId="4" fillId="0" borderId="3" xfId="5" applyFont="1" applyFill="1" applyBorder="1" applyAlignment="1">
      <alignment vertical="center" wrapText="1"/>
    </xf>
    <xf numFmtId="0" fontId="11" fillId="0" borderId="1" xfId="5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horizontal="left" vertical="center" wrapText="1" shrinkToFit="1"/>
    </xf>
    <xf numFmtId="0" fontId="4" fillId="0" borderId="3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4" fillId="0" borderId="12" xfId="2" applyFont="1" applyFill="1" applyBorder="1" applyAlignment="1">
      <alignment vertical="center" wrapText="1"/>
    </xf>
    <xf numFmtId="0" fontId="11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 wrapText="1" shrinkToFit="1"/>
    </xf>
    <xf numFmtId="0" fontId="4" fillId="0" borderId="0" xfId="2" applyFont="1" applyFill="1" applyAlignment="1">
      <alignment horizontal="center" vertical="center" wrapText="1" shrinkToFit="1"/>
    </xf>
    <xf numFmtId="0" fontId="11" fillId="0" borderId="0" xfId="2" applyFont="1" applyFill="1" applyAlignment="1">
      <alignment horizontal="center" vertical="top" wrapText="1"/>
    </xf>
    <xf numFmtId="0" fontId="4" fillId="0" borderId="7" xfId="2" applyFont="1" applyFill="1" applyBorder="1" applyAlignment="1">
      <alignment horizontal="center" vertical="center" wrapText="1" shrinkToFit="1"/>
    </xf>
    <xf numFmtId="0" fontId="4" fillId="0" borderId="8" xfId="2" applyFont="1" applyFill="1" applyBorder="1" applyAlignment="1">
      <alignment horizontal="center" vertical="center" wrapText="1" shrinkToFit="1"/>
    </xf>
    <xf numFmtId="0" fontId="5" fillId="0" borderId="9" xfId="2" applyFont="1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43" fontId="4" fillId="0" borderId="1" xfId="3" applyFont="1" applyFill="1" applyBorder="1" applyAlignment="1">
      <alignment horizontal="right" vertical="center" wrapText="1"/>
    </xf>
    <xf numFmtId="43" fontId="4" fillId="0" borderId="2" xfId="3" applyFont="1" applyFill="1" applyBorder="1" applyAlignment="1">
      <alignment horizontal="right" vertical="center" wrapText="1"/>
    </xf>
    <xf numFmtId="43" fontId="4" fillId="0" borderId="1" xfId="0" applyNumberFormat="1" applyFont="1" applyFill="1" applyBorder="1" applyAlignment="1">
      <alignment horizontal="right" vertical="center" wrapText="1"/>
    </xf>
    <xf numFmtId="43" fontId="3" fillId="0" borderId="2" xfId="2" applyNumberFormat="1" applyFont="1" applyFill="1" applyBorder="1" applyAlignment="1">
      <alignment horizontal="right" vertical="center" wrapText="1"/>
    </xf>
    <xf numFmtId="43" fontId="4" fillId="0" borderId="1" xfId="2" applyNumberFormat="1" applyFont="1" applyFill="1" applyBorder="1" applyAlignment="1">
      <alignment horizontal="right" vertical="center" wrapText="1"/>
    </xf>
    <xf numFmtId="43" fontId="4" fillId="0" borderId="2" xfId="2" applyNumberFormat="1" applyFont="1" applyFill="1" applyBorder="1" applyAlignment="1">
      <alignment horizontal="right" vertical="center" wrapText="1"/>
    </xf>
    <xf numFmtId="44" fontId="4" fillId="0" borderId="1" xfId="7" applyFont="1" applyFill="1" applyBorder="1" applyAlignment="1">
      <alignment horizontal="right" vertical="center" wrapText="1"/>
    </xf>
    <xf numFmtId="43" fontId="3" fillId="0" borderId="1" xfId="3" applyFont="1" applyFill="1" applyBorder="1" applyAlignment="1">
      <alignment horizontal="right" vertical="center" wrapText="1"/>
    </xf>
    <xf numFmtId="43" fontId="4" fillId="0" borderId="4" xfId="3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43" fontId="4" fillId="0" borderId="4" xfId="3" applyFont="1" applyFill="1" applyBorder="1" applyAlignment="1">
      <alignment horizontal="right" vertical="center" wrapText="1"/>
    </xf>
    <xf numFmtId="43" fontId="3" fillId="0" borderId="4" xfId="3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right" vertical="center" wrapText="1"/>
    </xf>
    <xf numFmtId="43" fontId="4" fillId="0" borderId="4" xfId="2" applyNumberFormat="1" applyFont="1" applyFill="1" applyBorder="1" applyAlignment="1">
      <alignment horizontal="right" vertical="center" wrapText="1"/>
    </xf>
    <xf numFmtId="0" fontId="4" fillId="0" borderId="4" xfId="2" applyFont="1" applyFill="1" applyBorder="1" applyAlignment="1">
      <alignment horizontal="right" vertical="center" wrapText="1"/>
    </xf>
    <xf numFmtId="0" fontId="4" fillId="0" borderId="0" xfId="2" applyFont="1" applyFill="1" applyAlignment="1">
      <alignment horizontal="right" vertical="center" wrapText="1"/>
    </xf>
    <xf numFmtId="43" fontId="4" fillId="0" borderId="0" xfId="2" applyNumberFormat="1" applyFont="1" applyFill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Comma 2 2" xfId="6" xr:uid="{00000000-0005-0000-0000-000002000000}"/>
    <cellStyle name="Currency" xfId="7" builtinId="4"/>
    <cellStyle name="Normal" xfId="0" builtinId="0"/>
    <cellStyle name="Normal 2" xfId="2" xr:uid="{00000000-0005-0000-0000-000006000000}"/>
    <cellStyle name="Normal 2 2" xfId="5" xr:uid="{00000000-0005-0000-0000-000007000000}"/>
    <cellStyle name="Normal 3" xfId="4" xr:uid="{00000000-0005-0000-0000-000008000000}"/>
  </cellStyles>
  <dxfs count="0"/>
  <tableStyles count="0" defaultTableStyle="TableStyleMedium2" defaultPivotStyle="PivotStyleLight16"/>
  <colors>
    <mruColors>
      <color rgb="FF99FF66"/>
      <color rgb="FF0000FF"/>
      <color rgb="FF339933"/>
      <color rgb="FF00823B"/>
      <color rgb="FFFF00FF"/>
      <color rgb="FF008000"/>
      <color rgb="FF005828"/>
      <color rgb="FF1E3DD8"/>
      <color rgb="FFFF66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46"/>
  <sheetViews>
    <sheetView tabSelected="1" zoomScale="75" zoomScaleNormal="75" workbookViewId="0">
      <pane ySplit="4" topLeftCell="A202" activePane="bottomLeft" state="frozen"/>
      <selection pane="bottomLeft" activeCell="D3" sqref="D3:D4"/>
    </sheetView>
  </sheetViews>
  <sheetFormatPr defaultColWidth="9.140625" defaultRowHeight="12.75" x14ac:dyDescent="0.25"/>
  <cols>
    <col min="1" max="1" width="69.28515625" style="7" customWidth="1"/>
    <col min="2" max="2" width="15" style="135" customWidth="1"/>
    <col min="3" max="3" width="12" style="159" customWidth="1"/>
    <col min="4" max="4" width="12.85546875" style="133" customWidth="1"/>
    <col min="5" max="5" width="13.5703125" style="136" customWidth="1"/>
    <col min="6" max="6" width="14" style="137" customWidth="1"/>
    <col min="7" max="16384" width="9.140625" style="7"/>
  </cols>
  <sheetData>
    <row r="1" spans="1:6" ht="25.5" customHeight="1" x14ac:dyDescent="0.25">
      <c r="A1" s="6" t="s">
        <v>126</v>
      </c>
      <c r="B1" s="6"/>
      <c r="C1" s="6"/>
      <c r="D1" s="6"/>
      <c r="E1" s="6"/>
      <c r="F1" s="6"/>
    </row>
    <row r="2" spans="1:6" ht="25.5" customHeight="1" x14ac:dyDescent="0.25">
      <c r="A2" s="138" t="s">
        <v>429</v>
      </c>
      <c r="B2" s="139"/>
      <c r="C2" s="139"/>
      <c r="D2" s="139"/>
      <c r="E2" s="139"/>
      <c r="F2" s="139"/>
    </row>
    <row r="3" spans="1:6" s="13" customFormat="1" ht="25.5" x14ac:dyDescent="0.25">
      <c r="A3" s="8" t="s">
        <v>0</v>
      </c>
      <c r="B3" s="9" t="s">
        <v>1</v>
      </c>
      <c r="C3" s="10" t="s">
        <v>2</v>
      </c>
      <c r="D3" s="11" t="s">
        <v>3</v>
      </c>
      <c r="E3" s="12" t="s">
        <v>4</v>
      </c>
      <c r="F3" s="12" t="s">
        <v>5</v>
      </c>
    </row>
    <row r="4" spans="1:6" s="13" customFormat="1" ht="51.75" customHeight="1" x14ac:dyDescent="0.25">
      <c r="A4" s="8"/>
      <c r="B4" s="9"/>
      <c r="C4" s="10" t="s">
        <v>6</v>
      </c>
      <c r="D4" s="11"/>
      <c r="E4" s="12"/>
      <c r="F4" s="12"/>
    </row>
    <row r="5" spans="1:6" s="13" customFormat="1" ht="26.25" customHeight="1" x14ac:dyDescent="0.25">
      <c r="A5" s="14" t="s">
        <v>163</v>
      </c>
      <c r="B5" s="15"/>
      <c r="C5" s="145"/>
      <c r="D5" s="16"/>
      <c r="E5" s="17"/>
      <c r="F5" s="17"/>
    </row>
    <row r="6" spans="1:6" ht="35.25" customHeight="1" x14ac:dyDescent="0.25">
      <c r="A6" s="18" t="s">
        <v>103</v>
      </c>
      <c r="B6" s="19" t="s">
        <v>7</v>
      </c>
      <c r="C6" s="143"/>
      <c r="D6" s="20"/>
      <c r="E6" s="21"/>
      <c r="F6" s="21"/>
    </row>
    <row r="7" spans="1:6" ht="30" customHeight="1" x14ac:dyDescent="0.25">
      <c r="A7" s="22" t="s">
        <v>115</v>
      </c>
      <c r="B7" s="23"/>
      <c r="C7" s="146">
        <v>60700</v>
      </c>
      <c r="D7" s="25" t="s">
        <v>8</v>
      </c>
      <c r="E7" s="26" t="s">
        <v>62</v>
      </c>
      <c r="F7" s="26" t="s">
        <v>62</v>
      </c>
    </row>
    <row r="8" spans="1:6" ht="22.5" customHeight="1" x14ac:dyDescent="0.25">
      <c r="A8" s="27" t="s">
        <v>303</v>
      </c>
      <c r="B8" s="19" t="s">
        <v>304</v>
      </c>
      <c r="C8" s="147">
        <v>120</v>
      </c>
      <c r="D8" s="20" t="s">
        <v>8</v>
      </c>
      <c r="E8" s="21" t="s">
        <v>62</v>
      </c>
      <c r="F8" s="21" t="s">
        <v>63</v>
      </c>
    </row>
    <row r="9" spans="1:6" ht="22.5" customHeight="1" x14ac:dyDescent="0.25">
      <c r="A9" s="27" t="s">
        <v>403</v>
      </c>
      <c r="B9" s="19" t="s">
        <v>304</v>
      </c>
      <c r="C9" s="147">
        <v>800</v>
      </c>
      <c r="D9" s="20" t="s">
        <v>8</v>
      </c>
      <c r="E9" s="21" t="s">
        <v>69</v>
      </c>
      <c r="F9" s="21" t="s">
        <v>69</v>
      </c>
    </row>
    <row r="10" spans="1:6" ht="35.25" customHeight="1" x14ac:dyDescent="0.25">
      <c r="A10" s="18" t="s">
        <v>124</v>
      </c>
      <c r="B10" s="19" t="s">
        <v>125</v>
      </c>
      <c r="C10" s="143"/>
      <c r="D10" s="20"/>
      <c r="E10" s="21"/>
      <c r="F10" s="21"/>
    </row>
    <row r="11" spans="1:6" ht="19.5" customHeight="1" x14ac:dyDescent="0.25">
      <c r="A11" s="22"/>
      <c r="B11" s="23"/>
      <c r="C11" s="146"/>
      <c r="D11" s="25"/>
      <c r="E11" s="26"/>
      <c r="F11" s="26"/>
    </row>
    <row r="12" spans="1:6" ht="57" customHeight="1" x14ac:dyDescent="0.25">
      <c r="A12" s="28" t="s">
        <v>172</v>
      </c>
      <c r="B12" s="23" t="s">
        <v>117</v>
      </c>
      <c r="C12" s="142"/>
      <c r="D12" s="25"/>
      <c r="E12" s="26"/>
      <c r="F12" s="26"/>
    </row>
    <row r="13" spans="1:6" ht="51" customHeight="1" x14ac:dyDescent="0.15">
      <c r="A13" s="22" t="s">
        <v>180</v>
      </c>
      <c r="B13" s="29" t="s">
        <v>179</v>
      </c>
      <c r="C13" s="142">
        <v>128954</v>
      </c>
      <c r="D13" s="25" t="s">
        <v>58</v>
      </c>
      <c r="E13" s="26" t="s">
        <v>56</v>
      </c>
      <c r="F13" s="26" t="s">
        <v>62</v>
      </c>
    </row>
    <row r="14" spans="1:6" ht="40.5" customHeight="1" x14ac:dyDescent="0.25">
      <c r="A14" s="28" t="s">
        <v>173</v>
      </c>
      <c r="B14" s="23" t="s">
        <v>116</v>
      </c>
      <c r="C14" s="142"/>
      <c r="D14" s="30"/>
      <c r="E14" s="26"/>
      <c r="F14" s="26"/>
    </row>
    <row r="15" spans="1:6" ht="23.25" customHeight="1" x14ac:dyDescent="0.25">
      <c r="A15" s="31"/>
      <c r="B15" s="32"/>
      <c r="C15" s="142"/>
      <c r="D15" s="4"/>
      <c r="E15" s="26"/>
      <c r="F15" s="26"/>
    </row>
    <row r="16" spans="1:6" ht="61.5" customHeight="1" x14ac:dyDescent="0.25">
      <c r="A16" s="28" t="s">
        <v>174</v>
      </c>
      <c r="B16" s="32" t="s">
        <v>118</v>
      </c>
      <c r="C16" s="142"/>
      <c r="D16" s="30"/>
      <c r="E16" s="26"/>
      <c r="F16" s="26"/>
    </row>
    <row r="17" spans="1:6" ht="21" customHeight="1" x14ac:dyDescent="0.25">
      <c r="A17" s="31" t="s">
        <v>181</v>
      </c>
      <c r="B17" s="32" t="s">
        <v>167</v>
      </c>
      <c r="C17" s="142">
        <v>5025</v>
      </c>
      <c r="D17" s="25" t="s">
        <v>58</v>
      </c>
      <c r="E17" s="26" t="s">
        <v>56</v>
      </c>
      <c r="F17" s="26" t="s">
        <v>56</v>
      </c>
    </row>
    <row r="18" spans="1:6" ht="21" customHeight="1" x14ac:dyDescent="0.25">
      <c r="A18" s="22" t="s">
        <v>190</v>
      </c>
      <c r="B18" s="33" t="s">
        <v>189</v>
      </c>
      <c r="C18" s="142">
        <v>600</v>
      </c>
      <c r="D18" s="34" t="s">
        <v>58</v>
      </c>
      <c r="E18" s="35" t="s">
        <v>56</v>
      </c>
      <c r="F18" s="35" t="s">
        <v>62</v>
      </c>
    </row>
    <row r="19" spans="1:6" ht="21" customHeight="1" x14ac:dyDescent="0.25">
      <c r="A19" s="22" t="s">
        <v>245</v>
      </c>
      <c r="B19" s="33" t="s">
        <v>246</v>
      </c>
      <c r="C19" s="142">
        <v>5200</v>
      </c>
      <c r="D19" s="34" t="s">
        <v>58</v>
      </c>
      <c r="E19" s="35" t="s">
        <v>56</v>
      </c>
      <c r="F19" s="35" t="s">
        <v>62</v>
      </c>
    </row>
    <row r="20" spans="1:6" ht="28.5" customHeight="1" x14ac:dyDescent="0.25">
      <c r="A20" s="22" t="s">
        <v>277</v>
      </c>
      <c r="B20" s="33" t="s">
        <v>189</v>
      </c>
      <c r="C20" s="142">
        <v>2070</v>
      </c>
      <c r="D20" s="34" t="s">
        <v>58</v>
      </c>
      <c r="E20" s="35" t="s">
        <v>62</v>
      </c>
      <c r="F20" s="35" t="s">
        <v>63</v>
      </c>
    </row>
    <row r="21" spans="1:6" ht="21" customHeight="1" x14ac:dyDescent="0.25">
      <c r="A21" s="22" t="s">
        <v>340</v>
      </c>
      <c r="B21" s="33" t="s">
        <v>189</v>
      </c>
      <c r="C21" s="142">
        <v>6150</v>
      </c>
      <c r="D21" s="34" t="s">
        <v>58</v>
      </c>
      <c r="E21" s="35" t="s">
        <v>62</v>
      </c>
      <c r="F21" s="35" t="s">
        <v>63</v>
      </c>
    </row>
    <row r="22" spans="1:6" ht="21" customHeight="1" x14ac:dyDescent="0.25">
      <c r="A22" s="22" t="s">
        <v>341</v>
      </c>
      <c r="B22" s="33" t="s">
        <v>189</v>
      </c>
      <c r="C22" s="142">
        <v>600</v>
      </c>
      <c r="D22" s="34" t="s">
        <v>58</v>
      </c>
      <c r="E22" s="35" t="s">
        <v>62</v>
      </c>
      <c r="F22" s="35" t="s">
        <v>63</v>
      </c>
    </row>
    <row r="23" spans="1:6" ht="38.25" x14ac:dyDescent="0.25">
      <c r="A23" s="36" t="s">
        <v>365</v>
      </c>
      <c r="B23" s="37" t="s">
        <v>364</v>
      </c>
      <c r="C23" s="142">
        <v>1772</v>
      </c>
      <c r="D23" s="1" t="s">
        <v>88</v>
      </c>
      <c r="E23" s="35" t="s">
        <v>63</v>
      </c>
      <c r="F23" s="35" t="s">
        <v>69</v>
      </c>
    </row>
    <row r="24" spans="1:6" ht="25.5" x14ac:dyDescent="0.25">
      <c r="A24" s="36" t="s">
        <v>369</v>
      </c>
      <c r="B24" s="33" t="s">
        <v>189</v>
      </c>
      <c r="C24" s="142">
        <v>650</v>
      </c>
      <c r="D24" s="1" t="s">
        <v>88</v>
      </c>
      <c r="E24" s="35" t="s">
        <v>63</v>
      </c>
      <c r="F24" s="35" t="s">
        <v>69</v>
      </c>
    </row>
    <row r="25" spans="1:6" x14ac:dyDescent="0.25">
      <c r="A25" s="36"/>
      <c r="B25" s="38"/>
      <c r="C25" s="142"/>
      <c r="D25" s="1"/>
      <c r="E25" s="35"/>
      <c r="F25" s="35"/>
    </row>
    <row r="26" spans="1:6" ht="41.25" customHeight="1" x14ac:dyDescent="0.25">
      <c r="A26" s="22" t="s">
        <v>201</v>
      </c>
      <c r="B26" s="33" t="s">
        <v>189</v>
      </c>
      <c r="C26" s="142">
        <v>6900</v>
      </c>
      <c r="D26" s="34" t="s">
        <v>58</v>
      </c>
      <c r="E26" s="35" t="s">
        <v>63</v>
      </c>
      <c r="F26" s="35" t="s">
        <v>69</v>
      </c>
    </row>
    <row r="27" spans="1:6" ht="24" customHeight="1" x14ac:dyDescent="0.25">
      <c r="A27" s="22" t="s">
        <v>202</v>
      </c>
      <c r="B27" s="33" t="s">
        <v>189</v>
      </c>
      <c r="C27" s="142">
        <v>23675</v>
      </c>
      <c r="D27" s="34" t="s">
        <v>58</v>
      </c>
      <c r="E27" s="35" t="s">
        <v>63</v>
      </c>
      <c r="F27" s="35" t="s">
        <v>69</v>
      </c>
    </row>
    <row r="28" spans="1:6" ht="31.5" x14ac:dyDescent="0.25">
      <c r="A28" s="28" t="s">
        <v>119</v>
      </c>
      <c r="B28" s="23"/>
      <c r="C28" s="142"/>
      <c r="D28" s="30"/>
      <c r="E28" s="26"/>
      <c r="F28" s="26"/>
    </row>
    <row r="29" spans="1:6" ht="16.5" x14ac:dyDescent="0.25">
      <c r="A29" s="22" t="s">
        <v>238</v>
      </c>
      <c r="B29" s="23" t="s">
        <v>239</v>
      </c>
      <c r="C29" s="142">
        <v>2100</v>
      </c>
      <c r="D29" s="30" t="s">
        <v>58</v>
      </c>
      <c r="E29" s="26" t="s">
        <v>56</v>
      </c>
      <c r="F29" s="26" t="s">
        <v>62</v>
      </c>
    </row>
    <row r="30" spans="1:6" ht="25.5" x14ac:dyDescent="0.25">
      <c r="A30" s="22" t="s">
        <v>294</v>
      </c>
      <c r="B30" s="23" t="s">
        <v>295</v>
      </c>
      <c r="C30" s="142">
        <v>374</v>
      </c>
      <c r="D30" s="30" t="s">
        <v>58</v>
      </c>
      <c r="E30" s="26" t="s">
        <v>62</v>
      </c>
      <c r="F30" s="26" t="s">
        <v>63</v>
      </c>
    </row>
    <row r="31" spans="1:6" ht="21" customHeight="1" x14ac:dyDescent="0.25">
      <c r="A31" s="22" t="s">
        <v>342</v>
      </c>
      <c r="B31" s="23" t="s">
        <v>343</v>
      </c>
      <c r="C31" s="142">
        <v>11210</v>
      </c>
      <c r="D31" s="30" t="s">
        <v>58</v>
      </c>
      <c r="E31" s="26" t="s">
        <v>62</v>
      </c>
      <c r="F31" s="26" t="s">
        <v>63</v>
      </c>
    </row>
    <row r="32" spans="1:6" ht="39.75" customHeight="1" x14ac:dyDescent="0.25">
      <c r="A32" s="22" t="s">
        <v>361</v>
      </c>
      <c r="B32" s="23" t="s">
        <v>362</v>
      </c>
      <c r="C32" s="142">
        <v>3105</v>
      </c>
      <c r="D32" s="30" t="s">
        <v>58</v>
      </c>
      <c r="E32" s="26" t="s">
        <v>63</v>
      </c>
      <c r="F32" s="26" t="s">
        <v>63</v>
      </c>
    </row>
    <row r="33" spans="1:6" ht="26.25" customHeight="1" x14ac:dyDescent="0.25">
      <c r="A33" s="22" t="s">
        <v>396</v>
      </c>
      <c r="B33" s="23" t="s">
        <v>362</v>
      </c>
      <c r="C33" s="142">
        <v>2991.84</v>
      </c>
      <c r="D33" s="30" t="s">
        <v>58</v>
      </c>
      <c r="E33" s="26" t="s">
        <v>69</v>
      </c>
      <c r="F33" s="26" t="s">
        <v>69</v>
      </c>
    </row>
    <row r="34" spans="1:6" ht="26.25" customHeight="1" x14ac:dyDescent="0.25">
      <c r="A34" s="22" t="s">
        <v>401</v>
      </c>
      <c r="B34" s="23" t="s">
        <v>362</v>
      </c>
      <c r="C34" s="142">
        <v>1085</v>
      </c>
      <c r="D34" s="30" t="s">
        <v>58</v>
      </c>
      <c r="E34" s="26" t="s">
        <v>69</v>
      </c>
      <c r="F34" s="26" t="s">
        <v>69</v>
      </c>
    </row>
    <row r="35" spans="1:6" s="13" customFormat="1" ht="28.5" customHeight="1" x14ac:dyDescent="0.25">
      <c r="A35" s="28" t="s">
        <v>110</v>
      </c>
      <c r="B35" s="39"/>
      <c r="C35" s="142"/>
      <c r="D35" s="40"/>
      <c r="E35" s="41"/>
      <c r="F35" s="41"/>
    </row>
    <row r="36" spans="1:6" ht="28.5" customHeight="1" x14ac:dyDescent="0.25">
      <c r="A36" s="42" t="s">
        <v>404</v>
      </c>
      <c r="B36" s="43" t="s">
        <v>112</v>
      </c>
      <c r="C36" s="118">
        <v>1470</v>
      </c>
      <c r="D36" s="44" t="s">
        <v>58</v>
      </c>
      <c r="E36" s="26" t="s">
        <v>9</v>
      </c>
      <c r="F36" s="26" t="s">
        <v>56</v>
      </c>
    </row>
    <row r="37" spans="1:6" ht="25.5" customHeight="1" x14ac:dyDescent="0.25">
      <c r="A37" s="22" t="s">
        <v>111</v>
      </c>
      <c r="B37" s="23" t="s">
        <v>112</v>
      </c>
      <c r="C37" s="118">
        <v>600</v>
      </c>
      <c r="D37" s="25" t="s">
        <v>58</v>
      </c>
      <c r="E37" s="26" t="s">
        <v>56</v>
      </c>
      <c r="F37" s="26" t="s">
        <v>56</v>
      </c>
    </row>
    <row r="38" spans="1:6" ht="25.5" customHeight="1" x14ac:dyDescent="0.25">
      <c r="A38" s="22" t="s">
        <v>229</v>
      </c>
      <c r="B38" s="23" t="s">
        <v>112</v>
      </c>
      <c r="C38" s="118">
        <v>7075</v>
      </c>
      <c r="D38" s="25" t="s">
        <v>58</v>
      </c>
      <c r="E38" s="26" t="s">
        <v>56</v>
      </c>
      <c r="F38" s="26" t="s">
        <v>62</v>
      </c>
    </row>
    <row r="39" spans="1:6" ht="20.25" customHeight="1" x14ac:dyDescent="0.25">
      <c r="A39" s="22" t="s">
        <v>254</v>
      </c>
      <c r="B39" s="23" t="s">
        <v>112</v>
      </c>
      <c r="C39" s="118">
        <v>2500</v>
      </c>
      <c r="D39" s="25" t="s">
        <v>58</v>
      </c>
      <c r="E39" s="26" t="s">
        <v>56</v>
      </c>
      <c r="F39" s="26" t="s">
        <v>62</v>
      </c>
    </row>
    <row r="40" spans="1:6" ht="20.25" customHeight="1" x14ac:dyDescent="0.25">
      <c r="A40" s="22" t="s">
        <v>283</v>
      </c>
      <c r="B40" s="23" t="s">
        <v>112</v>
      </c>
      <c r="C40" s="118">
        <v>860</v>
      </c>
      <c r="D40" s="25" t="s">
        <v>58</v>
      </c>
      <c r="E40" s="44" t="s">
        <v>62</v>
      </c>
      <c r="F40" s="44" t="s">
        <v>62</v>
      </c>
    </row>
    <row r="41" spans="1:6" ht="20.25" customHeight="1" x14ac:dyDescent="0.25">
      <c r="A41" s="22" t="s">
        <v>339</v>
      </c>
      <c r="B41" s="23" t="s">
        <v>112</v>
      </c>
      <c r="C41" s="118">
        <v>2936</v>
      </c>
      <c r="D41" s="25" t="s">
        <v>58</v>
      </c>
      <c r="E41" s="44" t="s">
        <v>62</v>
      </c>
      <c r="F41" s="44" t="s">
        <v>62</v>
      </c>
    </row>
    <row r="42" spans="1:6" ht="20.25" customHeight="1" x14ac:dyDescent="0.25">
      <c r="A42" s="22" t="s">
        <v>286</v>
      </c>
      <c r="B42" s="23" t="s">
        <v>112</v>
      </c>
      <c r="C42" s="118">
        <v>3011</v>
      </c>
      <c r="D42" s="25" t="s">
        <v>58</v>
      </c>
      <c r="E42" s="44" t="s">
        <v>62</v>
      </c>
      <c r="F42" s="44" t="s">
        <v>62</v>
      </c>
    </row>
    <row r="43" spans="1:6" ht="20.25" customHeight="1" x14ac:dyDescent="0.25">
      <c r="A43" s="22" t="s">
        <v>314</v>
      </c>
      <c r="B43" s="23" t="s">
        <v>112</v>
      </c>
      <c r="C43" s="118">
        <v>1500</v>
      </c>
      <c r="D43" s="25" t="s">
        <v>58</v>
      </c>
      <c r="E43" s="44" t="s">
        <v>62</v>
      </c>
      <c r="F43" s="44" t="s">
        <v>62</v>
      </c>
    </row>
    <row r="44" spans="1:6" ht="20.25" customHeight="1" x14ac:dyDescent="0.25">
      <c r="A44" s="22" t="s">
        <v>376</v>
      </c>
      <c r="B44" s="23" t="s">
        <v>112</v>
      </c>
      <c r="C44" s="118">
        <v>1900</v>
      </c>
      <c r="D44" s="25" t="s">
        <v>58</v>
      </c>
      <c r="E44" s="44" t="s">
        <v>63</v>
      </c>
      <c r="F44" s="44" t="s">
        <v>69</v>
      </c>
    </row>
    <row r="45" spans="1:6" ht="20.25" customHeight="1" x14ac:dyDescent="0.25">
      <c r="A45" s="22" t="s">
        <v>393</v>
      </c>
      <c r="B45" s="23" t="s">
        <v>112</v>
      </c>
      <c r="C45" s="118">
        <v>4500</v>
      </c>
      <c r="D45" s="25" t="s">
        <v>58</v>
      </c>
      <c r="E45" s="44" t="s">
        <v>69</v>
      </c>
      <c r="F45" s="44" t="s">
        <v>69</v>
      </c>
    </row>
    <row r="46" spans="1:6" ht="20.25" customHeight="1" x14ac:dyDescent="0.25">
      <c r="A46" s="22" t="s">
        <v>397</v>
      </c>
      <c r="B46" s="23" t="s">
        <v>112</v>
      </c>
      <c r="C46" s="118">
        <v>1600</v>
      </c>
      <c r="D46" s="25" t="s">
        <v>58</v>
      </c>
      <c r="E46" s="44" t="s">
        <v>69</v>
      </c>
      <c r="F46" s="44" t="s">
        <v>69</v>
      </c>
    </row>
    <row r="47" spans="1:6" ht="26.25" customHeight="1" x14ac:dyDescent="0.25">
      <c r="A47" s="22" t="s">
        <v>402</v>
      </c>
      <c r="B47" s="23" t="s">
        <v>112</v>
      </c>
      <c r="C47" s="118">
        <v>659</v>
      </c>
      <c r="D47" s="25" t="s">
        <v>58</v>
      </c>
      <c r="E47" s="44" t="s">
        <v>69</v>
      </c>
      <c r="F47" s="44" t="s">
        <v>69</v>
      </c>
    </row>
    <row r="48" spans="1:6" ht="26.25" customHeight="1" x14ac:dyDescent="0.25">
      <c r="A48" s="22" t="s">
        <v>408</v>
      </c>
      <c r="B48" s="23" t="s">
        <v>112</v>
      </c>
      <c r="C48" s="118">
        <v>2129</v>
      </c>
      <c r="D48" s="25" t="s">
        <v>58</v>
      </c>
      <c r="E48" s="44" t="s">
        <v>69</v>
      </c>
      <c r="F48" s="44" t="s">
        <v>69</v>
      </c>
    </row>
    <row r="49" spans="1:6" ht="30" customHeight="1" x14ac:dyDescent="0.25">
      <c r="A49" s="28" t="s">
        <v>136</v>
      </c>
      <c r="B49" s="23" t="s">
        <v>11</v>
      </c>
      <c r="C49" s="142"/>
      <c r="D49" s="25"/>
      <c r="E49" s="26"/>
      <c r="F49" s="26"/>
    </row>
    <row r="50" spans="1:6" ht="36.75" customHeight="1" x14ac:dyDescent="0.25">
      <c r="A50" s="22" t="s">
        <v>312</v>
      </c>
      <c r="B50" s="45" t="s">
        <v>89</v>
      </c>
      <c r="C50" s="142">
        <v>1377</v>
      </c>
      <c r="D50" s="25" t="s">
        <v>58</v>
      </c>
      <c r="E50" s="44" t="s">
        <v>62</v>
      </c>
      <c r="F50" s="44" t="s">
        <v>62</v>
      </c>
    </row>
    <row r="51" spans="1:6" ht="27.75" customHeight="1" x14ac:dyDescent="0.25">
      <c r="A51" s="22" t="s">
        <v>311</v>
      </c>
      <c r="B51" s="45" t="s">
        <v>89</v>
      </c>
      <c r="C51" s="142">
        <v>5000</v>
      </c>
      <c r="D51" s="25" t="s">
        <v>58</v>
      </c>
      <c r="E51" s="44" t="s">
        <v>282</v>
      </c>
      <c r="F51" s="44" t="s">
        <v>282</v>
      </c>
    </row>
    <row r="52" spans="1:6" ht="21" customHeight="1" x14ac:dyDescent="0.25">
      <c r="A52" s="22" t="s">
        <v>308</v>
      </c>
      <c r="B52" s="45" t="s">
        <v>89</v>
      </c>
      <c r="C52" s="142">
        <v>3250</v>
      </c>
      <c r="D52" s="25" t="s">
        <v>58</v>
      </c>
      <c r="E52" s="44" t="s">
        <v>71</v>
      </c>
      <c r="F52" s="44" t="s">
        <v>86</v>
      </c>
    </row>
    <row r="53" spans="1:6" ht="22.5" customHeight="1" x14ac:dyDescent="0.25">
      <c r="A53" s="46" t="s">
        <v>313</v>
      </c>
      <c r="B53" s="45" t="s">
        <v>89</v>
      </c>
      <c r="C53" s="142">
        <v>210000</v>
      </c>
      <c r="D53" s="25" t="s">
        <v>58</v>
      </c>
      <c r="E53" s="44" t="s">
        <v>86</v>
      </c>
      <c r="F53" s="44" t="s">
        <v>68</v>
      </c>
    </row>
    <row r="54" spans="1:6" ht="23.25" customHeight="1" x14ac:dyDescent="0.25">
      <c r="A54" s="46" t="s">
        <v>203</v>
      </c>
      <c r="B54" s="47" t="s">
        <v>89</v>
      </c>
      <c r="C54" s="142">
        <v>10000</v>
      </c>
      <c r="D54" s="25" t="s">
        <v>58</v>
      </c>
      <c r="E54" s="44" t="s">
        <v>86</v>
      </c>
      <c r="F54" s="44" t="s">
        <v>68</v>
      </c>
    </row>
    <row r="55" spans="1:6" ht="30" customHeight="1" x14ac:dyDescent="0.25">
      <c r="A55" s="28" t="s">
        <v>134</v>
      </c>
      <c r="B55" s="23" t="s">
        <v>135</v>
      </c>
      <c r="C55" s="142"/>
      <c r="D55" s="25"/>
      <c r="E55" s="26"/>
      <c r="F55" s="26"/>
    </row>
    <row r="56" spans="1:6" ht="39.75" customHeight="1" x14ac:dyDescent="0.25">
      <c r="A56" s="22" t="s">
        <v>183</v>
      </c>
      <c r="B56" s="32" t="s">
        <v>182</v>
      </c>
      <c r="C56" s="142">
        <v>9640</v>
      </c>
      <c r="D56" s="25" t="s">
        <v>88</v>
      </c>
      <c r="E56" s="44" t="s">
        <v>56</v>
      </c>
      <c r="F56" s="44" t="s">
        <v>62</v>
      </c>
    </row>
    <row r="57" spans="1:6" ht="49.5" customHeight="1" x14ac:dyDescent="0.25">
      <c r="A57" s="28" t="s">
        <v>374</v>
      </c>
      <c r="B57" s="50" t="s">
        <v>80</v>
      </c>
      <c r="C57" s="142"/>
      <c r="D57" s="25"/>
      <c r="E57" s="26"/>
      <c r="F57" s="26"/>
    </row>
    <row r="58" spans="1:6" s="13" customFormat="1" ht="20.25" customHeight="1" x14ac:dyDescent="0.25">
      <c r="A58" s="22" t="s">
        <v>170</v>
      </c>
      <c r="B58" s="32" t="s">
        <v>171</v>
      </c>
      <c r="C58" s="142">
        <v>47</v>
      </c>
      <c r="D58" s="48" t="s">
        <v>58</v>
      </c>
      <c r="E58" s="49" t="s">
        <v>56</v>
      </c>
      <c r="F58" s="35" t="s">
        <v>56</v>
      </c>
    </row>
    <row r="59" spans="1:6" ht="21" customHeight="1" x14ac:dyDescent="0.25">
      <c r="A59" s="22" t="s">
        <v>188</v>
      </c>
      <c r="B59" s="51" t="s">
        <v>232</v>
      </c>
      <c r="C59" s="142">
        <f>220+120+15+40</f>
        <v>395</v>
      </c>
      <c r="D59" s="34" t="s">
        <v>58</v>
      </c>
      <c r="E59" s="35" t="s">
        <v>56</v>
      </c>
      <c r="F59" s="35" t="s">
        <v>62</v>
      </c>
    </row>
    <row r="60" spans="1:6" ht="21" customHeight="1" x14ac:dyDescent="0.25">
      <c r="A60" s="22" t="s">
        <v>240</v>
      </c>
      <c r="B60" s="51" t="s">
        <v>232</v>
      </c>
      <c r="C60" s="142">
        <v>1428</v>
      </c>
      <c r="D60" s="34" t="s">
        <v>58</v>
      </c>
      <c r="E60" s="35" t="s">
        <v>56</v>
      </c>
      <c r="F60" s="35" t="s">
        <v>62</v>
      </c>
    </row>
    <row r="61" spans="1:6" ht="24.75" customHeight="1" x14ac:dyDescent="0.25">
      <c r="A61" s="22" t="s">
        <v>237</v>
      </c>
      <c r="B61" s="51" t="s">
        <v>232</v>
      </c>
      <c r="C61" s="142">
        <v>220.42</v>
      </c>
      <c r="D61" s="34" t="s">
        <v>58</v>
      </c>
      <c r="E61" s="35" t="s">
        <v>56</v>
      </c>
      <c r="F61" s="52" t="s">
        <v>56</v>
      </c>
    </row>
    <row r="62" spans="1:6" ht="24.75" customHeight="1" x14ac:dyDescent="0.25">
      <c r="A62" s="22" t="s">
        <v>290</v>
      </c>
      <c r="B62" s="51" t="s">
        <v>232</v>
      </c>
      <c r="C62" s="142">
        <v>5750</v>
      </c>
      <c r="D62" s="34" t="s">
        <v>58</v>
      </c>
      <c r="E62" s="35" t="s">
        <v>62</v>
      </c>
      <c r="F62" s="52" t="s">
        <v>62</v>
      </c>
    </row>
    <row r="63" spans="1:6" ht="24.75" customHeight="1" x14ac:dyDescent="0.25">
      <c r="A63" s="22" t="s">
        <v>346</v>
      </c>
      <c r="B63" s="51" t="s">
        <v>232</v>
      </c>
      <c r="C63" s="142">
        <v>125</v>
      </c>
      <c r="D63" s="34" t="s">
        <v>58</v>
      </c>
      <c r="E63" s="35" t="s">
        <v>69</v>
      </c>
      <c r="F63" s="52" t="s">
        <v>69</v>
      </c>
    </row>
    <row r="64" spans="1:6" ht="24.75" customHeight="1" x14ac:dyDescent="0.25">
      <c r="A64" s="22" t="s">
        <v>354</v>
      </c>
      <c r="B64" s="51" t="s">
        <v>232</v>
      </c>
      <c r="C64" s="142">
        <v>37300</v>
      </c>
      <c r="D64" s="34" t="s">
        <v>58</v>
      </c>
      <c r="E64" s="35" t="s">
        <v>63</v>
      </c>
      <c r="F64" s="52" t="s">
        <v>63</v>
      </c>
    </row>
    <row r="65" spans="1:118" ht="18.75" customHeight="1" x14ac:dyDescent="0.15">
      <c r="A65" s="22" t="s">
        <v>345</v>
      </c>
      <c r="B65" s="53" t="s">
        <v>344</v>
      </c>
      <c r="C65" s="142">
        <v>1880</v>
      </c>
      <c r="D65" s="25" t="s">
        <v>58</v>
      </c>
      <c r="E65" s="26" t="s">
        <v>62</v>
      </c>
      <c r="F65" s="26" t="s">
        <v>63</v>
      </c>
    </row>
    <row r="66" spans="1:118" ht="23.25" customHeight="1" x14ac:dyDescent="0.25">
      <c r="A66" s="22" t="s">
        <v>372</v>
      </c>
      <c r="B66" s="54" t="s">
        <v>373</v>
      </c>
      <c r="C66" s="142">
        <v>8490</v>
      </c>
      <c r="D66" s="34" t="s">
        <v>58</v>
      </c>
      <c r="E66" s="35" t="s">
        <v>63</v>
      </c>
      <c r="F66" s="52" t="s">
        <v>69</v>
      </c>
    </row>
    <row r="67" spans="1:118" ht="23.25" customHeight="1" x14ac:dyDescent="0.15">
      <c r="A67" s="22" t="s">
        <v>386</v>
      </c>
      <c r="B67" s="53" t="s">
        <v>387</v>
      </c>
      <c r="C67" s="142">
        <v>3422</v>
      </c>
      <c r="D67" s="34" t="s">
        <v>58</v>
      </c>
      <c r="E67" s="35" t="s">
        <v>63</v>
      </c>
      <c r="F67" s="52" t="s">
        <v>69</v>
      </c>
    </row>
    <row r="68" spans="1:118" ht="23.25" customHeight="1" x14ac:dyDescent="0.25">
      <c r="A68" s="22" t="s">
        <v>410</v>
      </c>
      <c r="B68" s="51" t="s">
        <v>232</v>
      </c>
      <c r="C68" s="142">
        <v>8700</v>
      </c>
      <c r="D68" s="34" t="s">
        <v>58</v>
      </c>
      <c r="E68" s="35" t="s">
        <v>69</v>
      </c>
      <c r="F68" s="52" t="s">
        <v>69</v>
      </c>
    </row>
    <row r="69" spans="1:118" ht="24.75" customHeight="1" x14ac:dyDescent="0.25">
      <c r="A69" s="22" t="s">
        <v>421</v>
      </c>
      <c r="B69" s="51" t="s">
        <v>422</v>
      </c>
      <c r="C69" s="142">
        <v>150</v>
      </c>
      <c r="D69" s="34" t="s">
        <v>58</v>
      </c>
      <c r="E69" s="35" t="s">
        <v>69</v>
      </c>
      <c r="F69" s="52" t="s">
        <v>69</v>
      </c>
    </row>
    <row r="70" spans="1:118" ht="24.75" customHeight="1" x14ac:dyDescent="0.25">
      <c r="A70" s="22" t="s">
        <v>424</v>
      </c>
      <c r="B70" s="50" t="s">
        <v>80</v>
      </c>
      <c r="C70" s="142">
        <v>5630</v>
      </c>
      <c r="D70" s="34" t="s">
        <v>58</v>
      </c>
      <c r="E70" s="35" t="s">
        <v>69</v>
      </c>
      <c r="F70" s="52" t="s">
        <v>69</v>
      </c>
    </row>
    <row r="71" spans="1:118" ht="24.75" customHeight="1" x14ac:dyDescent="0.25">
      <c r="A71" s="55" t="s">
        <v>161</v>
      </c>
      <c r="B71" s="51"/>
      <c r="C71" s="142"/>
      <c r="D71" s="34"/>
      <c r="E71" s="26"/>
      <c r="F71" s="21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</row>
    <row r="72" spans="1:118" ht="34.5" customHeight="1" x14ac:dyDescent="0.25">
      <c r="A72" s="28" t="s">
        <v>169</v>
      </c>
      <c r="B72" s="23" t="s">
        <v>226</v>
      </c>
      <c r="C72" s="142"/>
      <c r="D72" s="30"/>
      <c r="E72" s="26"/>
      <c r="F72" s="26"/>
    </row>
    <row r="73" spans="1:118" s="13" customFormat="1" ht="23.65" customHeight="1" x14ac:dyDescent="0.25">
      <c r="A73" s="22" t="s">
        <v>338</v>
      </c>
      <c r="B73" s="32" t="s">
        <v>168</v>
      </c>
      <c r="C73" s="142">
        <v>684</v>
      </c>
      <c r="D73" s="48" t="s">
        <v>58</v>
      </c>
      <c r="E73" s="49" t="s">
        <v>56</v>
      </c>
      <c r="F73" s="35" t="s">
        <v>56</v>
      </c>
    </row>
    <row r="74" spans="1:118" s="13" customFormat="1" ht="27.75" customHeight="1" x14ac:dyDescent="0.25">
      <c r="A74" s="22" t="s">
        <v>184</v>
      </c>
      <c r="B74" s="32" t="s">
        <v>185</v>
      </c>
      <c r="C74" s="142">
        <v>1275</v>
      </c>
      <c r="D74" s="34" t="s">
        <v>58</v>
      </c>
      <c r="E74" s="35" t="s">
        <v>56</v>
      </c>
      <c r="F74" s="35" t="s">
        <v>62</v>
      </c>
    </row>
    <row r="75" spans="1:118" s="13" customFormat="1" ht="27.75" customHeight="1" x14ac:dyDescent="0.25">
      <c r="A75" s="22" t="s">
        <v>186</v>
      </c>
      <c r="B75" s="32" t="s">
        <v>185</v>
      </c>
      <c r="C75" s="142">
        <f>65*2+60</f>
        <v>190</v>
      </c>
      <c r="D75" s="34" t="s">
        <v>58</v>
      </c>
      <c r="E75" s="35" t="s">
        <v>56</v>
      </c>
      <c r="F75" s="35" t="s">
        <v>62</v>
      </c>
    </row>
    <row r="76" spans="1:118" ht="24.75" customHeight="1" x14ac:dyDescent="0.25">
      <c r="A76" s="22" t="s">
        <v>241</v>
      </c>
      <c r="B76" s="32" t="s">
        <v>185</v>
      </c>
      <c r="C76" s="142">
        <f>6900/1.19</f>
        <v>5798.3193277310929</v>
      </c>
      <c r="D76" s="34" t="s">
        <v>58</v>
      </c>
      <c r="E76" s="35" t="s">
        <v>56</v>
      </c>
      <c r="F76" s="35" t="s">
        <v>62</v>
      </c>
    </row>
    <row r="77" spans="1:118" s="13" customFormat="1" ht="27.75" customHeight="1" x14ac:dyDescent="0.25">
      <c r="A77" s="22" t="s">
        <v>251</v>
      </c>
      <c r="B77" s="32" t="s">
        <v>198</v>
      </c>
      <c r="C77" s="142">
        <v>160</v>
      </c>
      <c r="D77" s="34" t="s">
        <v>58</v>
      </c>
      <c r="E77" s="35" t="s">
        <v>56</v>
      </c>
      <c r="F77" s="35" t="s">
        <v>62</v>
      </c>
    </row>
    <row r="78" spans="1:118" s="13" customFormat="1" ht="27.75" customHeight="1" x14ac:dyDescent="0.25">
      <c r="A78" s="22" t="s">
        <v>252</v>
      </c>
      <c r="B78" s="57" t="s">
        <v>253</v>
      </c>
      <c r="C78" s="142">
        <v>3850</v>
      </c>
      <c r="D78" s="34" t="s">
        <v>58</v>
      </c>
      <c r="E78" s="35" t="s">
        <v>62</v>
      </c>
      <c r="F78" s="35" t="s">
        <v>62</v>
      </c>
    </row>
    <row r="79" spans="1:118" s="13" customFormat="1" ht="27.75" customHeight="1" x14ac:dyDescent="0.25">
      <c r="A79" s="42" t="s">
        <v>256</v>
      </c>
      <c r="B79" s="32" t="s">
        <v>255</v>
      </c>
      <c r="C79" s="142">
        <v>950</v>
      </c>
      <c r="D79" s="34" t="s">
        <v>58</v>
      </c>
      <c r="E79" s="35" t="s">
        <v>62</v>
      </c>
      <c r="F79" s="35" t="s">
        <v>62</v>
      </c>
    </row>
    <row r="80" spans="1:118" s="13" customFormat="1" ht="24" customHeight="1" x14ac:dyDescent="0.25">
      <c r="A80" s="42" t="s">
        <v>271</v>
      </c>
      <c r="B80" s="32" t="s">
        <v>185</v>
      </c>
      <c r="C80" s="142">
        <v>5110</v>
      </c>
      <c r="D80" s="34" t="s">
        <v>58</v>
      </c>
      <c r="E80" s="35" t="s">
        <v>62</v>
      </c>
      <c r="F80" s="35" t="s">
        <v>62</v>
      </c>
    </row>
    <row r="81" spans="1:6" s="13" customFormat="1" ht="51.75" customHeight="1" x14ac:dyDescent="0.25">
      <c r="A81" s="42" t="s">
        <v>275</v>
      </c>
      <c r="B81" s="32" t="s">
        <v>274</v>
      </c>
      <c r="C81" s="142">
        <v>29030</v>
      </c>
      <c r="D81" s="34" t="s">
        <v>58</v>
      </c>
      <c r="E81" s="35" t="s">
        <v>62</v>
      </c>
      <c r="F81" s="35" t="s">
        <v>62</v>
      </c>
    </row>
    <row r="82" spans="1:6" s="13" customFormat="1" ht="21" customHeight="1" x14ac:dyDescent="0.25">
      <c r="A82" s="42" t="s">
        <v>330</v>
      </c>
      <c r="B82" s="32" t="s">
        <v>331</v>
      </c>
      <c r="C82" s="142">
        <v>6140</v>
      </c>
      <c r="D82" s="34" t="s">
        <v>58</v>
      </c>
      <c r="E82" s="35" t="s">
        <v>62</v>
      </c>
      <c r="F82" s="35" t="s">
        <v>63</v>
      </c>
    </row>
    <row r="83" spans="1:6" s="13" customFormat="1" ht="29.25" customHeight="1" x14ac:dyDescent="0.25">
      <c r="A83" s="42" t="s">
        <v>368</v>
      </c>
      <c r="B83" s="32" t="s">
        <v>185</v>
      </c>
      <c r="C83" s="142">
        <f>4725*5</f>
        <v>23625</v>
      </c>
      <c r="D83" s="34" t="s">
        <v>58</v>
      </c>
      <c r="E83" s="35" t="s">
        <v>63</v>
      </c>
      <c r="F83" s="35" t="s">
        <v>69</v>
      </c>
    </row>
    <row r="84" spans="1:6" s="13" customFormat="1" ht="29.25" customHeight="1" x14ac:dyDescent="0.25">
      <c r="A84" s="42" t="s">
        <v>405</v>
      </c>
      <c r="B84" s="32" t="s">
        <v>331</v>
      </c>
      <c r="C84" s="142">
        <v>4450.18</v>
      </c>
      <c r="D84" s="34" t="s">
        <v>58</v>
      </c>
      <c r="E84" s="35" t="s">
        <v>69</v>
      </c>
      <c r="F84" s="35" t="s">
        <v>69</v>
      </c>
    </row>
    <row r="85" spans="1:6" ht="25.5" customHeight="1" x14ac:dyDescent="0.25">
      <c r="A85" s="28" t="s">
        <v>225</v>
      </c>
      <c r="B85" s="23" t="s">
        <v>280</v>
      </c>
      <c r="C85" s="142"/>
      <c r="D85" s="30"/>
      <c r="E85" s="26"/>
      <c r="F85" s="26"/>
    </row>
    <row r="86" spans="1:6" ht="35.25" customHeight="1" x14ac:dyDescent="0.25">
      <c r="A86" s="22" t="s">
        <v>425</v>
      </c>
      <c r="B86" s="33" t="s">
        <v>279</v>
      </c>
      <c r="C86" s="142">
        <v>55000</v>
      </c>
      <c r="D86" s="25" t="s">
        <v>58</v>
      </c>
      <c r="E86" s="26" t="s">
        <v>62</v>
      </c>
      <c r="F86" s="26" t="s">
        <v>63</v>
      </c>
    </row>
    <row r="87" spans="1:6" ht="20.25" customHeight="1" x14ac:dyDescent="0.25">
      <c r="A87" s="27"/>
      <c r="B87" s="23"/>
      <c r="C87" s="143"/>
      <c r="D87" s="20"/>
      <c r="E87" s="21"/>
      <c r="F87" s="21"/>
    </row>
    <row r="88" spans="1:6" ht="20.25" customHeight="1" x14ac:dyDescent="0.25">
      <c r="A88" s="27"/>
      <c r="B88" s="23"/>
      <c r="C88" s="143"/>
      <c r="D88" s="20"/>
      <c r="E88" s="21"/>
      <c r="F88" s="21"/>
    </row>
    <row r="89" spans="1:6" ht="27" customHeight="1" x14ac:dyDescent="0.25">
      <c r="A89" s="58" t="s">
        <v>120</v>
      </c>
      <c r="B89" s="32"/>
      <c r="C89" s="143"/>
      <c r="D89" s="20"/>
      <c r="E89" s="21"/>
      <c r="F89" s="21"/>
    </row>
    <row r="90" spans="1:6" ht="45" customHeight="1" x14ac:dyDescent="0.25">
      <c r="A90" s="28" t="s">
        <v>121</v>
      </c>
      <c r="B90" s="33" t="s">
        <v>12</v>
      </c>
      <c r="C90" s="142"/>
      <c r="D90" s="25"/>
      <c r="E90" s="26"/>
      <c r="F90" s="26"/>
    </row>
    <row r="91" spans="1:6" ht="16.5" x14ac:dyDescent="0.25">
      <c r="A91" s="22" t="s">
        <v>426</v>
      </c>
      <c r="B91" s="33" t="s">
        <v>187</v>
      </c>
      <c r="C91" s="142">
        <f>830*2+32+24+32+24+32+24+180+100+70+70+65*2+75*2</f>
        <v>2528</v>
      </c>
      <c r="D91" s="34" t="s">
        <v>58</v>
      </c>
      <c r="E91" s="35" t="s">
        <v>56</v>
      </c>
      <c r="F91" s="35" t="s">
        <v>62</v>
      </c>
    </row>
    <row r="92" spans="1:6" ht="20.25" customHeight="1" x14ac:dyDescent="0.25">
      <c r="A92" s="27" t="s">
        <v>273</v>
      </c>
      <c r="B92" s="33" t="s">
        <v>187</v>
      </c>
      <c r="C92" s="143">
        <f>1075*2</f>
        <v>2150</v>
      </c>
      <c r="D92" s="34" t="s">
        <v>58</v>
      </c>
      <c r="E92" s="35" t="s">
        <v>62</v>
      </c>
      <c r="F92" s="35" t="s">
        <v>62</v>
      </c>
    </row>
    <row r="93" spans="1:6" ht="18" customHeight="1" x14ac:dyDescent="0.25">
      <c r="A93" s="55"/>
      <c r="B93" s="23"/>
      <c r="C93" s="143"/>
      <c r="D93" s="20"/>
      <c r="E93" s="21"/>
      <c r="F93" s="21"/>
    </row>
    <row r="94" spans="1:6" ht="27" customHeight="1" x14ac:dyDescent="0.25">
      <c r="A94" s="58" t="s">
        <v>122</v>
      </c>
      <c r="B94" s="32"/>
      <c r="C94" s="143"/>
      <c r="D94" s="20"/>
      <c r="E94" s="21"/>
      <c r="F94" s="21"/>
    </row>
    <row r="95" spans="1:6" ht="45" customHeight="1" x14ac:dyDescent="0.25">
      <c r="A95" s="28" t="s">
        <v>123</v>
      </c>
      <c r="B95" s="33" t="s">
        <v>127</v>
      </c>
      <c r="C95" s="142"/>
      <c r="D95" s="25"/>
      <c r="E95" s="26"/>
      <c r="F95" s="26"/>
    </row>
    <row r="96" spans="1:6" ht="18.75" customHeight="1" x14ac:dyDescent="0.25">
      <c r="A96" s="22" t="s">
        <v>233</v>
      </c>
      <c r="B96" s="33" t="s">
        <v>234</v>
      </c>
      <c r="C96" s="143">
        <v>206410</v>
      </c>
      <c r="D96" s="20" t="s">
        <v>8</v>
      </c>
      <c r="E96" s="21" t="s">
        <v>56</v>
      </c>
      <c r="F96" s="21" t="s">
        <v>62</v>
      </c>
    </row>
    <row r="97" spans="1:6" ht="18" customHeight="1" x14ac:dyDescent="0.25">
      <c r="A97" s="55"/>
      <c r="B97" s="23"/>
      <c r="C97" s="143"/>
      <c r="D97" s="20"/>
      <c r="E97" s="21"/>
      <c r="F97" s="21"/>
    </row>
    <row r="98" spans="1:6" s="64" customFormat="1" ht="48.75" customHeight="1" x14ac:dyDescent="0.25">
      <c r="A98" s="60" t="s">
        <v>128</v>
      </c>
      <c r="B98" s="61" t="s">
        <v>79</v>
      </c>
      <c r="C98" s="148"/>
      <c r="D98" s="63"/>
      <c r="E98" s="62"/>
      <c r="F98" s="62"/>
    </row>
    <row r="99" spans="1:6" ht="22.5" customHeight="1" x14ac:dyDescent="0.25">
      <c r="A99" s="22" t="s">
        <v>389</v>
      </c>
      <c r="B99" s="65"/>
      <c r="C99" s="142">
        <v>7142</v>
      </c>
      <c r="D99" s="25" t="s">
        <v>8</v>
      </c>
      <c r="E99" s="44" t="s">
        <v>62</v>
      </c>
      <c r="F99" s="44" t="s">
        <v>63</v>
      </c>
    </row>
    <row r="100" spans="1:6" ht="27.75" customHeight="1" x14ac:dyDescent="0.25">
      <c r="A100" s="28" t="s">
        <v>146</v>
      </c>
      <c r="B100" s="23" t="s">
        <v>329</v>
      </c>
      <c r="C100" s="142"/>
      <c r="D100" s="25"/>
      <c r="E100" s="26"/>
      <c r="F100" s="26"/>
    </row>
    <row r="101" spans="1:6" s="13" customFormat="1" ht="26.25" customHeight="1" x14ac:dyDescent="0.25">
      <c r="A101" s="22" t="s">
        <v>328</v>
      </c>
      <c r="B101" s="23"/>
      <c r="C101" s="142">
        <v>19180</v>
      </c>
      <c r="D101" s="25" t="s">
        <v>8</v>
      </c>
      <c r="E101" s="44" t="s">
        <v>62</v>
      </c>
      <c r="F101" s="44" t="s">
        <v>63</v>
      </c>
    </row>
    <row r="102" spans="1:6" ht="31.5" customHeight="1" x14ac:dyDescent="0.25">
      <c r="A102" s="28" t="s">
        <v>138</v>
      </c>
      <c r="B102" s="32" t="s">
        <v>46</v>
      </c>
      <c r="C102" s="149"/>
      <c r="D102" s="25"/>
      <c r="E102" s="44"/>
      <c r="F102" s="44"/>
    </row>
    <row r="103" spans="1:6" ht="15.75" customHeight="1" x14ac:dyDescent="0.25">
      <c r="A103" s="22"/>
      <c r="B103" s="32"/>
      <c r="C103" s="142"/>
      <c r="D103" s="4"/>
      <c r="E103" s="44"/>
      <c r="F103" s="44"/>
    </row>
    <row r="104" spans="1:6" ht="49.5" customHeight="1" x14ac:dyDescent="0.25">
      <c r="A104" s="28" t="s">
        <v>400</v>
      </c>
      <c r="B104" s="23" t="s">
        <v>299</v>
      </c>
      <c r="C104" s="142"/>
      <c r="D104" s="25"/>
      <c r="E104" s="26"/>
      <c r="F104" s="26"/>
    </row>
    <row r="105" spans="1:6" ht="29.25" customHeight="1" x14ac:dyDescent="0.25">
      <c r="A105" s="22" t="s">
        <v>391</v>
      </c>
      <c r="B105" s="23" t="s">
        <v>300</v>
      </c>
      <c r="C105" s="142">
        <v>3906</v>
      </c>
      <c r="D105" s="25" t="s">
        <v>8</v>
      </c>
      <c r="E105" s="26" t="s">
        <v>62</v>
      </c>
      <c r="F105" s="26" t="s">
        <v>63</v>
      </c>
    </row>
    <row r="106" spans="1:6" ht="16.5" x14ac:dyDescent="0.25">
      <c r="A106" s="28" t="s">
        <v>129</v>
      </c>
      <c r="B106" s="23" t="s">
        <v>65</v>
      </c>
      <c r="C106" s="143"/>
      <c r="D106" s="25"/>
      <c r="E106" s="44"/>
      <c r="F106" s="44"/>
    </row>
    <row r="107" spans="1:6" ht="16.5" x14ac:dyDescent="0.25">
      <c r="A107" s="22" t="s">
        <v>348</v>
      </c>
      <c r="B107" s="23" t="s">
        <v>65</v>
      </c>
      <c r="C107" s="143">
        <v>710</v>
      </c>
      <c r="D107" s="25" t="s">
        <v>8</v>
      </c>
      <c r="E107" s="44" t="s">
        <v>62</v>
      </c>
      <c r="F107" s="66" t="s">
        <v>63</v>
      </c>
    </row>
    <row r="108" spans="1:6" ht="22.5" customHeight="1" x14ac:dyDescent="0.25">
      <c r="A108" s="22" t="s">
        <v>349</v>
      </c>
      <c r="B108" s="23" t="s">
        <v>65</v>
      </c>
      <c r="C108" s="142">
        <v>860</v>
      </c>
      <c r="D108" s="25" t="s">
        <v>8</v>
      </c>
      <c r="E108" s="44" t="s">
        <v>62</v>
      </c>
      <c r="F108" s="66" t="s">
        <v>63</v>
      </c>
    </row>
    <row r="109" spans="1:6" ht="16.5" x14ac:dyDescent="0.25">
      <c r="A109" s="28" t="s">
        <v>130</v>
      </c>
      <c r="B109" s="23" t="s">
        <v>131</v>
      </c>
      <c r="C109" s="142"/>
      <c r="D109" s="25"/>
      <c r="E109" s="26"/>
      <c r="F109" s="26"/>
    </row>
    <row r="110" spans="1:6" x14ac:dyDescent="0.25">
      <c r="A110" s="55"/>
      <c r="B110" s="23"/>
      <c r="C110" s="142"/>
      <c r="D110" s="25"/>
      <c r="E110" s="26"/>
      <c r="F110" s="26"/>
    </row>
    <row r="111" spans="1:6" ht="24.75" x14ac:dyDescent="0.25">
      <c r="A111" s="28" t="s">
        <v>220</v>
      </c>
      <c r="B111" s="23" t="s">
        <v>57</v>
      </c>
      <c r="C111" s="142"/>
      <c r="D111" s="25"/>
      <c r="E111" s="26"/>
      <c r="F111" s="26"/>
    </row>
    <row r="112" spans="1:6" ht="24" customHeight="1" x14ac:dyDescent="0.25">
      <c r="A112" s="22" t="s">
        <v>113</v>
      </c>
      <c r="B112" s="23" t="s">
        <v>57</v>
      </c>
      <c r="C112" s="142">
        <v>1500</v>
      </c>
      <c r="D112" s="25" t="s">
        <v>114</v>
      </c>
      <c r="E112" s="67" t="s">
        <v>56</v>
      </c>
      <c r="F112" s="67" t="s">
        <v>56</v>
      </c>
    </row>
    <row r="113" spans="1:31" ht="24" customHeight="1" x14ac:dyDescent="0.25">
      <c r="A113" s="22" t="s">
        <v>204</v>
      </c>
      <c r="B113" s="23" t="s">
        <v>57</v>
      </c>
      <c r="C113" s="142">
        <v>1272</v>
      </c>
      <c r="D113" s="25" t="s">
        <v>114</v>
      </c>
      <c r="E113" s="67" t="s">
        <v>56</v>
      </c>
      <c r="F113" s="67" t="s">
        <v>56</v>
      </c>
    </row>
    <row r="114" spans="1:31" ht="24" customHeight="1" x14ac:dyDescent="0.25">
      <c r="A114" s="68" t="s">
        <v>175</v>
      </c>
      <c r="B114" s="69" t="s">
        <v>57</v>
      </c>
      <c r="C114" s="150">
        <v>9577</v>
      </c>
      <c r="D114" s="70" t="s">
        <v>114</v>
      </c>
      <c r="E114" s="71" t="s">
        <v>56</v>
      </c>
      <c r="F114" s="71" t="s">
        <v>56</v>
      </c>
    </row>
    <row r="115" spans="1:31" ht="6" customHeight="1" x14ac:dyDescent="0.25">
      <c r="A115" s="72"/>
      <c r="B115" s="73"/>
      <c r="C115" s="151"/>
      <c r="D115" s="75"/>
      <c r="E115" s="74"/>
      <c r="F115" s="74"/>
    </row>
    <row r="116" spans="1:31" ht="21" hidden="1" customHeight="1" x14ac:dyDescent="0.25">
      <c r="A116" s="72"/>
      <c r="B116" s="73"/>
      <c r="C116" s="151"/>
      <c r="D116" s="75"/>
      <c r="E116" s="74"/>
      <c r="F116" s="74"/>
    </row>
    <row r="117" spans="1:31" ht="24" hidden="1" customHeight="1" x14ac:dyDescent="0.25">
      <c r="A117" s="72"/>
      <c r="B117" s="73"/>
      <c r="C117" s="151"/>
      <c r="D117" s="75"/>
      <c r="E117" s="74"/>
      <c r="F117" s="74"/>
    </row>
    <row r="118" spans="1:31" hidden="1" x14ac:dyDescent="0.25">
      <c r="A118" s="76"/>
      <c r="B118" s="77"/>
      <c r="C118" s="152"/>
      <c r="D118" s="79"/>
      <c r="E118" s="78"/>
      <c r="F118" s="78"/>
    </row>
    <row r="119" spans="1:31" ht="25.5" x14ac:dyDescent="0.25">
      <c r="A119" s="22" t="s">
        <v>242</v>
      </c>
      <c r="B119" s="23" t="s">
        <v>57</v>
      </c>
      <c r="C119" s="142">
        <v>470</v>
      </c>
      <c r="D119" s="25" t="s">
        <v>114</v>
      </c>
      <c r="E119" s="67" t="s">
        <v>56</v>
      </c>
      <c r="F119" s="67" t="s">
        <v>56</v>
      </c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</row>
    <row r="120" spans="1:31" ht="24.75" x14ac:dyDescent="0.25">
      <c r="A120" s="22" t="s">
        <v>230</v>
      </c>
      <c r="B120" s="23" t="s">
        <v>57</v>
      </c>
      <c r="C120" s="142">
        <v>2200</v>
      </c>
      <c r="D120" s="25" t="s">
        <v>114</v>
      </c>
      <c r="E120" s="67" t="s">
        <v>56</v>
      </c>
      <c r="F120" s="67" t="s">
        <v>56</v>
      </c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</row>
    <row r="121" spans="1:31" ht="24.75" customHeight="1" x14ac:dyDescent="0.25">
      <c r="A121" s="22" t="s">
        <v>306</v>
      </c>
      <c r="B121" s="23" t="s">
        <v>57</v>
      </c>
      <c r="C121" s="142">
        <v>2494</v>
      </c>
      <c r="D121" s="25" t="s">
        <v>114</v>
      </c>
      <c r="E121" s="67" t="s">
        <v>62</v>
      </c>
      <c r="F121" s="67" t="s">
        <v>62</v>
      </c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</row>
    <row r="122" spans="1:31" ht="17.25" customHeight="1" x14ac:dyDescent="0.25">
      <c r="A122" s="80" t="s">
        <v>359</v>
      </c>
      <c r="B122" s="81" t="s">
        <v>57</v>
      </c>
      <c r="C122" s="153">
        <v>9470</v>
      </c>
      <c r="D122" s="82" t="s">
        <v>114</v>
      </c>
      <c r="E122" s="83" t="s">
        <v>63</v>
      </c>
      <c r="F122" s="67" t="s">
        <v>63</v>
      </c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</row>
    <row r="123" spans="1:31" s="22" customFormat="1" x14ac:dyDescent="0.25">
      <c r="A123" s="84" t="s">
        <v>175</v>
      </c>
      <c r="B123" s="85" t="s">
        <v>57</v>
      </c>
      <c r="C123" s="142">
        <v>1371</v>
      </c>
      <c r="D123" s="25" t="s">
        <v>114</v>
      </c>
      <c r="E123" s="67" t="s">
        <v>63</v>
      </c>
      <c r="F123" s="67" t="s">
        <v>69</v>
      </c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13"/>
    </row>
    <row r="124" spans="1:31" s="22" customFormat="1" hidden="1" x14ac:dyDescent="0.25">
      <c r="A124" s="86"/>
      <c r="B124" s="87"/>
      <c r="C124" s="142"/>
      <c r="D124" s="25"/>
      <c r="E124" s="26"/>
      <c r="F124" s="26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13"/>
    </row>
    <row r="125" spans="1:31" s="22" customFormat="1" ht="19.5" hidden="1" customHeight="1" x14ac:dyDescent="0.25">
      <c r="A125" s="86"/>
      <c r="B125" s="87"/>
      <c r="C125" s="142"/>
      <c r="D125" s="25"/>
      <c r="E125" s="26"/>
      <c r="F125" s="26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13"/>
    </row>
    <row r="126" spans="1:31" s="22" customFormat="1" ht="59.25" hidden="1" customHeight="1" x14ac:dyDescent="0.25">
      <c r="A126" s="86"/>
      <c r="B126" s="87"/>
      <c r="C126" s="142"/>
      <c r="D126" s="25"/>
      <c r="E126" s="26"/>
      <c r="F126" s="26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13"/>
    </row>
    <row r="127" spans="1:31" s="22" customFormat="1" ht="78.75" hidden="1" customHeight="1" x14ac:dyDescent="0.25">
      <c r="A127" s="86"/>
      <c r="B127" s="87"/>
      <c r="C127" s="142">
        <v>269000</v>
      </c>
      <c r="D127" s="25" t="s">
        <v>114</v>
      </c>
      <c r="E127" s="67" t="s">
        <v>56</v>
      </c>
      <c r="F127" s="67" t="s">
        <v>56</v>
      </c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13"/>
    </row>
    <row r="128" spans="1:31" s="22" customFormat="1" ht="36" customHeight="1" x14ac:dyDescent="0.25">
      <c r="A128" s="88" t="s">
        <v>380</v>
      </c>
      <c r="B128" s="89" t="s">
        <v>381</v>
      </c>
      <c r="C128" s="142"/>
      <c r="D128" s="25"/>
      <c r="E128" s="67"/>
      <c r="F128" s="67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13"/>
    </row>
    <row r="129" spans="1:30" ht="49.5" customHeight="1" x14ac:dyDescent="0.25">
      <c r="A129" s="90" t="s">
        <v>382</v>
      </c>
      <c r="B129" s="91" t="s">
        <v>178</v>
      </c>
      <c r="C129" s="143">
        <v>269000</v>
      </c>
      <c r="D129" s="20" t="s">
        <v>114</v>
      </c>
      <c r="E129" s="92" t="s">
        <v>56</v>
      </c>
      <c r="F129" s="67" t="s">
        <v>56</v>
      </c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</row>
    <row r="130" spans="1:30" ht="42.75" customHeight="1" x14ac:dyDescent="0.25">
      <c r="A130" s="22" t="s">
        <v>337</v>
      </c>
      <c r="B130" s="23" t="s">
        <v>178</v>
      </c>
      <c r="C130" s="142">
        <v>227684.25</v>
      </c>
      <c r="D130" s="25" t="s">
        <v>114</v>
      </c>
      <c r="E130" s="67" t="s">
        <v>62</v>
      </c>
      <c r="F130" s="67" t="s">
        <v>63</v>
      </c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</row>
    <row r="131" spans="1:30" s="13" customFormat="1" ht="32.25" customHeight="1" x14ac:dyDescent="0.25">
      <c r="A131" s="28" t="s">
        <v>132</v>
      </c>
      <c r="B131" s="23" t="s">
        <v>61</v>
      </c>
      <c r="C131" s="142"/>
      <c r="D131" s="93"/>
      <c r="E131" s="10"/>
      <c r="F131" s="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</row>
    <row r="132" spans="1:30" ht="16.5" customHeight="1" x14ac:dyDescent="0.25">
      <c r="A132" s="22" t="s">
        <v>191</v>
      </c>
      <c r="B132" s="23" t="s">
        <v>192</v>
      </c>
      <c r="C132" s="142">
        <v>300</v>
      </c>
      <c r="D132" s="25" t="s">
        <v>114</v>
      </c>
      <c r="E132" s="26" t="s">
        <v>56</v>
      </c>
      <c r="F132" s="26" t="s">
        <v>62</v>
      </c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</row>
    <row r="133" spans="1:30" ht="16.5" customHeight="1" x14ac:dyDescent="0.25">
      <c r="A133" s="22" t="s">
        <v>196</v>
      </c>
      <c r="B133" s="23" t="s">
        <v>197</v>
      </c>
      <c r="C133" s="142">
        <v>314</v>
      </c>
      <c r="D133" s="25" t="s">
        <v>114</v>
      </c>
      <c r="E133" s="26" t="s">
        <v>56</v>
      </c>
      <c r="F133" s="26" t="s">
        <v>62</v>
      </c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</row>
    <row r="134" spans="1:30" ht="24" customHeight="1" x14ac:dyDescent="0.25">
      <c r="A134" s="22" t="s">
        <v>284</v>
      </c>
      <c r="B134" s="23" t="s">
        <v>285</v>
      </c>
      <c r="C134" s="142">
        <v>4000</v>
      </c>
      <c r="D134" s="25" t="s">
        <v>114</v>
      </c>
      <c r="E134" s="26" t="s">
        <v>62</v>
      </c>
      <c r="F134" s="26" t="s">
        <v>62</v>
      </c>
    </row>
    <row r="135" spans="1:30" ht="34.9" customHeight="1" x14ac:dyDescent="0.25">
      <c r="A135" s="42" t="s">
        <v>318</v>
      </c>
      <c r="B135" s="23" t="s">
        <v>317</v>
      </c>
      <c r="C135" s="142" t="s">
        <v>319</v>
      </c>
      <c r="D135" s="44" t="s">
        <v>58</v>
      </c>
      <c r="E135" s="26" t="s">
        <v>62</v>
      </c>
      <c r="F135" s="26" t="s">
        <v>63</v>
      </c>
    </row>
    <row r="136" spans="1:30" ht="16.5" customHeight="1" x14ac:dyDescent="0.25">
      <c r="A136" s="22" t="s">
        <v>321</v>
      </c>
      <c r="B136" s="23" t="s">
        <v>285</v>
      </c>
      <c r="C136" s="142">
        <f>19.1*5+0.96*50</f>
        <v>143.5</v>
      </c>
      <c r="D136" s="25" t="s">
        <v>114</v>
      </c>
      <c r="E136" s="26" t="s">
        <v>62</v>
      </c>
      <c r="F136" s="26" t="s">
        <v>62</v>
      </c>
    </row>
    <row r="137" spans="1:30" ht="24" customHeight="1" x14ac:dyDescent="0.25">
      <c r="A137" s="42" t="s">
        <v>324</v>
      </c>
      <c r="B137" s="23" t="s">
        <v>317</v>
      </c>
      <c r="C137" s="142" t="s">
        <v>319</v>
      </c>
      <c r="D137" s="44" t="s">
        <v>58</v>
      </c>
      <c r="E137" s="26" t="s">
        <v>68</v>
      </c>
      <c r="F137" s="26" t="s">
        <v>66</v>
      </c>
    </row>
    <row r="138" spans="1:30" ht="28.15" customHeight="1" x14ac:dyDescent="0.25">
      <c r="A138" s="22" t="s">
        <v>352</v>
      </c>
      <c r="B138" s="23" t="s">
        <v>323</v>
      </c>
      <c r="C138" s="142">
        <v>750</v>
      </c>
      <c r="D138" s="25" t="s">
        <v>114</v>
      </c>
      <c r="E138" s="26" t="s">
        <v>62</v>
      </c>
      <c r="F138" s="26" t="s">
        <v>62</v>
      </c>
    </row>
    <row r="139" spans="1:30" ht="28.15" customHeight="1" x14ac:dyDescent="0.25">
      <c r="A139" s="22" t="s">
        <v>377</v>
      </c>
      <c r="B139" s="23" t="s">
        <v>192</v>
      </c>
      <c r="C139" s="142">
        <v>400</v>
      </c>
      <c r="D139" s="25" t="s">
        <v>114</v>
      </c>
      <c r="E139" s="26" t="s">
        <v>63</v>
      </c>
      <c r="F139" s="26" t="s">
        <v>69</v>
      </c>
    </row>
    <row r="140" spans="1:30" ht="28.15" customHeight="1" x14ac:dyDescent="0.25">
      <c r="A140" s="22" t="s">
        <v>406</v>
      </c>
      <c r="B140" s="23" t="s">
        <v>285</v>
      </c>
      <c r="C140" s="142">
        <f>1184+2800+150.82+185</f>
        <v>4319.82</v>
      </c>
      <c r="D140" s="25" t="s">
        <v>114</v>
      </c>
      <c r="E140" s="26" t="s">
        <v>69</v>
      </c>
      <c r="F140" s="26" t="s">
        <v>69</v>
      </c>
    </row>
    <row r="141" spans="1:30" s="13" customFormat="1" ht="31.5" x14ac:dyDescent="0.25">
      <c r="A141" s="94" t="s">
        <v>133</v>
      </c>
      <c r="B141" s="32" t="s">
        <v>38</v>
      </c>
      <c r="C141" s="149"/>
      <c r="D141" s="40"/>
      <c r="E141" s="41"/>
      <c r="F141" s="41"/>
    </row>
    <row r="142" spans="1:30" ht="25.5" x14ac:dyDescent="0.25">
      <c r="A142" s="95" t="s">
        <v>235</v>
      </c>
      <c r="B142" s="32" t="s">
        <v>236</v>
      </c>
      <c r="C142" s="142">
        <v>9900</v>
      </c>
      <c r="D142" s="25" t="s">
        <v>8</v>
      </c>
      <c r="E142" s="26" t="s">
        <v>56</v>
      </c>
      <c r="F142" s="26" t="s">
        <v>56</v>
      </c>
    </row>
    <row r="143" spans="1:30" ht="20.25" customHeight="1" x14ac:dyDescent="0.25">
      <c r="A143" s="95" t="s">
        <v>257</v>
      </c>
      <c r="B143" s="32" t="s">
        <v>258</v>
      </c>
      <c r="C143" s="142">
        <v>3600</v>
      </c>
      <c r="D143" s="25" t="s">
        <v>8</v>
      </c>
      <c r="E143" s="26" t="s">
        <v>62</v>
      </c>
      <c r="F143" s="26" t="s">
        <v>62</v>
      </c>
    </row>
    <row r="144" spans="1:30" s="13" customFormat="1" ht="20.25" customHeight="1" x14ac:dyDescent="0.25">
      <c r="A144" s="95" t="s">
        <v>335</v>
      </c>
      <c r="B144" s="89" t="s">
        <v>307</v>
      </c>
      <c r="C144" s="142">
        <v>675</v>
      </c>
      <c r="D144" s="25" t="s">
        <v>8</v>
      </c>
      <c r="E144" s="26" t="s">
        <v>62</v>
      </c>
      <c r="F144" s="26" t="s">
        <v>62</v>
      </c>
    </row>
    <row r="145" spans="1:6" s="13" customFormat="1" ht="20.25" customHeight="1" x14ac:dyDescent="0.25">
      <c r="A145" s="95" t="s">
        <v>309</v>
      </c>
      <c r="B145" s="47" t="s">
        <v>310</v>
      </c>
      <c r="C145" s="142">
        <v>560</v>
      </c>
      <c r="D145" s="25" t="s">
        <v>8</v>
      </c>
      <c r="E145" s="26" t="s">
        <v>62</v>
      </c>
      <c r="F145" s="26" t="s">
        <v>62</v>
      </c>
    </row>
    <row r="146" spans="1:6" ht="20.25" customHeight="1" x14ac:dyDescent="0.25">
      <c r="A146" s="95" t="s">
        <v>320</v>
      </c>
      <c r="B146" s="47" t="s">
        <v>38</v>
      </c>
      <c r="C146" s="142">
        <f>270*2</f>
        <v>540</v>
      </c>
      <c r="D146" s="25" t="s">
        <v>114</v>
      </c>
      <c r="E146" s="26" t="s">
        <v>62</v>
      </c>
      <c r="F146" s="26" t="s">
        <v>62</v>
      </c>
    </row>
    <row r="147" spans="1:6" ht="20.25" customHeight="1" x14ac:dyDescent="0.25">
      <c r="A147" s="95" t="s">
        <v>325</v>
      </c>
      <c r="B147" s="32" t="s">
        <v>236</v>
      </c>
      <c r="C147" s="142">
        <v>180</v>
      </c>
      <c r="D147" s="25" t="s">
        <v>114</v>
      </c>
      <c r="E147" s="26" t="s">
        <v>62</v>
      </c>
      <c r="F147" s="26" t="s">
        <v>63</v>
      </c>
    </row>
    <row r="148" spans="1:6" ht="30.75" customHeight="1" x14ac:dyDescent="0.15">
      <c r="A148" s="22" t="s">
        <v>360</v>
      </c>
      <c r="B148" s="53" t="s">
        <v>38</v>
      </c>
      <c r="C148" s="142">
        <v>4000</v>
      </c>
      <c r="D148" s="96" t="s">
        <v>8</v>
      </c>
      <c r="E148" s="97" t="s">
        <v>63</v>
      </c>
      <c r="F148" s="44" t="s">
        <v>63</v>
      </c>
    </row>
    <row r="149" spans="1:6" ht="63.75" x14ac:dyDescent="0.25">
      <c r="A149" s="95" t="s">
        <v>407</v>
      </c>
      <c r="B149" s="32" t="s">
        <v>236</v>
      </c>
      <c r="C149" s="142">
        <f>625+2750+513+756+750+500+1875+690+1740</f>
        <v>10199</v>
      </c>
      <c r="D149" s="25" t="s">
        <v>114</v>
      </c>
      <c r="E149" s="26" t="s">
        <v>69</v>
      </c>
      <c r="F149" s="26" t="s">
        <v>69</v>
      </c>
    </row>
    <row r="150" spans="1:6" ht="27" customHeight="1" x14ac:dyDescent="0.15">
      <c r="A150" s="95" t="s">
        <v>417</v>
      </c>
      <c r="B150" s="53" t="s">
        <v>38</v>
      </c>
      <c r="C150" s="142">
        <v>7800</v>
      </c>
      <c r="D150" s="25" t="s">
        <v>114</v>
      </c>
      <c r="E150" s="26" t="s">
        <v>69</v>
      </c>
      <c r="F150" s="26" t="s">
        <v>69</v>
      </c>
    </row>
    <row r="151" spans="1:6" ht="45.75" customHeight="1" x14ac:dyDescent="0.25">
      <c r="A151" s="28" t="s">
        <v>281</v>
      </c>
      <c r="B151" s="23"/>
      <c r="C151" s="142"/>
      <c r="D151" s="30"/>
      <c r="E151" s="24"/>
      <c r="F151" s="26"/>
    </row>
    <row r="152" spans="1:6" ht="18" customHeight="1" x14ac:dyDescent="0.25">
      <c r="A152" s="22" t="s">
        <v>278</v>
      </c>
      <c r="B152" s="23" t="s">
        <v>205</v>
      </c>
      <c r="C152" s="142">
        <v>2300</v>
      </c>
      <c r="D152" s="30" t="s">
        <v>8</v>
      </c>
      <c r="E152" s="24" t="s">
        <v>62</v>
      </c>
      <c r="F152" s="26" t="s">
        <v>63</v>
      </c>
    </row>
    <row r="153" spans="1:6" ht="26.25" customHeight="1" x14ac:dyDescent="0.25">
      <c r="A153" s="22" t="s">
        <v>272</v>
      </c>
      <c r="B153" s="23" t="s">
        <v>205</v>
      </c>
      <c r="C153" s="142">
        <v>20282.439999999999</v>
      </c>
      <c r="D153" s="30" t="s">
        <v>8</v>
      </c>
      <c r="E153" s="24" t="s">
        <v>62</v>
      </c>
      <c r="F153" s="26" t="s">
        <v>63</v>
      </c>
    </row>
    <row r="154" spans="1:6" ht="23.25" customHeight="1" x14ac:dyDescent="0.25">
      <c r="A154" s="22" t="s">
        <v>293</v>
      </c>
      <c r="B154" s="23" t="s">
        <v>205</v>
      </c>
      <c r="C154" s="142">
        <v>114600</v>
      </c>
      <c r="D154" s="30" t="s">
        <v>8</v>
      </c>
      <c r="E154" s="24" t="s">
        <v>62</v>
      </c>
      <c r="F154" s="26" t="s">
        <v>63</v>
      </c>
    </row>
    <row r="155" spans="1:6" ht="21" customHeight="1" x14ac:dyDescent="0.25">
      <c r="A155" s="22" t="s">
        <v>301</v>
      </c>
      <c r="B155" s="23" t="s">
        <v>205</v>
      </c>
      <c r="C155" s="142">
        <v>252</v>
      </c>
      <c r="D155" s="30" t="s">
        <v>8</v>
      </c>
      <c r="E155" s="24" t="s">
        <v>62</v>
      </c>
      <c r="F155" s="26" t="s">
        <v>63</v>
      </c>
    </row>
    <row r="156" spans="1:6" ht="45" x14ac:dyDescent="0.25">
      <c r="A156" s="42" t="s">
        <v>419</v>
      </c>
      <c r="B156" s="98" t="s">
        <v>418</v>
      </c>
      <c r="C156" s="142">
        <f>660+150</f>
        <v>810</v>
      </c>
      <c r="D156" s="66" t="s">
        <v>88</v>
      </c>
      <c r="E156" s="26" t="s">
        <v>9</v>
      </c>
      <c r="F156" s="21" t="s">
        <v>9</v>
      </c>
    </row>
    <row r="157" spans="1:6" ht="48.75" customHeight="1" x14ac:dyDescent="0.25">
      <c r="A157" s="28" t="s">
        <v>139</v>
      </c>
      <c r="B157" s="23" t="s">
        <v>13</v>
      </c>
      <c r="C157" s="142"/>
      <c r="D157" s="30"/>
      <c r="E157" s="24"/>
      <c r="F157" s="26"/>
    </row>
    <row r="158" spans="1:6" s="13" customFormat="1" ht="20.25" customHeight="1" x14ac:dyDescent="0.25">
      <c r="A158" s="22" t="s">
        <v>194</v>
      </c>
      <c r="B158" s="99" t="s">
        <v>195</v>
      </c>
      <c r="C158" s="142">
        <v>800</v>
      </c>
      <c r="D158" s="25" t="s">
        <v>114</v>
      </c>
      <c r="E158" s="67" t="s">
        <v>56</v>
      </c>
      <c r="F158" s="67" t="s">
        <v>56</v>
      </c>
    </row>
    <row r="159" spans="1:6" s="13" customFormat="1" ht="16.5" x14ac:dyDescent="0.25">
      <c r="A159" s="22" t="s">
        <v>366</v>
      </c>
      <c r="B159" s="99" t="s">
        <v>195</v>
      </c>
      <c r="C159" s="142">
        <v>700</v>
      </c>
      <c r="D159" s="25" t="s">
        <v>114</v>
      </c>
      <c r="E159" s="67" t="s">
        <v>63</v>
      </c>
      <c r="F159" s="67" t="s">
        <v>63</v>
      </c>
    </row>
    <row r="160" spans="1:6" s="13" customFormat="1" ht="24" x14ac:dyDescent="0.2">
      <c r="A160" s="22" t="s">
        <v>371</v>
      </c>
      <c r="B160" s="100" t="s">
        <v>370</v>
      </c>
      <c r="C160" s="142">
        <v>675</v>
      </c>
      <c r="D160" s="25" t="s">
        <v>114</v>
      </c>
      <c r="E160" s="67" t="s">
        <v>63</v>
      </c>
      <c r="F160" s="67" t="s">
        <v>69</v>
      </c>
    </row>
    <row r="161" spans="1:68" s="13" customFormat="1" ht="18.75" x14ac:dyDescent="0.25">
      <c r="A161" s="101" t="s">
        <v>162</v>
      </c>
      <c r="B161" s="32"/>
      <c r="C161" s="142"/>
      <c r="D161" s="40"/>
      <c r="E161" s="41"/>
      <c r="F161" s="41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</row>
    <row r="162" spans="1:68" ht="42.75" customHeight="1" x14ac:dyDescent="0.25">
      <c r="A162" s="58" t="s">
        <v>262</v>
      </c>
      <c r="B162" s="32"/>
      <c r="C162" s="143"/>
      <c r="D162" s="20"/>
      <c r="E162" s="21"/>
      <c r="F162" s="21"/>
    </row>
    <row r="163" spans="1:68" ht="42.75" customHeight="1" x14ac:dyDescent="0.25">
      <c r="A163" s="28" t="s">
        <v>265</v>
      </c>
      <c r="B163" s="33" t="s">
        <v>263</v>
      </c>
      <c r="C163" s="142"/>
      <c r="D163" s="25"/>
      <c r="E163" s="26"/>
      <c r="F163" s="26"/>
    </row>
    <row r="164" spans="1:68" ht="21.75" customHeight="1" x14ac:dyDescent="0.25">
      <c r="A164" s="22" t="s">
        <v>261</v>
      </c>
      <c r="B164" s="33" t="s">
        <v>264</v>
      </c>
      <c r="C164" s="143">
        <v>3000</v>
      </c>
      <c r="D164" s="20" t="s">
        <v>114</v>
      </c>
      <c r="E164" s="21" t="s">
        <v>62</v>
      </c>
      <c r="F164" s="21" t="s">
        <v>62</v>
      </c>
    </row>
    <row r="165" spans="1:68" ht="18" customHeight="1" x14ac:dyDescent="0.25">
      <c r="A165" s="22"/>
      <c r="B165" s="33"/>
      <c r="C165" s="143"/>
      <c r="D165" s="20"/>
      <c r="E165" s="21"/>
      <c r="F165" s="21"/>
    </row>
    <row r="166" spans="1:68" ht="58.5" customHeight="1" x14ac:dyDescent="0.25">
      <c r="A166" s="28" t="s">
        <v>292</v>
      </c>
      <c r="B166" s="23" t="s">
        <v>141</v>
      </c>
      <c r="C166" s="142"/>
      <c r="D166" s="25"/>
      <c r="E166" s="26"/>
      <c r="F166" s="26"/>
    </row>
    <row r="167" spans="1:68" ht="25.5" customHeight="1" x14ac:dyDescent="0.25">
      <c r="A167" s="22" t="s">
        <v>378</v>
      </c>
      <c r="B167" s="50" t="s">
        <v>322</v>
      </c>
      <c r="C167" s="142">
        <v>100</v>
      </c>
      <c r="D167" s="102" t="s">
        <v>8</v>
      </c>
      <c r="E167" s="44" t="s">
        <v>62</v>
      </c>
      <c r="F167" s="26" t="s">
        <v>62</v>
      </c>
    </row>
    <row r="168" spans="1:68" ht="27" customHeight="1" x14ac:dyDescent="0.25">
      <c r="A168" s="22" t="s">
        <v>399</v>
      </c>
      <c r="B168" s="50" t="s">
        <v>322</v>
      </c>
      <c r="C168" s="142">
        <v>750</v>
      </c>
      <c r="D168" s="103" t="s">
        <v>8</v>
      </c>
      <c r="E168" s="44" t="s">
        <v>62</v>
      </c>
      <c r="F168" s="26" t="s">
        <v>63</v>
      </c>
    </row>
    <row r="169" spans="1:68" ht="27.75" customHeight="1" x14ac:dyDescent="0.25">
      <c r="A169" s="22" t="s">
        <v>395</v>
      </c>
      <c r="B169" s="50" t="s">
        <v>322</v>
      </c>
      <c r="C169" s="142">
        <v>1868.16</v>
      </c>
      <c r="D169" s="103" t="s">
        <v>8</v>
      </c>
      <c r="E169" s="44" t="s">
        <v>69</v>
      </c>
      <c r="F169" s="26" t="s">
        <v>69</v>
      </c>
    </row>
    <row r="170" spans="1:68" ht="21.75" customHeight="1" x14ac:dyDescent="0.25">
      <c r="A170" s="22" t="s">
        <v>398</v>
      </c>
      <c r="B170" s="50" t="s">
        <v>322</v>
      </c>
      <c r="C170" s="142">
        <v>150</v>
      </c>
      <c r="D170" s="103" t="s">
        <v>8</v>
      </c>
      <c r="E170" s="44" t="s">
        <v>69</v>
      </c>
      <c r="F170" s="26" t="s">
        <v>69</v>
      </c>
    </row>
    <row r="171" spans="1:68" ht="28.5" customHeight="1" x14ac:dyDescent="0.25">
      <c r="A171" s="28" t="s">
        <v>268</v>
      </c>
      <c r="B171" s="32" t="s">
        <v>269</v>
      </c>
      <c r="C171" s="142"/>
      <c r="D171" s="40"/>
      <c r="E171" s="41"/>
      <c r="F171" s="41"/>
    </row>
    <row r="172" spans="1:68" ht="25.5" x14ac:dyDescent="0.15">
      <c r="A172" s="22" t="s">
        <v>270</v>
      </c>
      <c r="B172" s="53" t="s">
        <v>269</v>
      </c>
      <c r="C172" s="142">
        <v>4242</v>
      </c>
      <c r="D172" s="96" t="s">
        <v>8</v>
      </c>
      <c r="E172" s="97" t="s">
        <v>56</v>
      </c>
      <c r="F172" s="44" t="s">
        <v>62</v>
      </c>
    </row>
    <row r="173" spans="1:68" ht="25.5" x14ac:dyDescent="0.15">
      <c r="A173" s="22" t="s">
        <v>385</v>
      </c>
      <c r="B173" s="53" t="s">
        <v>269</v>
      </c>
      <c r="C173" s="142">
        <v>695</v>
      </c>
      <c r="D173" s="96" t="s">
        <v>8</v>
      </c>
      <c r="E173" s="97" t="s">
        <v>63</v>
      </c>
      <c r="F173" s="44" t="s">
        <v>63</v>
      </c>
    </row>
    <row r="174" spans="1:68" ht="28.5" customHeight="1" x14ac:dyDescent="0.25">
      <c r="A174" s="28" t="s">
        <v>137</v>
      </c>
      <c r="B174" s="32" t="s">
        <v>54</v>
      </c>
      <c r="C174" s="142"/>
      <c r="D174" s="40"/>
      <c r="E174" s="41"/>
      <c r="F174" s="41"/>
    </row>
    <row r="175" spans="1:68" ht="25.5" x14ac:dyDescent="0.15">
      <c r="A175" s="22" t="s">
        <v>176</v>
      </c>
      <c r="B175" s="53" t="s">
        <v>177</v>
      </c>
      <c r="C175" s="142">
        <v>825</v>
      </c>
      <c r="D175" s="96" t="s">
        <v>8</v>
      </c>
      <c r="E175" s="97" t="s">
        <v>56</v>
      </c>
      <c r="F175" s="44" t="s">
        <v>56</v>
      </c>
    </row>
    <row r="176" spans="1:68" ht="25.5" x14ac:dyDescent="0.15">
      <c r="A176" s="22" t="s">
        <v>247</v>
      </c>
      <c r="B176" s="53" t="s">
        <v>177</v>
      </c>
      <c r="C176" s="142">
        <v>1805</v>
      </c>
      <c r="D176" s="96" t="s">
        <v>8</v>
      </c>
      <c r="E176" s="97" t="s">
        <v>56</v>
      </c>
      <c r="F176" s="44" t="s">
        <v>62</v>
      </c>
    </row>
    <row r="177" spans="1:6" ht="21.75" customHeight="1" x14ac:dyDescent="0.15">
      <c r="A177" s="22" t="s">
        <v>266</v>
      </c>
      <c r="B177" s="53" t="s">
        <v>267</v>
      </c>
      <c r="C177" s="142">
        <v>16800</v>
      </c>
      <c r="D177" s="96" t="s">
        <v>8</v>
      </c>
      <c r="E177" s="97" t="s">
        <v>62</v>
      </c>
      <c r="F177" s="44" t="s">
        <v>62</v>
      </c>
    </row>
    <row r="178" spans="1:6" ht="30.75" customHeight="1" x14ac:dyDescent="0.15">
      <c r="A178" s="22" t="s">
        <v>416</v>
      </c>
      <c r="B178" s="53" t="s">
        <v>177</v>
      </c>
      <c r="C178" s="142"/>
      <c r="D178" s="96" t="s">
        <v>8</v>
      </c>
      <c r="E178" s="97" t="s">
        <v>69</v>
      </c>
      <c r="F178" s="44" t="s">
        <v>69</v>
      </c>
    </row>
    <row r="179" spans="1:6" s="104" customFormat="1" ht="15.75" x14ac:dyDescent="0.25">
      <c r="A179" s="28" t="s">
        <v>219</v>
      </c>
      <c r="B179" s="39"/>
      <c r="C179" s="142"/>
      <c r="D179" s="25"/>
      <c r="E179" s="26"/>
      <c r="F179" s="26"/>
    </row>
    <row r="180" spans="1:6" ht="57.75" customHeight="1" x14ac:dyDescent="0.25">
      <c r="A180" s="22" t="s">
        <v>100</v>
      </c>
      <c r="B180" s="23" t="s">
        <v>27</v>
      </c>
      <c r="C180" s="146">
        <f>700*5</f>
        <v>3500</v>
      </c>
      <c r="D180" s="96" t="s">
        <v>8</v>
      </c>
      <c r="E180" s="97" t="s">
        <v>56</v>
      </c>
      <c r="F180" s="44" t="s">
        <v>56</v>
      </c>
    </row>
    <row r="181" spans="1:6" ht="31.5" customHeight="1" x14ac:dyDescent="0.25">
      <c r="A181" s="22" t="s">
        <v>106</v>
      </c>
      <c r="B181" s="23" t="s">
        <v>59</v>
      </c>
      <c r="C181" s="146">
        <v>1050</v>
      </c>
      <c r="D181" s="96" t="s">
        <v>8</v>
      </c>
      <c r="E181" s="97" t="s">
        <v>56</v>
      </c>
      <c r="F181" s="44" t="s">
        <v>56</v>
      </c>
    </row>
    <row r="182" spans="1:6" ht="31.5" customHeight="1" x14ac:dyDescent="0.25">
      <c r="A182" s="22" t="s">
        <v>411</v>
      </c>
      <c r="B182" s="23" t="s">
        <v>27</v>
      </c>
      <c r="C182" s="146">
        <f>174*5</f>
        <v>870</v>
      </c>
      <c r="D182" s="96" t="s">
        <v>8</v>
      </c>
      <c r="E182" s="97" t="s">
        <v>69</v>
      </c>
      <c r="F182" s="44" t="s">
        <v>69</v>
      </c>
    </row>
    <row r="183" spans="1:6" ht="48.75" customHeight="1" x14ac:dyDescent="0.25">
      <c r="A183" s="95" t="s">
        <v>206</v>
      </c>
      <c r="B183" s="32" t="s">
        <v>30</v>
      </c>
      <c r="C183" s="144">
        <v>8916</v>
      </c>
      <c r="D183" s="105" t="s">
        <v>8</v>
      </c>
      <c r="E183" s="26" t="s">
        <v>9</v>
      </c>
      <c r="F183" s="26" t="s">
        <v>9</v>
      </c>
    </row>
    <row r="184" spans="1:6" ht="57.75" customHeight="1" x14ac:dyDescent="0.25">
      <c r="A184" s="106" t="s">
        <v>104</v>
      </c>
      <c r="B184" s="19" t="s">
        <v>31</v>
      </c>
      <c r="C184" s="143">
        <v>31200</v>
      </c>
      <c r="D184" s="20" t="s">
        <v>8</v>
      </c>
      <c r="E184" s="21" t="s">
        <v>55</v>
      </c>
      <c r="F184" s="21" t="s">
        <v>55</v>
      </c>
    </row>
    <row r="185" spans="1:6" ht="29.25" customHeight="1" x14ac:dyDescent="0.25">
      <c r="A185" s="22" t="s">
        <v>105</v>
      </c>
      <c r="B185" s="23" t="s">
        <v>90</v>
      </c>
      <c r="C185" s="146">
        <f>910*5</f>
        <v>4550</v>
      </c>
      <c r="D185" s="96" t="s">
        <v>8</v>
      </c>
      <c r="E185" s="97" t="s">
        <v>55</v>
      </c>
      <c r="F185" s="44" t="s">
        <v>55</v>
      </c>
    </row>
    <row r="186" spans="1:6" ht="27" customHeight="1" x14ac:dyDescent="0.25">
      <c r="A186" s="27"/>
      <c r="B186" s="65"/>
      <c r="C186" s="142"/>
      <c r="D186" s="103"/>
      <c r="E186" s="44"/>
      <c r="F186" s="44"/>
    </row>
    <row r="187" spans="1:6" ht="38.25" customHeight="1" x14ac:dyDescent="0.25">
      <c r="A187" s="28" t="s">
        <v>218</v>
      </c>
      <c r="B187" s="23" t="s">
        <v>10</v>
      </c>
      <c r="C187" s="142"/>
      <c r="D187" s="25"/>
      <c r="E187" s="26"/>
      <c r="F187" s="26"/>
    </row>
    <row r="188" spans="1:6" ht="25.5" x14ac:dyDescent="0.25">
      <c r="A188" s="22" t="s">
        <v>276</v>
      </c>
      <c r="B188" s="50"/>
      <c r="C188" s="142">
        <v>5300</v>
      </c>
      <c r="D188" s="96" t="s">
        <v>8</v>
      </c>
      <c r="E188" s="44" t="s">
        <v>62</v>
      </c>
      <c r="F188" s="44" t="s">
        <v>62</v>
      </c>
    </row>
    <row r="189" spans="1:6" ht="50.25" customHeight="1" x14ac:dyDescent="0.25">
      <c r="A189" s="28" t="s">
        <v>217</v>
      </c>
      <c r="B189" s="23" t="s">
        <v>53</v>
      </c>
      <c r="C189" s="154"/>
      <c r="D189" s="107"/>
      <c r="E189" s="108"/>
      <c r="F189" s="108"/>
    </row>
    <row r="190" spans="1:6" s="13" customFormat="1" ht="50.25" customHeight="1" x14ac:dyDescent="0.25">
      <c r="A190" s="42" t="s">
        <v>412</v>
      </c>
      <c r="B190" s="109" t="s">
        <v>413</v>
      </c>
      <c r="C190" s="153">
        <v>80</v>
      </c>
      <c r="D190" s="110" t="s">
        <v>58</v>
      </c>
      <c r="E190" s="111" t="s">
        <v>9</v>
      </c>
      <c r="F190" s="111" t="s">
        <v>9</v>
      </c>
    </row>
    <row r="191" spans="1:6" s="13" customFormat="1" ht="50.25" customHeight="1" x14ac:dyDescent="0.25">
      <c r="A191" s="42" t="s">
        <v>414</v>
      </c>
      <c r="B191" s="109" t="s">
        <v>415</v>
      </c>
      <c r="C191" s="153">
        <v>500</v>
      </c>
      <c r="D191" s="110" t="s">
        <v>58</v>
      </c>
      <c r="E191" s="111" t="s">
        <v>9</v>
      </c>
      <c r="F191" s="111" t="s">
        <v>9</v>
      </c>
    </row>
    <row r="192" spans="1:6" ht="33.75" customHeight="1" x14ac:dyDescent="0.25">
      <c r="A192" s="22" t="s">
        <v>302</v>
      </c>
      <c r="B192" s="50"/>
      <c r="C192" s="142">
        <v>1800</v>
      </c>
      <c r="D192" s="25" t="s">
        <v>8</v>
      </c>
      <c r="E192" s="26" t="s">
        <v>62</v>
      </c>
      <c r="F192" s="26" t="s">
        <v>63</v>
      </c>
    </row>
    <row r="193" spans="1:6" ht="23.25" customHeight="1" x14ac:dyDescent="0.25">
      <c r="A193" s="22" t="s">
        <v>363</v>
      </c>
      <c r="B193" s="50"/>
      <c r="C193" s="153">
        <v>5600</v>
      </c>
      <c r="D193" s="82" t="s">
        <v>8</v>
      </c>
      <c r="E193" s="111" t="s">
        <v>63</v>
      </c>
      <c r="F193" s="111" t="s">
        <v>63</v>
      </c>
    </row>
    <row r="194" spans="1:6" ht="24.75" customHeight="1" x14ac:dyDescent="0.25">
      <c r="A194" s="22" t="s">
        <v>353</v>
      </c>
      <c r="B194" s="50"/>
      <c r="C194" s="153">
        <v>250</v>
      </c>
      <c r="D194" s="82" t="s">
        <v>8</v>
      </c>
      <c r="E194" s="111" t="s">
        <v>63</v>
      </c>
      <c r="F194" s="111" t="s">
        <v>63</v>
      </c>
    </row>
    <row r="195" spans="1:6" ht="57.75" customHeight="1" x14ac:dyDescent="0.25">
      <c r="A195" s="28" t="s">
        <v>216</v>
      </c>
      <c r="B195" s="23" t="s">
        <v>60</v>
      </c>
      <c r="C195" s="154"/>
      <c r="D195" s="107"/>
      <c r="E195" s="108"/>
      <c r="F195" s="108"/>
    </row>
    <row r="196" spans="1:6" ht="49.5" customHeight="1" x14ac:dyDescent="0.25">
      <c r="A196" s="22" t="s">
        <v>326</v>
      </c>
      <c r="B196" s="50" t="s">
        <v>327</v>
      </c>
      <c r="C196" s="142">
        <v>5000</v>
      </c>
      <c r="D196" s="25" t="s">
        <v>8</v>
      </c>
      <c r="E196" s="26" t="s">
        <v>62</v>
      </c>
      <c r="F196" s="26" t="s">
        <v>63</v>
      </c>
    </row>
    <row r="197" spans="1:6" ht="42.75" customHeight="1" x14ac:dyDescent="0.25">
      <c r="A197" s="28" t="s">
        <v>214</v>
      </c>
      <c r="B197" s="23" t="s">
        <v>82</v>
      </c>
      <c r="C197" s="142"/>
      <c r="D197" s="30"/>
      <c r="E197" s="24"/>
      <c r="F197" s="26"/>
    </row>
    <row r="198" spans="1:6" ht="27.75" customHeight="1" x14ac:dyDescent="0.25">
      <c r="A198" s="22" t="s">
        <v>332</v>
      </c>
      <c r="B198" s="23" t="s">
        <v>83</v>
      </c>
      <c r="C198" s="142">
        <v>13500</v>
      </c>
      <c r="D198" s="30" t="s">
        <v>8</v>
      </c>
      <c r="E198" s="24" t="s">
        <v>62</v>
      </c>
      <c r="F198" s="26" t="s">
        <v>63</v>
      </c>
    </row>
    <row r="199" spans="1:6" ht="30" customHeight="1" x14ac:dyDescent="0.25">
      <c r="A199" s="22" t="s">
        <v>379</v>
      </c>
      <c r="B199" s="23" t="s">
        <v>83</v>
      </c>
      <c r="C199" s="142">
        <v>4310</v>
      </c>
      <c r="D199" s="30" t="s">
        <v>8</v>
      </c>
      <c r="E199" s="24" t="s">
        <v>63</v>
      </c>
      <c r="F199" s="26" t="s">
        <v>63</v>
      </c>
    </row>
    <row r="200" spans="1:6" ht="51.75" customHeight="1" x14ac:dyDescent="0.25">
      <c r="A200" s="22" t="s">
        <v>394</v>
      </c>
      <c r="B200" s="23" t="s">
        <v>83</v>
      </c>
      <c r="C200" s="142">
        <v>8730</v>
      </c>
      <c r="D200" s="30" t="s">
        <v>8</v>
      </c>
      <c r="E200" s="24" t="s">
        <v>69</v>
      </c>
      <c r="F200" s="26" t="s">
        <v>69</v>
      </c>
    </row>
    <row r="201" spans="1:6" x14ac:dyDescent="0.25">
      <c r="A201" s="22" t="s">
        <v>45</v>
      </c>
      <c r="B201" s="23" t="s">
        <v>35</v>
      </c>
      <c r="C201" s="142">
        <v>13000</v>
      </c>
      <c r="D201" s="25" t="s">
        <v>8</v>
      </c>
      <c r="E201" s="26" t="s">
        <v>66</v>
      </c>
      <c r="F201" s="26" t="s">
        <v>55</v>
      </c>
    </row>
    <row r="202" spans="1:6" ht="39" customHeight="1" x14ac:dyDescent="0.25">
      <c r="A202" s="22" t="s">
        <v>93</v>
      </c>
      <c r="B202" s="23" t="s">
        <v>83</v>
      </c>
      <c r="C202" s="142">
        <v>3665</v>
      </c>
      <c r="D202" s="103" t="s">
        <v>8</v>
      </c>
      <c r="E202" s="44" t="s">
        <v>63</v>
      </c>
      <c r="F202" s="44" t="s">
        <v>63</v>
      </c>
    </row>
    <row r="203" spans="1:6" ht="25.5" x14ac:dyDescent="0.25">
      <c r="A203" s="22" t="s">
        <v>92</v>
      </c>
      <c r="B203" s="23" t="s">
        <v>15</v>
      </c>
      <c r="C203" s="142">
        <v>18000</v>
      </c>
      <c r="D203" s="103" t="s">
        <v>8</v>
      </c>
      <c r="E203" s="44" t="s">
        <v>69</v>
      </c>
      <c r="F203" s="44" t="s">
        <v>72</v>
      </c>
    </row>
    <row r="204" spans="1:6" x14ac:dyDescent="0.25">
      <c r="A204" s="22" t="s">
        <v>16</v>
      </c>
      <c r="B204" s="65" t="s">
        <v>102</v>
      </c>
      <c r="C204" s="142">
        <v>1112</v>
      </c>
      <c r="D204" s="103" t="s">
        <v>8</v>
      </c>
      <c r="E204" s="44" t="s">
        <v>71</v>
      </c>
      <c r="F204" s="44" t="s">
        <v>71</v>
      </c>
    </row>
    <row r="205" spans="1:6" ht="16.5" x14ac:dyDescent="0.25">
      <c r="A205" s="22" t="s">
        <v>215</v>
      </c>
      <c r="B205" s="23" t="s">
        <v>49</v>
      </c>
      <c r="C205" s="142">
        <f>900+1115+700</f>
        <v>2715</v>
      </c>
      <c r="D205" s="103" t="s">
        <v>8</v>
      </c>
      <c r="E205" s="44" t="s">
        <v>55</v>
      </c>
      <c r="F205" s="44" t="s">
        <v>9</v>
      </c>
    </row>
    <row r="206" spans="1:6" ht="44.25" customHeight="1" x14ac:dyDescent="0.25">
      <c r="A206" s="28" t="s">
        <v>142</v>
      </c>
      <c r="B206" s="39" t="s">
        <v>73</v>
      </c>
      <c r="C206" s="142"/>
      <c r="D206" s="93"/>
      <c r="E206" s="41"/>
      <c r="F206" s="41"/>
    </row>
    <row r="207" spans="1:6" ht="33" customHeight="1" x14ac:dyDescent="0.25">
      <c r="A207" s="22" t="s">
        <v>207</v>
      </c>
      <c r="B207" s="23" t="s">
        <v>34</v>
      </c>
      <c r="C207" s="142">
        <v>6500</v>
      </c>
      <c r="D207" s="20" t="s">
        <v>8</v>
      </c>
      <c r="E207" s="21" t="s">
        <v>62</v>
      </c>
      <c r="F207" s="26" t="s">
        <v>63</v>
      </c>
    </row>
    <row r="208" spans="1:6" ht="22.5" customHeight="1" x14ac:dyDescent="0.25">
      <c r="A208" s="22"/>
      <c r="B208" s="23"/>
      <c r="C208" s="142"/>
      <c r="D208" s="25"/>
      <c r="E208" s="44"/>
      <c r="F208" s="44"/>
    </row>
    <row r="209" spans="1:6" ht="45" customHeight="1" x14ac:dyDescent="0.25">
      <c r="A209" s="28" t="s">
        <v>143</v>
      </c>
      <c r="B209" s="65" t="s">
        <v>28</v>
      </c>
      <c r="C209" s="142"/>
      <c r="D209" s="105"/>
      <c r="E209" s="67"/>
      <c r="F209" s="67"/>
    </row>
    <row r="210" spans="1:6" s="112" customFormat="1" ht="51" customHeight="1" x14ac:dyDescent="0.25">
      <c r="A210" s="27" t="s">
        <v>33</v>
      </c>
      <c r="B210" s="19" t="s">
        <v>298</v>
      </c>
      <c r="C210" s="143" t="s">
        <v>333</v>
      </c>
      <c r="D210" s="105" t="s">
        <v>8</v>
      </c>
      <c r="E210" s="26" t="s">
        <v>62</v>
      </c>
      <c r="F210" s="67" t="s">
        <v>63</v>
      </c>
    </row>
    <row r="211" spans="1:6" ht="38.25" customHeight="1" x14ac:dyDescent="0.25">
      <c r="A211" s="113" t="s">
        <v>95</v>
      </c>
      <c r="B211" s="23" t="s">
        <v>28</v>
      </c>
      <c r="C211" s="144">
        <v>101865</v>
      </c>
      <c r="D211" s="25" t="s">
        <v>8</v>
      </c>
      <c r="E211" s="114" t="s">
        <v>72</v>
      </c>
      <c r="F211" s="67" t="s">
        <v>72</v>
      </c>
    </row>
    <row r="212" spans="1:6" ht="31.5" x14ac:dyDescent="0.25">
      <c r="A212" s="18" t="s">
        <v>193</v>
      </c>
      <c r="B212" s="19" t="s">
        <v>75</v>
      </c>
      <c r="C212" s="143"/>
      <c r="D212" s="25"/>
      <c r="E212" s="26"/>
      <c r="F212" s="26"/>
    </row>
    <row r="213" spans="1:6" ht="42" customHeight="1" x14ac:dyDescent="0.25">
      <c r="A213" s="27" t="s">
        <v>392</v>
      </c>
      <c r="B213" s="23" t="s">
        <v>76</v>
      </c>
      <c r="C213" s="143">
        <v>14000</v>
      </c>
      <c r="D213" s="20" t="s">
        <v>58</v>
      </c>
      <c r="E213" s="115" t="s">
        <v>69</v>
      </c>
      <c r="F213" s="66" t="s">
        <v>69</v>
      </c>
    </row>
    <row r="214" spans="1:6" ht="38.25" x14ac:dyDescent="0.25">
      <c r="A214" s="27" t="s">
        <v>107</v>
      </c>
      <c r="B214" s="23" t="s">
        <v>76</v>
      </c>
      <c r="C214" s="143">
        <v>14500</v>
      </c>
      <c r="D214" s="20" t="s">
        <v>58</v>
      </c>
      <c r="E214" s="115" t="s">
        <v>63</v>
      </c>
      <c r="F214" s="66" t="s">
        <v>63</v>
      </c>
    </row>
    <row r="215" spans="1:6" ht="32.25" customHeight="1" x14ac:dyDescent="0.25">
      <c r="A215" s="22" t="s">
        <v>16</v>
      </c>
      <c r="B215" s="23" t="s">
        <v>91</v>
      </c>
      <c r="C215" s="142">
        <v>1112</v>
      </c>
      <c r="D215" s="103" t="s">
        <v>8</v>
      </c>
      <c r="E215" s="44" t="s">
        <v>70</v>
      </c>
      <c r="F215" s="44" t="s">
        <v>72</v>
      </c>
    </row>
    <row r="216" spans="1:6" ht="33" customHeight="1" x14ac:dyDescent="0.25">
      <c r="A216" s="28" t="s">
        <v>144</v>
      </c>
      <c r="B216" s="23"/>
      <c r="C216" s="142"/>
      <c r="D216" s="25"/>
      <c r="E216" s="26"/>
      <c r="F216" s="26"/>
    </row>
    <row r="217" spans="1:6" ht="25.5" x14ac:dyDescent="0.25">
      <c r="A217" s="27" t="s">
        <v>52</v>
      </c>
      <c r="B217" s="116" t="s">
        <v>40</v>
      </c>
      <c r="C217" s="143">
        <v>51120</v>
      </c>
      <c r="D217" s="25" t="s">
        <v>58</v>
      </c>
      <c r="E217" s="26" t="s">
        <v>86</v>
      </c>
      <c r="F217" s="26" t="s">
        <v>67</v>
      </c>
    </row>
    <row r="218" spans="1:6" ht="34.5" customHeight="1" x14ac:dyDescent="0.25">
      <c r="A218" s="28" t="s">
        <v>145</v>
      </c>
      <c r="B218" s="39"/>
      <c r="C218" s="142"/>
      <c r="D218" s="40"/>
      <c r="E218" s="41"/>
      <c r="F218" s="41"/>
    </row>
    <row r="219" spans="1:6" s="112" customFormat="1" ht="38.25" customHeight="1" x14ac:dyDescent="0.25">
      <c r="A219" s="22" t="s">
        <v>221</v>
      </c>
      <c r="B219" s="23" t="s">
        <v>64</v>
      </c>
      <c r="C219" s="142">
        <v>27808</v>
      </c>
      <c r="D219" s="25" t="s">
        <v>58</v>
      </c>
      <c r="E219" s="114" t="s">
        <v>55</v>
      </c>
      <c r="F219" s="67" t="s">
        <v>9</v>
      </c>
    </row>
    <row r="220" spans="1:6" ht="33.75" customHeight="1" x14ac:dyDescent="0.25">
      <c r="A220" s="22" t="s">
        <v>94</v>
      </c>
      <c r="B220" s="23" t="s">
        <v>32</v>
      </c>
      <c r="C220" s="142">
        <v>1320</v>
      </c>
      <c r="D220" s="25" t="s">
        <v>8</v>
      </c>
      <c r="E220" s="26" t="s">
        <v>9</v>
      </c>
      <c r="F220" s="26" t="s">
        <v>9</v>
      </c>
    </row>
    <row r="221" spans="1:6" ht="41.25" customHeight="1" x14ac:dyDescent="0.25">
      <c r="A221" s="22" t="s">
        <v>97</v>
      </c>
      <c r="B221" s="23" t="s">
        <v>43</v>
      </c>
      <c r="C221" s="142" t="s">
        <v>96</v>
      </c>
      <c r="D221" s="105" t="s">
        <v>8</v>
      </c>
      <c r="E221" s="26" t="s">
        <v>63</v>
      </c>
      <c r="F221" s="117" t="s">
        <v>69</v>
      </c>
    </row>
    <row r="222" spans="1:6" ht="33" x14ac:dyDescent="0.25">
      <c r="A222" s="28" t="s">
        <v>147</v>
      </c>
      <c r="B222" s="23" t="s">
        <v>17</v>
      </c>
      <c r="C222" s="146"/>
      <c r="D222" s="25"/>
      <c r="E222" s="26"/>
      <c r="F222" s="26"/>
    </row>
    <row r="223" spans="1:6" x14ac:dyDescent="0.25">
      <c r="A223" s="22" t="s">
        <v>18</v>
      </c>
      <c r="B223" s="23" t="s">
        <v>19</v>
      </c>
      <c r="C223" s="146">
        <v>8000</v>
      </c>
      <c r="D223" s="25" t="s">
        <v>8</v>
      </c>
      <c r="E223" s="44" t="s">
        <v>69</v>
      </c>
      <c r="F223" s="44" t="s">
        <v>69</v>
      </c>
    </row>
    <row r="224" spans="1:6" x14ac:dyDescent="0.25">
      <c r="A224" s="22" t="s">
        <v>44</v>
      </c>
      <c r="B224" s="23" t="s">
        <v>20</v>
      </c>
      <c r="C224" s="142">
        <v>14000</v>
      </c>
      <c r="D224" s="25" t="s">
        <v>8</v>
      </c>
      <c r="E224" s="44" t="s">
        <v>69</v>
      </c>
      <c r="F224" s="44" t="s">
        <v>69</v>
      </c>
    </row>
    <row r="225" spans="1:6" ht="33.75" customHeight="1" x14ac:dyDescent="0.25">
      <c r="A225" s="28" t="s">
        <v>148</v>
      </c>
      <c r="B225" s="23" t="s">
        <v>50</v>
      </c>
      <c r="C225" s="146"/>
      <c r="D225" s="25"/>
      <c r="E225" s="26"/>
      <c r="F225" s="26"/>
    </row>
    <row r="226" spans="1:6" ht="30" customHeight="1" x14ac:dyDescent="0.25">
      <c r="A226" s="27"/>
      <c r="B226" s="23"/>
      <c r="C226" s="143"/>
      <c r="D226" s="20"/>
      <c r="E226" s="115"/>
      <c r="F226" s="66"/>
    </row>
    <row r="227" spans="1:6" ht="25.5" customHeight="1" x14ac:dyDescent="0.25">
      <c r="A227" s="28" t="s">
        <v>149</v>
      </c>
      <c r="B227" s="23" t="s">
        <v>22</v>
      </c>
      <c r="C227" s="142"/>
      <c r="D227" s="25"/>
      <c r="E227" s="26"/>
      <c r="F227" s="26"/>
    </row>
    <row r="228" spans="1:6" ht="39.75" customHeight="1" x14ac:dyDescent="0.25">
      <c r="A228" s="22" t="s">
        <v>243</v>
      </c>
      <c r="B228" s="23" t="s">
        <v>244</v>
      </c>
      <c r="C228" s="142">
        <v>100</v>
      </c>
      <c r="D228" s="44" t="s">
        <v>8</v>
      </c>
      <c r="E228" s="26" t="s">
        <v>56</v>
      </c>
      <c r="F228" s="26" t="s">
        <v>56</v>
      </c>
    </row>
    <row r="229" spans="1:6" ht="33" customHeight="1" x14ac:dyDescent="0.25">
      <c r="A229" s="22" t="s">
        <v>108</v>
      </c>
      <c r="B229" s="23" t="s">
        <v>39</v>
      </c>
      <c r="C229" s="118">
        <v>1274</v>
      </c>
      <c r="D229" s="26" t="s">
        <v>8</v>
      </c>
      <c r="E229" s="26" t="s">
        <v>62</v>
      </c>
      <c r="F229" s="26" t="s">
        <v>62</v>
      </c>
    </row>
    <row r="230" spans="1:6" ht="33" customHeight="1" x14ac:dyDescent="0.25">
      <c r="A230" s="22" t="s">
        <v>384</v>
      </c>
      <c r="B230" s="65" t="s">
        <v>47</v>
      </c>
      <c r="C230" s="5" t="s">
        <v>383</v>
      </c>
      <c r="D230" s="25" t="s">
        <v>8</v>
      </c>
      <c r="E230" s="26" t="s">
        <v>63</v>
      </c>
      <c r="F230" s="26" t="s">
        <v>63</v>
      </c>
    </row>
    <row r="231" spans="1:6" ht="30" customHeight="1" x14ac:dyDescent="0.25">
      <c r="A231" s="22" t="s">
        <v>409</v>
      </c>
      <c r="B231" s="65" t="s">
        <v>39</v>
      </c>
      <c r="C231" s="5">
        <v>1091.51</v>
      </c>
      <c r="D231" s="25" t="s">
        <v>8</v>
      </c>
      <c r="E231" s="26" t="s">
        <v>69</v>
      </c>
      <c r="F231" s="26" t="s">
        <v>69</v>
      </c>
    </row>
    <row r="232" spans="1:6" ht="30" customHeight="1" x14ac:dyDescent="0.25">
      <c r="A232" s="22" t="s">
        <v>423</v>
      </c>
      <c r="B232" s="65" t="s">
        <v>24</v>
      </c>
      <c r="C232" s="5">
        <f>6580*5</f>
        <v>32900</v>
      </c>
      <c r="D232" s="25" t="s">
        <v>8</v>
      </c>
      <c r="E232" s="26" t="s">
        <v>69</v>
      </c>
      <c r="F232" s="26" t="s">
        <v>69</v>
      </c>
    </row>
    <row r="233" spans="1:6" ht="36" customHeight="1" x14ac:dyDescent="0.25">
      <c r="A233" s="22" t="s">
        <v>25</v>
      </c>
      <c r="B233" s="23" t="s">
        <v>26</v>
      </c>
      <c r="C233" s="118" t="s">
        <v>98</v>
      </c>
      <c r="D233" s="103" t="s">
        <v>8</v>
      </c>
      <c r="E233" s="26" t="s">
        <v>69</v>
      </c>
      <c r="F233" s="26" t="s">
        <v>69</v>
      </c>
    </row>
    <row r="234" spans="1:6" ht="32.25" customHeight="1" x14ac:dyDescent="0.25">
      <c r="A234" s="22" t="s">
        <v>23</v>
      </c>
      <c r="B234" s="65" t="s">
        <v>24</v>
      </c>
      <c r="C234" s="155" t="s">
        <v>99</v>
      </c>
      <c r="D234" s="25" t="s">
        <v>8</v>
      </c>
      <c r="E234" s="26" t="s">
        <v>69</v>
      </c>
      <c r="F234" s="26" t="s">
        <v>69</v>
      </c>
    </row>
    <row r="235" spans="1:6" ht="31.5" customHeight="1" x14ac:dyDescent="0.25">
      <c r="A235" s="22"/>
      <c r="B235" s="22"/>
      <c r="C235" s="155"/>
      <c r="D235" s="22"/>
      <c r="E235" s="22"/>
      <c r="F235" s="22"/>
    </row>
    <row r="236" spans="1:6" ht="42.75" customHeight="1" x14ac:dyDescent="0.25">
      <c r="A236" s="18" t="s">
        <v>213</v>
      </c>
      <c r="B236" s="19" t="s">
        <v>81</v>
      </c>
      <c r="C236" s="143"/>
      <c r="D236" s="20"/>
      <c r="E236" s="21"/>
      <c r="F236" s="21"/>
    </row>
    <row r="237" spans="1:6" ht="17.25" customHeight="1" x14ac:dyDescent="0.25">
      <c r="A237" s="22" t="s">
        <v>289</v>
      </c>
      <c r="B237" s="23" t="s">
        <v>288</v>
      </c>
      <c r="C237" s="146">
        <v>845</v>
      </c>
      <c r="D237" s="103" t="s">
        <v>8</v>
      </c>
      <c r="E237" s="26" t="s">
        <v>62</v>
      </c>
      <c r="F237" s="26" t="s">
        <v>63</v>
      </c>
    </row>
    <row r="238" spans="1:6" ht="15.75" x14ac:dyDescent="0.25">
      <c r="A238" s="18" t="s">
        <v>212</v>
      </c>
      <c r="B238" s="23"/>
      <c r="C238" s="143"/>
      <c r="D238" s="20"/>
      <c r="E238" s="26"/>
      <c r="F238" s="26"/>
    </row>
    <row r="239" spans="1:6" ht="21.75" customHeight="1" x14ac:dyDescent="0.25">
      <c r="A239" s="27" t="s">
        <v>160</v>
      </c>
      <c r="B239" s="23" t="s">
        <v>101</v>
      </c>
      <c r="C239" s="147">
        <v>19580</v>
      </c>
      <c r="D239" s="20" t="s">
        <v>8</v>
      </c>
      <c r="E239" s="26" t="s">
        <v>55</v>
      </c>
      <c r="F239" s="26" t="s">
        <v>55</v>
      </c>
    </row>
    <row r="240" spans="1:6" ht="30" customHeight="1" x14ac:dyDescent="0.25">
      <c r="A240" s="28" t="s">
        <v>150</v>
      </c>
      <c r="B240" s="59" t="s">
        <v>74</v>
      </c>
      <c r="C240" s="142"/>
      <c r="D240" s="25"/>
      <c r="E240" s="26"/>
      <c r="F240" s="26"/>
    </row>
    <row r="241" spans="1:6" ht="18" customHeight="1" x14ac:dyDescent="0.25">
      <c r="A241" s="22" t="s">
        <v>231</v>
      </c>
      <c r="B241" s="23" t="s">
        <v>74</v>
      </c>
      <c r="C241" s="142">
        <v>215.13</v>
      </c>
      <c r="D241" s="25" t="s">
        <v>8</v>
      </c>
      <c r="E241" s="26" t="s">
        <v>56</v>
      </c>
      <c r="F241" s="26" t="s">
        <v>56</v>
      </c>
    </row>
    <row r="242" spans="1:6" ht="27.75" customHeight="1" x14ac:dyDescent="0.25">
      <c r="A242" s="22" t="s">
        <v>291</v>
      </c>
      <c r="B242" s="23" t="s">
        <v>74</v>
      </c>
      <c r="C242" s="142">
        <f>1000*5</f>
        <v>5000</v>
      </c>
      <c r="D242" s="25" t="s">
        <v>8</v>
      </c>
      <c r="E242" s="26" t="s">
        <v>62</v>
      </c>
      <c r="F242" s="26" t="s">
        <v>62</v>
      </c>
    </row>
    <row r="243" spans="1:6" ht="16.5" x14ac:dyDescent="0.25">
      <c r="A243" s="28" t="s">
        <v>211</v>
      </c>
      <c r="B243" s="23" t="s">
        <v>51</v>
      </c>
      <c r="C243" s="142"/>
      <c r="D243" s="25"/>
      <c r="E243" s="26"/>
      <c r="F243" s="26"/>
    </row>
    <row r="244" spans="1:6" x14ac:dyDescent="0.25">
      <c r="A244" s="22" t="s">
        <v>355</v>
      </c>
      <c r="B244" s="23"/>
      <c r="C244" s="142"/>
      <c r="D244" s="25" t="s">
        <v>8</v>
      </c>
      <c r="E244" s="26" t="s">
        <v>63</v>
      </c>
      <c r="F244" s="26" t="s">
        <v>63</v>
      </c>
    </row>
    <row r="245" spans="1:6" ht="24.75" x14ac:dyDescent="0.25">
      <c r="A245" s="28" t="s">
        <v>210</v>
      </c>
      <c r="B245" s="23" t="s">
        <v>85</v>
      </c>
      <c r="C245" s="142"/>
      <c r="D245" s="25"/>
      <c r="E245" s="26"/>
      <c r="F245" s="26"/>
    </row>
    <row r="246" spans="1:6" s="13" customFormat="1" ht="14.25" customHeight="1" x14ac:dyDescent="0.25">
      <c r="A246" s="113"/>
      <c r="B246" s="23"/>
      <c r="C246" s="142"/>
      <c r="D246" s="25"/>
      <c r="E246" s="44"/>
      <c r="F246" s="44"/>
    </row>
    <row r="247" spans="1:6" ht="25.5" customHeight="1" x14ac:dyDescent="0.25">
      <c r="A247" s="28" t="s">
        <v>140</v>
      </c>
      <c r="B247" s="23" t="s">
        <v>14</v>
      </c>
      <c r="C247" s="142"/>
      <c r="D247" s="25"/>
      <c r="E247" s="44"/>
      <c r="F247" s="44"/>
    </row>
    <row r="248" spans="1:6" ht="25.5" customHeight="1" x14ac:dyDescent="0.25">
      <c r="A248" s="22" t="s">
        <v>296</v>
      </c>
      <c r="B248" s="23"/>
      <c r="C248" s="142">
        <f>105*17+125*8</f>
        <v>2785</v>
      </c>
      <c r="D248" s="44" t="s">
        <v>8</v>
      </c>
      <c r="E248" s="44" t="s">
        <v>56</v>
      </c>
      <c r="F248" s="44" t="s">
        <v>62</v>
      </c>
    </row>
    <row r="249" spans="1:6" ht="25.5" customHeight="1" x14ac:dyDescent="0.25">
      <c r="A249" s="22" t="s">
        <v>297</v>
      </c>
      <c r="B249" s="23"/>
      <c r="C249" s="142">
        <v>285</v>
      </c>
      <c r="D249" s="44" t="s">
        <v>8</v>
      </c>
      <c r="E249" s="44" t="s">
        <v>62</v>
      </c>
      <c r="F249" s="44" t="s">
        <v>62</v>
      </c>
    </row>
    <row r="250" spans="1:6" x14ac:dyDescent="0.25">
      <c r="A250" s="22"/>
      <c r="B250" s="23"/>
      <c r="C250" s="142"/>
      <c r="D250" s="44"/>
      <c r="E250" s="26"/>
      <c r="F250" s="26"/>
    </row>
    <row r="251" spans="1:6" ht="31.5" x14ac:dyDescent="0.25">
      <c r="A251" s="28" t="s">
        <v>151</v>
      </c>
      <c r="B251" s="32"/>
      <c r="C251" s="142"/>
      <c r="D251" s="25"/>
      <c r="E251" s="26"/>
      <c r="F251" s="26"/>
    </row>
    <row r="252" spans="1:6" x14ac:dyDescent="0.25">
      <c r="A252" s="80"/>
      <c r="B252" s="32"/>
      <c r="C252" s="153"/>
      <c r="D252" s="96"/>
      <c r="E252" s="111"/>
      <c r="F252" s="83"/>
    </row>
    <row r="253" spans="1:6" ht="15.75" x14ac:dyDescent="0.25">
      <c r="A253" s="28" t="s">
        <v>152</v>
      </c>
      <c r="B253" s="119"/>
      <c r="C253" s="142"/>
      <c r="D253" s="25"/>
      <c r="E253" s="26"/>
      <c r="F253" s="26"/>
    </row>
    <row r="254" spans="1:6" ht="25.5" x14ac:dyDescent="0.25">
      <c r="A254" s="31" t="s">
        <v>259</v>
      </c>
      <c r="B254" s="120" t="s">
        <v>260</v>
      </c>
      <c r="C254" s="142">
        <v>16000</v>
      </c>
      <c r="D254" s="25" t="s">
        <v>8</v>
      </c>
      <c r="E254" s="26" t="s">
        <v>62</v>
      </c>
      <c r="F254" s="26" t="s">
        <v>63</v>
      </c>
    </row>
    <row r="255" spans="1:6" ht="15.75" x14ac:dyDescent="0.25">
      <c r="A255" s="121"/>
      <c r="B255" s="119"/>
      <c r="C255" s="142"/>
      <c r="D255" s="25"/>
      <c r="E255" s="26"/>
      <c r="F255" s="26"/>
    </row>
    <row r="256" spans="1:6" x14ac:dyDescent="0.25">
      <c r="A256" s="122"/>
      <c r="B256" s="123"/>
      <c r="C256" s="142"/>
      <c r="D256" s="124"/>
      <c r="E256" s="26"/>
      <c r="F256" s="26"/>
    </row>
    <row r="257" spans="1:68" ht="16.5" x14ac:dyDescent="0.25">
      <c r="A257" s="18" t="s">
        <v>209</v>
      </c>
      <c r="B257" s="19" t="s">
        <v>78</v>
      </c>
      <c r="C257" s="143"/>
      <c r="D257" s="25"/>
      <c r="E257" s="26"/>
      <c r="F257" s="26"/>
    </row>
    <row r="258" spans="1:68" s="117" customFormat="1" ht="24.75" x14ac:dyDescent="0.25">
      <c r="A258" s="22" t="s">
        <v>42</v>
      </c>
      <c r="B258" s="23" t="s">
        <v>29</v>
      </c>
      <c r="C258" s="142">
        <f>38287.3+10926.9</f>
        <v>49214.200000000004</v>
      </c>
      <c r="D258" s="105" t="s">
        <v>8</v>
      </c>
      <c r="E258" s="26" t="s">
        <v>62</v>
      </c>
      <c r="F258" s="26" t="s">
        <v>63</v>
      </c>
    </row>
    <row r="259" spans="1:68" ht="24.75" x14ac:dyDescent="0.25">
      <c r="A259" s="28" t="s">
        <v>153</v>
      </c>
      <c r="B259" s="32" t="s">
        <v>77</v>
      </c>
      <c r="C259" s="142"/>
      <c r="D259" s="40"/>
      <c r="E259" s="41"/>
      <c r="F259" s="41"/>
    </row>
    <row r="260" spans="1:68" ht="16.5" customHeight="1" x14ac:dyDescent="0.25">
      <c r="A260" s="22"/>
      <c r="B260" s="23"/>
      <c r="C260" s="142"/>
      <c r="D260" s="25"/>
      <c r="E260" s="67"/>
      <c r="F260" s="67"/>
    </row>
    <row r="261" spans="1:68" ht="37.5" customHeight="1" x14ac:dyDescent="0.25">
      <c r="A261" s="28" t="s">
        <v>208</v>
      </c>
      <c r="B261" s="23" t="s">
        <v>84</v>
      </c>
      <c r="C261" s="142"/>
      <c r="D261" s="30"/>
      <c r="E261" s="24"/>
      <c r="F261" s="26"/>
    </row>
    <row r="262" spans="1:68" ht="23.25" customHeight="1" x14ac:dyDescent="0.15">
      <c r="A262" s="22" t="s">
        <v>334</v>
      </c>
      <c r="B262" s="29" t="s">
        <v>388</v>
      </c>
      <c r="C262" s="142">
        <v>696</v>
      </c>
      <c r="D262" s="25" t="s">
        <v>8</v>
      </c>
      <c r="E262" s="44" t="s">
        <v>62</v>
      </c>
      <c r="F262" s="44" t="s">
        <v>63</v>
      </c>
    </row>
    <row r="263" spans="1:68" ht="19.5" customHeight="1" x14ac:dyDescent="0.25">
      <c r="A263" s="22"/>
      <c r="B263" s="23"/>
      <c r="C263" s="143"/>
      <c r="D263" s="25"/>
      <c r="E263" s="66"/>
      <c r="F263" s="66"/>
    </row>
    <row r="264" spans="1:68" s="13" customFormat="1" ht="30.75" x14ac:dyDescent="0.25">
      <c r="A264" s="101" t="s">
        <v>427</v>
      </c>
      <c r="B264" s="32"/>
      <c r="C264" s="142"/>
      <c r="D264" s="40"/>
      <c r="E264" s="41"/>
      <c r="F264" s="41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</row>
    <row r="265" spans="1:68" ht="37.5" customHeight="1" x14ac:dyDescent="0.25">
      <c r="A265" s="28" t="s">
        <v>158</v>
      </c>
      <c r="B265" s="23" t="s">
        <v>21</v>
      </c>
      <c r="C265" s="146"/>
      <c r="D265" s="25"/>
      <c r="E265" s="26"/>
      <c r="F265" s="26"/>
    </row>
    <row r="266" spans="1:68" x14ac:dyDescent="0.25">
      <c r="A266" s="42" t="s">
        <v>166</v>
      </c>
      <c r="B266" s="23"/>
      <c r="C266" s="146">
        <v>7757.12</v>
      </c>
      <c r="D266" s="30" t="s">
        <v>8</v>
      </c>
      <c r="E266" s="125" t="s">
        <v>56</v>
      </c>
      <c r="F266" s="125" t="s">
        <v>56</v>
      </c>
    </row>
    <row r="267" spans="1:68" ht="33" customHeight="1" x14ac:dyDescent="0.25">
      <c r="A267" s="22" t="s">
        <v>390</v>
      </c>
      <c r="B267" s="23"/>
      <c r="C267" s="146">
        <v>3876.6</v>
      </c>
      <c r="D267" s="25" t="s">
        <v>8</v>
      </c>
      <c r="E267" s="26" t="s">
        <v>63</v>
      </c>
      <c r="F267" s="26" t="s">
        <v>63</v>
      </c>
    </row>
    <row r="268" spans="1:68" ht="33" customHeight="1" x14ac:dyDescent="0.25">
      <c r="A268" s="22" t="s">
        <v>420</v>
      </c>
      <c r="B268" s="23"/>
      <c r="C268" s="146">
        <v>519</v>
      </c>
      <c r="D268" s="25" t="s">
        <v>8</v>
      </c>
      <c r="E268" s="26" t="s">
        <v>69</v>
      </c>
      <c r="F268" s="26" t="s">
        <v>69</v>
      </c>
    </row>
    <row r="269" spans="1:68" ht="24" customHeight="1" x14ac:dyDescent="0.25">
      <c r="A269" s="28" t="s">
        <v>159</v>
      </c>
      <c r="B269" s="23" t="s">
        <v>87</v>
      </c>
      <c r="C269" s="142"/>
      <c r="D269" s="25"/>
      <c r="E269" s="44"/>
      <c r="F269" s="44"/>
    </row>
    <row r="270" spans="1:68" ht="16.5" x14ac:dyDescent="0.25">
      <c r="A270" s="22" t="s">
        <v>315</v>
      </c>
      <c r="B270" s="23" t="s">
        <v>316</v>
      </c>
      <c r="C270" s="146">
        <f>72*80</f>
        <v>5760</v>
      </c>
      <c r="D270" s="25" t="s">
        <v>8</v>
      </c>
      <c r="E270" s="26" t="s">
        <v>62</v>
      </c>
      <c r="F270" s="26" t="s">
        <v>62</v>
      </c>
    </row>
    <row r="271" spans="1:68" ht="19.5" customHeight="1" x14ac:dyDescent="0.25">
      <c r="A271" s="28"/>
      <c r="B271" s="23"/>
      <c r="C271" s="146"/>
      <c r="D271" s="25"/>
      <c r="E271" s="7"/>
      <c r="F271" s="7"/>
    </row>
    <row r="272" spans="1:68" ht="16.5" x14ac:dyDescent="0.25">
      <c r="A272" s="28" t="s">
        <v>428</v>
      </c>
      <c r="B272" s="23" t="s">
        <v>48</v>
      </c>
      <c r="C272" s="142"/>
      <c r="D272" s="25"/>
      <c r="E272" s="26"/>
      <c r="F272" s="26"/>
    </row>
    <row r="273" spans="1:68" ht="24.75" x14ac:dyDescent="0.25">
      <c r="A273" s="113" t="s">
        <v>227</v>
      </c>
      <c r="B273" s="23" t="s">
        <v>228</v>
      </c>
      <c r="C273" s="142">
        <v>1430.38</v>
      </c>
      <c r="D273" s="25" t="s">
        <v>8</v>
      </c>
      <c r="E273" s="26" t="s">
        <v>56</v>
      </c>
      <c r="F273" s="26" t="s">
        <v>56</v>
      </c>
    </row>
    <row r="274" spans="1:68" ht="24.75" x14ac:dyDescent="0.25">
      <c r="A274" s="113" t="s">
        <v>350</v>
      </c>
      <c r="B274" s="23" t="s">
        <v>228</v>
      </c>
      <c r="C274" s="142">
        <f>120*40+1504</f>
        <v>6304</v>
      </c>
      <c r="D274" s="25" t="s">
        <v>8</v>
      </c>
      <c r="E274" s="26" t="s">
        <v>62</v>
      </c>
      <c r="F274" s="26" t="s">
        <v>62</v>
      </c>
    </row>
    <row r="275" spans="1:68" ht="20.25" customHeight="1" x14ac:dyDescent="0.25">
      <c r="A275" s="113" t="s">
        <v>356</v>
      </c>
      <c r="B275" s="23" t="s">
        <v>357</v>
      </c>
      <c r="C275" s="142"/>
      <c r="D275" s="25" t="s">
        <v>8</v>
      </c>
      <c r="E275" s="26" t="s">
        <v>63</v>
      </c>
      <c r="F275" s="26" t="s">
        <v>63</v>
      </c>
    </row>
    <row r="276" spans="1:68" ht="20.25" customHeight="1" x14ac:dyDescent="0.25">
      <c r="A276" s="113" t="s">
        <v>367</v>
      </c>
      <c r="B276" s="23" t="s">
        <v>357</v>
      </c>
      <c r="C276" s="142"/>
      <c r="D276" s="25"/>
      <c r="E276" s="26" t="s">
        <v>63</v>
      </c>
      <c r="F276" s="26" t="s">
        <v>63</v>
      </c>
    </row>
    <row r="277" spans="1:68" ht="26.25" customHeight="1" x14ac:dyDescent="0.25">
      <c r="A277" s="113" t="s">
        <v>375</v>
      </c>
      <c r="B277" s="23" t="s">
        <v>228</v>
      </c>
      <c r="C277" s="142">
        <v>400</v>
      </c>
      <c r="D277" s="25" t="s">
        <v>8</v>
      </c>
      <c r="E277" s="26" t="s">
        <v>63</v>
      </c>
      <c r="F277" s="26" t="s">
        <v>63</v>
      </c>
    </row>
    <row r="278" spans="1:68" s="13" customFormat="1" ht="18.75" x14ac:dyDescent="0.25">
      <c r="A278" s="101" t="s">
        <v>157</v>
      </c>
      <c r="B278" s="32"/>
      <c r="C278" s="142"/>
      <c r="D278" s="25"/>
      <c r="E278" s="26"/>
      <c r="F278" s="26"/>
    </row>
    <row r="279" spans="1:68" ht="15.75" x14ac:dyDescent="0.25">
      <c r="A279" s="28" t="s">
        <v>154</v>
      </c>
      <c r="B279" s="39"/>
      <c r="C279" s="142"/>
      <c r="D279" s="40"/>
      <c r="E279" s="41"/>
      <c r="F279" s="41"/>
    </row>
    <row r="280" spans="1:68" ht="33" customHeight="1" x14ac:dyDescent="0.25">
      <c r="A280" s="22" t="s">
        <v>222</v>
      </c>
      <c r="B280" s="23" t="s">
        <v>36</v>
      </c>
      <c r="C280" s="142">
        <f>6300.85+9073.22+9521.28+147.64+11844.64+7674.4+14827.52+347.5+7177.16+12469.41+11164.47</f>
        <v>90548.090000000011</v>
      </c>
      <c r="D280" s="30" t="s">
        <v>8</v>
      </c>
      <c r="E280" s="125" t="s">
        <v>56</v>
      </c>
      <c r="F280" s="44" t="s">
        <v>9</v>
      </c>
    </row>
    <row r="281" spans="1:68" x14ac:dyDescent="0.25">
      <c r="A281" s="22" t="s">
        <v>224</v>
      </c>
      <c r="B281" s="23" t="s">
        <v>37</v>
      </c>
      <c r="C281" s="2">
        <f>118607.28+803.53+22230.54+4348.4+22858.86+104068.85+1000.7</f>
        <v>273918.15999999997</v>
      </c>
      <c r="D281" s="30" t="s">
        <v>8</v>
      </c>
      <c r="E281" s="125" t="s">
        <v>56</v>
      </c>
      <c r="F281" s="44" t="s">
        <v>9</v>
      </c>
    </row>
    <row r="282" spans="1:68" ht="25.5" x14ac:dyDescent="0.25">
      <c r="A282" s="22" t="s">
        <v>223</v>
      </c>
      <c r="B282" s="23" t="s">
        <v>37</v>
      </c>
      <c r="C282" s="3">
        <f>18225.38+18006.95+15987.83</f>
        <v>52220.160000000003</v>
      </c>
      <c r="D282" s="30" t="s">
        <v>8</v>
      </c>
      <c r="E282" s="125" t="s">
        <v>56</v>
      </c>
      <c r="F282" s="44" t="s">
        <v>9</v>
      </c>
    </row>
    <row r="283" spans="1:68" s="13" customFormat="1" ht="25.5" x14ac:dyDescent="0.25">
      <c r="A283" s="22" t="s">
        <v>109</v>
      </c>
      <c r="B283" s="23" t="s">
        <v>41</v>
      </c>
      <c r="C283" s="2">
        <v>130000</v>
      </c>
      <c r="D283" s="30" t="s">
        <v>8</v>
      </c>
      <c r="E283" s="125" t="s">
        <v>56</v>
      </c>
      <c r="F283" s="44" t="s">
        <v>9</v>
      </c>
    </row>
    <row r="284" spans="1:68" s="13" customFormat="1" ht="16.5" x14ac:dyDescent="0.25">
      <c r="A284" s="22" t="s">
        <v>305</v>
      </c>
      <c r="B284" s="23" t="s">
        <v>41</v>
      </c>
      <c r="C284" s="2">
        <v>30240</v>
      </c>
      <c r="D284" s="30" t="s">
        <v>8</v>
      </c>
      <c r="E284" s="125" t="s">
        <v>62</v>
      </c>
      <c r="F284" s="44" t="s">
        <v>62</v>
      </c>
    </row>
    <row r="285" spans="1:68" s="13" customFormat="1" ht="18.75" x14ac:dyDescent="0.25">
      <c r="A285" s="101" t="s">
        <v>155</v>
      </c>
      <c r="B285" s="32"/>
      <c r="C285" s="142"/>
      <c r="D285" s="40"/>
      <c r="E285" s="41"/>
      <c r="F285" s="41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</row>
    <row r="286" spans="1:68" ht="21" customHeight="1" x14ac:dyDescent="0.25">
      <c r="A286" s="126" t="s">
        <v>164</v>
      </c>
      <c r="B286" s="23" t="s">
        <v>156</v>
      </c>
      <c r="C286" s="146"/>
      <c r="D286" s="25"/>
      <c r="E286" s="125"/>
      <c r="F286" s="44"/>
    </row>
    <row r="287" spans="1:68" ht="21" customHeight="1" x14ac:dyDescent="0.25">
      <c r="A287" s="42"/>
      <c r="B287" s="23"/>
      <c r="C287" s="146"/>
      <c r="D287" s="25"/>
      <c r="E287" s="125"/>
      <c r="F287" s="44"/>
    </row>
    <row r="288" spans="1:68" ht="21" customHeight="1" x14ac:dyDescent="0.25">
      <c r="A288" s="42"/>
      <c r="B288" s="23"/>
      <c r="C288" s="146"/>
      <c r="D288" s="25"/>
      <c r="E288" s="125"/>
      <c r="F288" s="44"/>
    </row>
    <row r="289" spans="1:51" ht="16.5" x14ac:dyDescent="0.25">
      <c r="A289" s="126" t="s">
        <v>165</v>
      </c>
      <c r="B289" s="23" t="s">
        <v>156</v>
      </c>
      <c r="C289" s="146"/>
      <c r="D289" s="25"/>
      <c r="E289" s="125"/>
      <c r="F289" s="44"/>
    </row>
    <row r="290" spans="1:51" ht="21" customHeight="1" x14ac:dyDescent="0.25">
      <c r="A290" s="127" t="s">
        <v>200</v>
      </c>
      <c r="B290" s="81"/>
      <c r="C290" s="156">
        <v>59.24</v>
      </c>
      <c r="D290" s="82" t="s">
        <v>8</v>
      </c>
      <c r="E290" s="128" t="s">
        <v>56</v>
      </c>
      <c r="F290" s="44" t="s">
        <v>56</v>
      </c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  <c r="AE290" s="140"/>
      <c r="AF290" s="140"/>
      <c r="AG290" s="140"/>
      <c r="AH290" s="140"/>
      <c r="AI290" s="140"/>
      <c r="AJ290" s="140"/>
      <c r="AK290" s="140"/>
      <c r="AL290" s="140"/>
      <c r="AM290" s="140"/>
      <c r="AN290" s="140"/>
      <c r="AO290" s="140"/>
      <c r="AP290" s="140"/>
    </row>
    <row r="291" spans="1:51" s="22" customFormat="1" x14ac:dyDescent="0.25">
      <c r="A291" s="22" t="s">
        <v>199</v>
      </c>
      <c r="B291" s="129"/>
      <c r="C291" s="155">
        <v>7027.8</v>
      </c>
      <c r="D291" s="82" t="s">
        <v>8</v>
      </c>
      <c r="E291" s="128" t="s">
        <v>56</v>
      </c>
      <c r="F291" s="44" t="s">
        <v>56</v>
      </c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  <c r="AE291" s="140"/>
      <c r="AF291" s="140"/>
      <c r="AG291" s="140"/>
      <c r="AH291" s="140"/>
      <c r="AI291" s="140"/>
      <c r="AJ291" s="140"/>
      <c r="AK291" s="140"/>
      <c r="AL291" s="140"/>
      <c r="AM291" s="140"/>
      <c r="AN291" s="140"/>
      <c r="AO291" s="140"/>
      <c r="AP291" s="140"/>
      <c r="AQ291" s="7"/>
      <c r="AR291" s="7"/>
      <c r="AS291" s="7"/>
      <c r="AT291" s="7"/>
      <c r="AU291" s="7"/>
      <c r="AV291" s="7"/>
      <c r="AW291" s="7"/>
      <c r="AX291" s="7"/>
      <c r="AY291" s="113"/>
    </row>
    <row r="292" spans="1:51" s="80" customFormat="1" x14ac:dyDescent="0.25">
      <c r="A292" s="80" t="s">
        <v>248</v>
      </c>
      <c r="B292" s="130"/>
      <c r="C292" s="157">
        <v>3085.5</v>
      </c>
      <c r="D292" s="82" t="s">
        <v>8</v>
      </c>
      <c r="E292" s="128" t="s">
        <v>56</v>
      </c>
      <c r="F292" s="44" t="s">
        <v>62</v>
      </c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  <c r="AE292" s="140"/>
      <c r="AF292" s="140"/>
      <c r="AG292" s="140"/>
      <c r="AH292" s="140"/>
      <c r="AI292" s="140"/>
      <c r="AJ292" s="140"/>
      <c r="AK292" s="140"/>
      <c r="AL292" s="140"/>
      <c r="AM292" s="140"/>
      <c r="AN292" s="140"/>
      <c r="AO292" s="140"/>
      <c r="AP292" s="140"/>
      <c r="AQ292" s="7"/>
      <c r="AR292" s="7"/>
      <c r="AS292" s="7"/>
      <c r="AT292" s="7"/>
      <c r="AU292" s="7"/>
      <c r="AV292" s="7"/>
      <c r="AW292" s="7"/>
      <c r="AX292" s="7"/>
      <c r="AY292" s="131"/>
    </row>
    <row r="293" spans="1:51" s="80" customFormat="1" ht="17.25" customHeight="1" x14ac:dyDescent="0.25">
      <c r="A293" s="80" t="s">
        <v>249</v>
      </c>
      <c r="B293" s="130"/>
      <c r="C293" s="157">
        <v>3528.7</v>
      </c>
      <c r="D293" s="82" t="s">
        <v>8</v>
      </c>
      <c r="E293" s="110" t="s">
        <v>56</v>
      </c>
      <c r="F293" s="44" t="s">
        <v>62</v>
      </c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  <c r="AE293" s="140"/>
      <c r="AF293" s="140"/>
      <c r="AG293" s="140"/>
      <c r="AH293" s="140"/>
      <c r="AI293" s="140"/>
      <c r="AJ293" s="140"/>
      <c r="AK293" s="140"/>
      <c r="AL293" s="140"/>
      <c r="AM293" s="140"/>
      <c r="AN293" s="140"/>
      <c r="AO293" s="140"/>
      <c r="AP293" s="140"/>
      <c r="AQ293" s="131"/>
    </row>
    <row r="294" spans="1:51" s="22" customFormat="1" x14ac:dyDescent="0.25">
      <c r="A294" s="22" t="s">
        <v>250</v>
      </c>
      <c r="B294" s="129"/>
      <c r="C294" s="118">
        <v>10000</v>
      </c>
      <c r="D294" s="25" t="s">
        <v>8</v>
      </c>
      <c r="E294" s="44" t="s">
        <v>56</v>
      </c>
      <c r="F294" s="44" t="s">
        <v>62</v>
      </c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  <c r="AE294" s="140"/>
      <c r="AF294" s="140"/>
      <c r="AG294" s="140"/>
      <c r="AH294" s="140"/>
      <c r="AI294" s="140"/>
      <c r="AJ294" s="140"/>
      <c r="AK294" s="140"/>
      <c r="AL294" s="140"/>
      <c r="AM294" s="140"/>
      <c r="AN294" s="140"/>
      <c r="AO294" s="140"/>
      <c r="AP294" s="140"/>
      <c r="AQ294" s="113"/>
    </row>
    <row r="295" spans="1:51" s="22" customFormat="1" x14ac:dyDescent="0.25">
      <c r="A295" s="22" t="s">
        <v>336</v>
      </c>
      <c r="B295" s="129"/>
      <c r="C295" s="155">
        <v>1250</v>
      </c>
      <c r="D295" s="25" t="s">
        <v>8</v>
      </c>
      <c r="E295" s="44" t="s">
        <v>62</v>
      </c>
      <c r="F295" s="44" t="s">
        <v>62</v>
      </c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0"/>
      <c r="AF295" s="140"/>
      <c r="AG295" s="140"/>
      <c r="AH295" s="140"/>
      <c r="AI295" s="140"/>
      <c r="AJ295" s="140"/>
      <c r="AK295" s="140"/>
      <c r="AL295" s="140"/>
      <c r="AM295" s="140"/>
      <c r="AN295" s="140"/>
      <c r="AO295" s="140"/>
      <c r="AP295" s="140"/>
      <c r="AQ295" s="113"/>
    </row>
    <row r="296" spans="1:51" ht="25.5" x14ac:dyDescent="0.25">
      <c r="A296" s="22" t="s">
        <v>287</v>
      </c>
      <c r="B296" s="50"/>
      <c r="C296" s="153">
        <v>600</v>
      </c>
      <c r="D296" s="96" t="s">
        <v>8</v>
      </c>
      <c r="E296" s="44" t="s">
        <v>62</v>
      </c>
      <c r="F296" s="44" t="s">
        <v>62</v>
      </c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  <c r="AE296" s="140"/>
      <c r="AF296" s="140"/>
      <c r="AG296" s="140"/>
      <c r="AH296" s="140"/>
      <c r="AI296" s="140"/>
      <c r="AJ296" s="140"/>
      <c r="AK296" s="140"/>
      <c r="AL296" s="140"/>
      <c r="AM296" s="140"/>
      <c r="AN296" s="140"/>
      <c r="AO296" s="140"/>
      <c r="AP296" s="140"/>
    </row>
    <row r="297" spans="1:51" ht="29.25" customHeight="1" x14ac:dyDescent="0.25">
      <c r="A297" s="22" t="s">
        <v>347</v>
      </c>
      <c r="B297" s="50"/>
      <c r="C297" s="142">
        <v>1300</v>
      </c>
      <c r="D297" s="96" t="s">
        <v>8</v>
      </c>
      <c r="E297" s="44" t="s">
        <v>62</v>
      </c>
      <c r="F297" s="44" t="s">
        <v>63</v>
      </c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  <c r="AA297" s="140"/>
      <c r="AB297" s="140"/>
      <c r="AC297" s="140"/>
      <c r="AD297" s="140"/>
      <c r="AE297" s="140"/>
      <c r="AF297" s="140"/>
      <c r="AG297" s="140"/>
      <c r="AH297" s="140"/>
      <c r="AI297" s="140"/>
      <c r="AJ297" s="140"/>
      <c r="AK297" s="140"/>
      <c r="AL297" s="140"/>
      <c r="AM297" s="140"/>
      <c r="AN297" s="140"/>
      <c r="AO297" s="140"/>
      <c r="AP297" s="140"/>
    </row>
    <row r="298" spans="1:51" s="22" customFormat="1" x14ac:dyDescent="0.25">
      <c r="A298" s="22" t="s">
        <v>351</v>
      </c>
      <c r="B298" s="129"/>
      <c r="C298" s="118">
        <v>5000</v>
      </c>
      <c r="D298" s="25" t="s">
        <v>8</v>
      </c>
      <c r="E298" s="44" t="s">
        <v>63</v>
      </c>
      <c r="F298" s="44" t="s">
        <v>63</v>
      </c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  <c r="AF298" s="140"/>
      <c r="AG298" s="140"/>
      <c r="AH298" s="140"/>
      <c r="AI298" s="140"/>
      <c r="AJ298" s="140"/>
      <c r="AK298" s="140"/>
      <c r="AL298" s="140"/>
      <c r="AM298" s="140"/>
      <c r="AN298" s="140"/>
      <c r="AO298" s="140"/>
      <c r="AP298" s="140"/>
      <c r="AQ298" s="113"/>
    </row>
    <row r="299" spans="1:51" s="22" customFormat="1" x14ac:dyDescent="0.25">
      <c r="A299" s="22" t="s">
        <v>358</v>
      </c>
      <c r="B299" s="129"/>
      <c r="C299" s="118">
        <f>1900*4.9719</f>
        <v>9446.6099999999988</v>
      </c>
      <c r="D299" s="25" t="s">
        <v>8</v>
      </c>
      <c r="E299" s="44" t="s">
        <v>63</v>
      </c>
      <c r="F299" s="44" t="s">
        <v>63</v>
      </c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  <c r="AK299" s="140"/>
      <c r="AL299" s="140"/>
      <c r="AM299" s="140"/>
      <c r="AN299" s="140"/>
      <c r="AO299" s="140"/>
      <c r="AP299" s="140"/>
      <c r="AQ299" s="113"/>
    </row>
    <row r="300" spans="1:51" x14ac:dyDescent="0.25">
      <c r="B300" s="132"/>
      <c r="C300" s="158"/>
      <c r="E300" s="134"/>
      <c r="F300" s="134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  <c r="AE300" s="140"/>
      <c r="AF300" s="140"/>
      <c r="AG300" s="140"/>
      <c r="AH300" s="140"/>
      <c r="AI300" s="140"/>
      <c r="AJ300" s="140"/>
      <c r="AK300" s="140"/>
      <c r="AL300" s="140"/>
      <c r="AM300" s="140"/>
      <c r="AN300" s="140"/>
      <c r="AO300" s="140"/>
      <c r="AP300" s="140"/>
    </row>
    <row r="301" spans="1:51" x14ac:dyDescent="0.25">
      <c r="B301" s="132"/>
      <c r="C301" s="158"/>
      <c r="E301" s="134"/>
      <c r="F301" s="134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  <c r="AK301" s="140"/>
      <c r="AL301" s="140"/>
      <c r="AM301" s="140"/>
      <c r="AN301" s="140"/>
      <c r="AO301" s="140"/>
      <c r="AP301" s="140"/>
    </row>
    <row r="302" spans="1:51" x14ac:dyDescent="0.25">
      <c r="B302" s="132"/>
      <c r="C302" s="158"/>
      <c r="E302" s="134"/>
      <c r="F302" s="134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  <c r="AK302" s="140"/>
      <c r="AL302" s="140"/>
      <c r="AM302" s="140"/>
      <c r="AN302" s="140"/>
      <c r="AO302" s="140"/>
      <c r="AP302" s="140"/>
    </row>
    <row r="303" spans="1:51" x14ac:dyDescent="0.25">
      <c r="B303" s="132"/>
      <c r="C303" s="158"/>
      <c r="E303" s="134"/>
      <c r="F303" s="134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  <c r="AK303" s="140"/>
      <c r="AL303" s="140"/>
      <c r="AM303" s="140"/>
      <c r="AN303" s="140"/>
      <c r="AO303" s="140"/>
      <c r="AP303" s="140"/>
    </row>
    <row r="304" spans="1:51" x14ac:dyDescent="0.25">
      <c r="B304" s="132"/>
      <c r="C304" s="158"/>
      <c r="E304" s="134"/>
      <c r="F304" s="134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  <c r="AE304" s="140"/>
      <c r="AF304" s="140"/>
      <c r="AG304" s="140"/>
      <c r="AH304" s="140"/>
      <c r="AI304" s="140"/>
      <c r="AJ304" s="140"/>
      <c r="AK304" s="140"/>
      <c r="AL304" s="140"/>
      <c r="AM304" s="140"/>
      <c r="AN304" s="140"/>
      <c r="AO304" s="140"/>
      <c r="AP304" s="140"/>
    </row>
    <row r="305" spans="2:6" x14ac:dyDescent="0.25">
      <c r="B305" s="132"/>
      <c r="C305" s="158"/>
      <c r="E305" s="134"/>
      <c r="F305" s="134"/>
    </row>
    <row r="306" spans="2:6" x14ac:dyDescent="0.25">
      <c r="B306" s="132"/>
      <c r="C306" s="158"/>
      <c r="E306" s="134"/>
      <c r="F306" s="134"/>
    </row>
    <row r="307" spans="2:6" x14ac:dyDescent="0.25">
      <c r="B307" s="132"/>
      <c r="C307" s="158"/>
      <c r="E307" s="134"/>
      <c r="F307" s="134"/>
    </row>
    <row r="308" spans="2:6" x14ac:dyDescent="0.25">
      <c r="B308" s="132"/>
      <c r="C308" s="158"/>
      <c r="E308" s="134"/>
      <c r="F308" s="134"/>
    </row>
    <row r="309" spans="2:6" x14ac:dyDescent="0.25">
      <c r="B309" s="132"/>
      <c r="C309" s="158"/>
      <c r="E309" s="134"/>
      <c r="F309" s="134"/>
    </row>
    <row r="310" spans="2:6" x14ac:dyDescent="0.25">
      <c r="B310" s="132"/>
      <c r="C310" s="158"/>
      <c r="E310" s="134"/>
      <c r="F310" s="134"/>
    </row>
    <row r="311" spans="2:6" x14ac:dyDescent="0.25">
      <c r="B311" s="132"/>
      <c r="C311" s="158"/>
      <c r="E311" s="134"/>
      <c r="F311" s="134"/>
    </row>
    <row r="312" spans="2:6" x14ac:dyDescent="0.25">
      <c r="B312" s="132"/>
      <c r="C312" s="158"/>
      <c r="E312" s="134"/>
      <c r="F312" s="134"/>
    </row>
    <row r="313" spans="2:6" x14ac:dyDescent="0.25">
      <c r="B313" s="132"/>
      <c r="C313" s="158"/>
      <c r="E313" s="134"/>
      <c r="F313" s="134"/>
    </row>
    <row r="314" spans="2:6" x14ac:dyDescent="0.25">
      <c r="B314" s="132"/>
      <c r="C314" s="158"/>
      <c r="E314" s="134"/>
      <c r="F314" s="134"/>
    </row>
    <row r="315" spans="2:6" x14ac:dyDescent="0.25">
      <c r="B315" s="132"/>
      <c r="C315" s="158"/>
      <c r="E315" s="134"/>
      <c r="F315" s="134"/>
    </row>
    <row r="316" spans="2:6" x14ac:dyDescent="0.25">
      <c r="B316" s="132"/>
      <c r="C316" s="158"/>
      <c r="E316" s="134"/>
      <c r="F316" s="134"/>
    </row>
    <row r="317" spans="2:6" x14ac:dyDescent="0.25">
      <c r="B317" s="132"/>
      <c r="C317" s="158"/>
      <c r="E317" s="134"/>
      <c r="F317" s="134"/>
    </row>
    <row r="318" spans="2:6" x14ac:dyDescent="0.25">
      <c r="B318" s="132"/>
      <c r="C318" s="158"/>
      <c r="E318" s="134"/>
      <c r="F318" s="134"/>
    </row>
    <row r="319" spans="2:6" x14ac:dyDescent="0.25">
      <c r="B319" s="132"/>
      <c r="C319" s="158"/>
      <c r="E319" s="134"/>
      <c r="F319" s="134"/>
    </row>
    <row r="320" spans="2:6" x14ac:dyDescent="0.25">
      <c r="B320" s="132"/>
      <c r="C320" s="158"/>
      <c r="E320" s="134"/>
      <c r="F320" s="134"/>
    </row>
    <row r="321" spans="2:6" x14ac:dyDescent="0.25">
      <c r="B321" s="132"/>
      <c r="C321" s="158"/>
      <c r="E321" s="134"/>
      <c r="F321" s="134"/>
    </row>
    <row r="322" spans="2:6" x14ac:dyDescent="0.25">
      <c r="B322" s="132"/>
      <c r="C322" s="158"/>
      <c r="E322" s="134"/>
      <c r="F322" s="134"/>
    </row>
    <row r="323" spans="2:6" x14ac:dyDescent="0.25">
      <c r="B323" s="132"/>
      <c r="C323" s="158"/>
      <c r="E323" s="134"/>
      <c r="F323" s="134"/>
    </row>
    <row r="324" spans="2:6" x14ac:dyDescent="0.25">
      <c r="B324" s="132"/>
      <c r="C324" s="158"/>
      <c r="E324" s="134"/>
      <c r="F324" s="134"/>
    </row>
    <row r="325" spans="2:6" x14ac:dyDescent="0.25">
      <c r="B325" s="132"/>
      <c r="C325" s="158"/>
      <c r="E325" s="134"/>
      <c r="F325" s="134"/>
    </row>
    <row r="326" spans="2:6" x14ac:dyDescent="0.25">
      <c r="B326" s="132"/>
      <c r="C326" s="158"/>
      <c r="E326" s="134"/>
      <c r="F326" s="134"/>
    </row>
    <row r="327" spans="2:6" x14ac:dyDescent="0.25">
      <c r="B327" s="132"/>
      <c r="C327" s="158"/>
      <c r="E327" s="134"/>
      <c r="F327" s="134"/>
    </row>
    <row r="328" spans="2:6" x14ac:dyDescent="0.25">
      <c r="B328" s="132"/>
      <c r="C328" s="158"/>
      <c r="E328" s="134"/>
      <c r="F328" s="134"/>
    </row>
    <row r="329" spans="2:6" x14ac:dyDescent="0.25">
      <c r="B329" s="132"/>
      <c r="C329" s="158"/>
      <c r="E329" s="134"/>
      <c r="F329" s="134"/>
    </row>
    <row r="330" spans="2:6" x14ac:dyDescent="0.25">
      <c r="B330" s="132"/>
      <c r="C330" s="158"/>
      <c r="E330" s="134"/>
      <c r="F330" s="134"/>
    </row>
    <row r="331" spans="2:6" x14ac:dyDescent="0.25">
      <c r="B331" s="132"/>
      <c r="C331" s="158"/>
      <c r="E331" s="134"/>
      <c r="F331" s="134"/>
    </row>
    <row r="332" spans="2:6" x14ac:dyDescent="0.25">
      <c r="B332" s="132"/>
      <c r="C332" s="158"/>
      <c r="E332" s="134"/>
      <c r="F332" s="134"/>
    </row>
    <row r="333" spans="2:6" x14ac:dyDescent="0.25">
      <c r="B333" s="132"/>
      <c r="C333" s="158"/>
      <c r="E333" s="134"/>
      <c r="F333" s="134"/>
    </row>
    <row r="334" spans="2:6" x14ac:dyDescent="0.25">
      <c r="B334" s="132"/>
      <c r="C334" s="158"/>
      <c r="E334" s="134"/>
      <c r="F334" s="134"/>
    </row>
    <row r="335" spans="2:6" x14ac:dyDescent="0.25">
      <c r="B335" s="132"/>
      <c r="C335" s="158"/>
      <c r="E335" s="134"/>
      <c r="F335" s="134"/>
    </row>
    <row r="336" spans="2:6" x14ac:dyDescent="0.25">
      <c r="B336" s="132"/>
      <c r="C336" s="158"/>
      <c r="E336" s="134"/>
      <c r="F336" s="134"/>
    </row>
    <row r="337" spans="2:6" x14ac:dyDescent="0.25">
      <c r="B337" s="132"/>
      <c r="C337" s="158"/>
      <c r="E337" s="134"/>
      <c r="F337" s="134"/>
    </row>
    <row r="338" spans="2:6" x14ac:dyDescent="0.25">
      <c r="B338" s="132"/>
      <c r="C338" s="158"/>
      <c r="E338" s="134"/>
      <c r="F338" s="134"/>
    </row>
    <row r="339" spans="2:6" x14ac:dyDescent="0.25">
      <c r="B339" s="132"/>
      <c r="C339" s="158"/>
      <c r="E339" s="134"/>
      <c r="F339" s="134"/>
    </row>
    <row r="340" spans="2:6" x14ac:dyDescent="0.25">
      <c r="B340" s="132"/>
      <c r="C340" s="158"/>
      <c r="E340" s="134"/>
      <c r="F340" s="134"/>
    </row>
    <row r="341" spans="2:6" x14ac:dyDescent="0.25">
      <c r="B341" s="132"/>
      <c r="C341" s="158"/>
      <c r="E341" s="134"/>
      <c r="F341" s="134"/>
    </row>
    <row r="342" spans="2:6" x14ac:dyDescent="0.25">
      <c r="B342" s="132"/>
      <c r="C342" s="158"/>
      <c r="E342" s="134"/>
      <c r="F342" s="134"/>
    </row>
    <row r="343" spans="2:6" x14ac:dyDescent="0.25">
      <c r="B343" s="132"/>
      <c r="C343" s="158"/>
      <c r="E343" s="134"/>
      <c r="F343" s="134"/>
    </row>
    <row r="344" spans="2:6" x14ac:dyDescent="0.25">
      <c r="B344" s="132"/>
      <c r="C344" s="158"/>
      <c r="E344" s="134"/>
      <c r="F344" s="134"/>
    </row>
    <row r="345" spans="2:6" x14ac:dyDescent="0.25">
      <c r="B345" s="132"/>
      <c r="C345" s="158"/>
      <c r="E345" s="134"/>
      <c r="F345" s="134"/>
    </row>
    <row r="346" spans="2:6" x14ac:dyDescent="0.25">
      <c r="B346" s="132"/>
      <c r="C346" s="158"/>
      <c r="E346" s="134"/>
      <c r="F346" s="134"/>
    </row>
    <row r="347" spans="2:6" x14ac:dyDescent="0.25">
      <c r="B347" s="132"/>
      <c r="C347" s="158"/>
      <c r="E347" s="134"/>
      <c r="F347" s="134"/>
    </row>
    <row r="348" spans="2:6" x14ac:dyDescent="0.25">
      <c r="B348" s="132"/>
      <c r="C348" s="158"/>
      <c r="E348" s="134"/>
      <c r="F348" s="134"/>
    </row>
    <row r="349" spans="2:6" x14ac:dyDescent="0.25">
      <c r="B349" s="132"/>
      <c r="C349" s="158"/>
      <c r="E349" s="134"/>
      <c r="F349" s="134"/>
    </row>
    <row r="350" spans="2:6" x14ac:dyDescent="0.25">
      <c r="B350" s="132"/>
      <c r="C350" s="158"/>
      <c r="E350" s="134"/>
      <c r="F350" s="134"/>
    </row>
    <row r="351" spans="2:6" x14ac:dyDescent="0.25">
      <c r="B351" s="132"/>
      <c r="C351" s="158"/>
      <c r="E351" s="134"/>
      <c r="F351" s="134"/>
    </row>
    <row r="352" spans="2:6" x14ac:dyDescent="0.25">
      <c r="B352" s="132"/>
      <c r="C352" s="158"/>
      <c r="E352" s="134"/>
      <c r="F352" s="134"/>
    </row>
    <row r="353" spans="2:6" x14ac:dyDescent="0.25">
      <c r="B353" s="132"/>
      <c r="C353" s="158"/>
      <c r="E353" s="134"/>
      <c r="F353" s="134"/>
    </row>
    <row r="354" spans="2:6" x14ac:dyDescent="0.25">
      <c r="B354" s="132"/>
      <c r="C354" s="158"/>
      <c r="E354" s="134"/>
      <c r="F354" s="134"/>
    </row>
    <row r="355" spans="2:6" x14ac:dyDescent="0.25">
      <c r="B355" s="132"/>
      <c r="C355" s="158"/>
      <c r="E355" s="134"/>
      <c r="F355" s="134"/>
    </row>
    <row r="356" spans="2:6" x14ac:dyDescent="0.25">
      <c r="B356" s="132"/>
      <c r="C356" s="158"/>
      <c r="E356" s="134"/>
      <c r="F356" s="134"/>
    </row>
    <row r="357" spans="2:6" x14ac:dyDescent="0.25">
      <c r="B357" s="132"/>
      <c r="C357" s="158"/>
      <c r="E357" s="134"/>
      <c r="F357" s="134"/>
    </row>
    <row r="358" spans="2:6" x14ac:dyDescent="0.25">
      <c r="B358" s="132"/>
      <c r="C358" s="158"/>
      <c r="E358" s="134"/>
      <c r="F358" s="134"/>
    </row>
    <row r="359" spans="2:6" x14ac:dyDescent="0.25">
      <c r="B359" s="132"/>
      <c r="C359" s="158"/>
      <c r="E359" s="134"/>
      <c r="F359" s="134"/>
    </row>
    <row r="360" spans="2:6" x14ac:dyDescent="0.25">
      <c r="B360" s="132"/>
      <c r="C360" s="158"/>
      <c r="E360" s="134"/>
      <c r="F360" s="134"/>
    </row>
    <row r="361" spans="2:6" x14ac:dyDescent="0.25">
      <c r="B361" s="132"/>
      <c r="C361" s="158"/>
      <c r="E361" s="134"/>
      <c r="F361" s="134"/>
    </row>
    <row r="362" spans="2:6" x14ac:dyDescent="0.25">
      <c r="B362" s="132"/>
      <c r="C362" s="158"/>
      <c r="E362" s="134"/>
      <c r="F362" s="134"/>
    </row>
    <row r="363" spans="2:6" x14ac:dyDescent="0.25">
      <c r="B363" s="132"/>
      <c r="C363" s="158"/>
      <c r="E363" s="134"/>
      <c r="F363" s="134"/>
    </row>
    <row r="364" spans="2:6" x14ac:dyDescent="0.25">
      <c r="B364" s="132"/>
      <c r="C364" s="158"/>
      <c r="E364" s="134"/>
      <c r="F364" s="134"/>
    </row>
    <row r="365" spans="2:6" x14ac:dyDescent="0.25">
      <c r="B365" s="132"/>
      <c r="C365" s="158"/>
      <c r="E365" s="134"/>
      <c r="F365" s="134"/>
    </row>
    <row r="366" spans="2:6" x14ac:dyDescent="0.25">
      <c r="B366" s="132"/>
      <c r="C366" s="158"/>
      <c r="E366" s="134"/>
      <c r="F366" s="134"/>
    </row>
    <row r="367" spans="2:6" x14ac:dyDescent="0.25">
      <c r="B367" s="132"/>
      <c r="C367" s="158"/>
      <c r="E367" s="134"/>
      <c r="F367" s="134"/>
    </row>
    <row r="368" spans="2:6" x14ac:dyDescent="0.25">
      <c r="B368" s="132"/>
      <c r="C368" s="158"/>
      <c r="E368" s="134"/>
      <c r="F368" s="134"/>
    </row>
    <row r="369" spans="2:6" x14ac:dyDescent="0.25">
      <c r="B369" s="132"/>
      <c r="C369" s="158"/>
      <c r="E369" s="134"/>
      <c r="F369" s="134"/>
    </row>
    <row r="370" spans="2:6" x14ac:dyDescent="0.25">
      <c r="B370" s="132"/>
      <c r="C370" s="158"/>
      <c r="E370" s="134"/>
      <c r="F370" s="134"/>
    </row>
    <row r="371" spans="2:6" x14ac:dyDescent="0.25">
      <c r="B371" s="132"/>
      <c r="C371" s="158"/>
      <c r="E371" s="134"/>
      <c r="F371" s="134"/>
    </row>
    <row r="372" spans="2:6" x14ac:dyDescent="0.25">
      <c r="B372" s="132"/>
      <c r="C372" s="158"/>
      <c r="E372" s="134"/>
      <c r="F372" s="134"/>
    </row>
    <row r="373" spans="2:6" x14ac:dyDescent="0.25">
      <c r="B373" s="132"/>
      <c r="C373" s="158"/>
      <c r="E373" s="134"/>
      <c r="F373" s="134"/>
    </row>
    <row r="374" spans="2:6" x14ac:dyDescent="0.25">
      <c r="B374" s="132"/>
      <c r="C374" s="158"/>
      <c r="E374" s="134"/>
      <c r="F374" s="134"/>
    </row>
    <row r="375" spans="2:6" x14ac:dyDescent="0.25">
      <c r="B375" s="132"/>
      <c r="C375" s="158"/>
      <c r="E375" s="134"/>
      <c r="F375" s="134"/>
    </row>
    <row r="376" spans="2:6" x14ac:dyDescent="0.25">
      <c r="B376" s="132"/>
      <c r="C376" s="158"/>
      <c r="E376" s="134"/>
      <c r="F376" s="134"/>
    </row>
    <row r="377" spans="2:6" x14ac:dyDescent="0.25">
      <c r="B377" s="132"/>
      <c r="C377" s="158"/>
      <c r="E377" s="134"/>
      <c r="F377" s="134"/>
    </row>
    <row r="378" spans="2:6" x14ac:dyDescent="0.25">
      <c r="B378" s="132"/>
      <c r="C378" s="158"/>
      <c r="E378" s="134"/>
      <c r="F378" s="134"/>
    </row>
    <row r="379" spans="2:6" x14ac:dyDescent="0.25">
      <c r="B379" s="132"/>
      <c r="C379" s="158"/>
      <c r="E379" s="134"/>
      <c r="F379" s="134"/>
    </row>
    <row r="380" spans="2:6" x14ac:dyDescent="0.25">
      <c r="B380" s="132"/>
      <c r="C380" s="158"/>
      <c r="E380" s="134"/>
      <c r="F380" s="134"/>
    </row>
    <row r="381" spans="2:6" x14ac:dyDescent="0.25">
      <c r="B381" s="132"/>
      <c r="C381" s="158"/>
      <c r="E381" s="134"/>
      <c r="F381" s="134"/>
    </row>
    <row r="382" spans="2:6" x14ac:dyDescent="0.25">
      <c r="B382" s="132"/>
      <c r="C382" s="158"/>
      <c r="E382" s="134"/>
      <c r="F382" s="134"/>
    </row>
    <row r="383" spans="2:6" x14ac:dyDescent="0.25">
      <c r="B383" s="132"/>
      <c r="C383" s="158"/>
      <c r="E383" s="134"/>
      <c r="F383" s="134"/>
    </row>
    <row r="384" spans="2:6" x14ac:dyDescent="0.25">
      <c r="B384" s="132"/>
      <c r="C384" s="158"/>
      <c r="E384" s="134"/>
      <c r="F384" s="134"/>
    </row>
    <row r="385" spans="2:6" x14ac:dyDescent="0.25">
      <c r="B385" s="132"/>
      <c r="C385" s="158"/>
      <c r="E385" s="134"/>
      <c r="F385" s="134"/>
    </row>
    <row r="386" spans="2:6" x14ac:dyDescent="0.25">
      <c r="B386" s="132"/>
      <c r="C386" s="158"/>
      <c r="E386" s="134"/>
      <c r="F386" s="134"/>
    </row>
    <row r="387" spans="2:6" x14ac:dyDescent="0.25">
      <c r="B387" s="132"/>
      <c r="C387" s="158"/>
      <c r="E387" s="134"/>
      <c r="F387" s="134"/>
    </row>
    <row r="388" spans="2:6" x14ac:dyDescent="0.25">
      <c r="B388" s="132"/>
      <c r="C388" s="158"/>
      <c r="E388" s="134"/>
      <c r="F388" s="134"/>
    </row>
    <row r="389" spans="2:6" x14ac:dyDescent="0.25">
      <c r="B389" s="132"/>
      <c r="C389" s="158"/>
      <c r="E389" s="134"/>
      <c r="F389" s="134"/>
    </row>
    <row r="390" spans="2:6" x14ac:dyDescent="0.25">
      <c r="B390" s="132"/>
      <c r="C390" s="158"/>
      <c r="E390" s="134"/>
      <c r="F390" s="134"/>
    </row>
    <row r="391" spans="2:6" x14ac:dyDescent="0.25">
      <c r="B391" s="132"/>
      <c r="C391" s="158"/>
      <c r="E391" s="134"/>
      <c r="F391" s="134"/>
    </row>
    <row r="392" spans="2:6" x14ac:dyDescent="0.25">
      <c r="B392" s="132"/>
      <c r="C392" s="158"/>
      <c r="E392" s="134"/>
      <c r="F392" s="134"/>
    </row>
    <row r="393" spans="2:6" x14ac:dyDescent="0.25">
      <c r="B393" s="132"/>
      <c r="C393" s="158"/>
      <c r="E393" s="134"/>
      <c r="F393" s="134"/>
    </row>
    <row r="394" spans="2:6" x14ac:dyDescent="0.25">
      <c r="B394" s="132"/>
      <c r="C394" s="158"/>
      <c r="E394" s="134"/>
      <c r="F394" s="134"/>
    </row>
    <row r="395" spans="2:6" x14ac:dyDescent="0.25">
      <c r="B395" s="132"/>
      <c r="C395" s="158"/>
      <c r="E395" s="134"/>
      <c r="F395" s="134"/>
    </row>
    <row r="396" spans="2:6" x14ac:dyDescent="0.25">
      <c r="B396" s="132"/>
      <c r="C396" s="158"/>
      <c r="E396" s="134"/>
      <c r="F396" s="134"/>
    </row>
    <row r="397" spans="2:6" x14ac:dyDescent="0.25">
      <c r="B397" s="132"/>
      <c r="C397" s="158"/>
      <c r="E397" s="134"/>
      <c r="F397" s="134"/>
    </row>
    <row r="398" spans="2:6" x14ac:dyDescent="0.25">
      <c r="B398" s="132"/>
      <c r="C398" s="158"/>
      <c r="E398" s="134"/>
      <c r="F398" s="134"/>
    </row>
    <row r="399" spans="2:6" x14ac:dyDescent="0.25">
      <c r="B399" s="132"/>
      <c r="C399" s="158"/>
      <c r="E399" s="134"/>
      <c r="F399" s="134"/>
    </row>
    <row r="400" spans="2:6" x14ac:dyDescent="0.25">
      <c r="B400" s="132"/>
      <c r="C400" s="158"/>
      <c r="E400" s="134"/>
      <c r="F400" s="134"/>
    </row>
    <row r="401" spans="2:6" x14ac:dyDescent="0.25">
      <c r="B401" s="132"/>
      <c r="C401" s="158"/>
      <c r="E401" s="134"/>
      <c r="F401" s="134"/>
    </row>
    <row r="402" spans="2:6" x14ac:dyDescent="0.25">
      <c r="B402" s="132"/>
      <c r="C402" s="158"/>
      <c r="E402" s="134"/>
      <c r="F402" s="134"/>
    </row>
    <row r="403" spans="2:6" x14ac:dyDescent="0.25">
      <c r="B403" s="132"/>
      <c r="C403" s="158"/>
      <c r="E403" s="134"/>
      <c r="F403" s="134"/>
    </row>
    <row r="404" spans="2:6" x14ac:dyDescent="0.25">
      <c r="B404" s="132"/>
      <c r="C404" s="158"/>
      <c r="E404" s="134"/>
      <c r="F404" s="134"/>
    </row>
    <row r="405" spans="2:6" x14ac:dyDescent="0.25">
      <c r="B405" s="132"/>
      <c r="C405" s="158"/>
      <c r="E405" s="134"/>
      <c r="F405" s="134"/>
    </row>
    <row r="406" spans="2:6" x14ac:dyDescent="0.25">
      <c r="B406" s="132"/>
      <c r="C406" s="158"/>
      <c r="E406" s="134"/>
      <c r="F406" s="134"/>
    </row>
    <row r="407" spans="2:6" x14ac:dyDescent="0.25">
      <c r="B407" s="132"/>
      <c r="C407" s="158"/>
      <c r="E407" s="134"/>
      <c r="F407" s="134"/>
    </row>
    <row r="408" spans="2:6" x14ac:dyDescent="0.25">
      <c r="B408" s="132"/>
      <c r="C408" s="158"/>
      <c r="E408" s="134"/>
      <c r="F408" s="134"/>
    </row>
    <row r="409" spans="2:6" x14ac:dyDescent="0.25">
      <c r="B409" s="132"/>
      <c r="C409" s="158"/>
      <c r="E409" s="134"/>
      <c r="F409" s="134"/>
    </row>
    <row r="410" spans="2:6" x14ac:dyDescent="0.25">
      <c r="B410" s="132"/>
      <c r="C410" s="158"/>
      <c r="E410" s="134"/>
      <c r="F410" s="134"/>
    </row>
    <row r="411" spans="2:6" x14ac:dyDescent="0.25">
      <c r="B411" s="132"/>
      <c r="C411" s="158"/>
      <c r="E411" s="134"/>
      <c r="F411" s="134"/>
    </row>
    <row r="412" spans="2:6" x14ac:dyDescent="0.25">
      <c r="B412" s="132"/>
      <c r="C412" s="158"/>
      <c r="E412" s="134"/>
      <c r="F412" s="134"/>
    </row>
    <row r="413" spans="2:6" x14ac:dyDescent="0.25">
      <c r="B413" s="132"/>
      <c r="C413" s="158"/>
      <c r="E413" s="134"/>
      <c r="F413" s="134"/>
    </row>
    <row r="414" spans="2:6" x14ac:dyDescent="0.25">
      <c r="B414" s="132"/>
      <c r="C414" s="158"/>
      <c r="E414" s="134"/>
      <c r="F414" s="134"/>
    </row>
    <row r="415" spans="2:6" x14ac:dyDescent="0.25">
      <c r="B415" s="132"/>
      <c r="C415" s="158"/>
      <c r="E415" s="134"/>
      <c r="F415" s="134"/>
    </row>
    <row r="416" spans="2:6" x14ac:dyDescent="0.25">
      <c r="B416" s="132"/>
      <c r="C416" s="158"/>
      <c r="E416" s="134"/>
      <c r="F416" s="134"/>
    </row>
    <row r="417" spans="2:6" x14ac:dyDescent="0.25">
      <c r="B417" s="132"/>
      <c r="C417" s="158"/>
      <c r="E417" s="134"/>
      <c r="F417" s="134"/>
    </row>
    <row r="418" spans="2:6" x14ac:dyDescent="0.25">
      <c r="B418" s="132"/>
      <c r="C418" s="158"/>
      <c r="E418" s="134"/>
      <c r="F418" s="134"/>
    </row>
    <row r="419" spans="2:6" x14ac:dyDescent="0.25">
      <c r="B419" s="132"/>
      <c r="C419" s="158"/>
      <c r="E419" s="134"/>
      <c r="F419" s="134"/>
    </row>
    <row r="420" spans="2:6" x14ac:dyDescent="0.25">
      <c r="B420" s="132"/>
      <c r="C420" s="158"/>
      <c r="E420" s="134"/>
      <c r="F420" s="134"/>
    </row>
    <row r="421" spans="2:6" x14ac:dyDescent="0.25">
      <c r="B421" s="132"/>
      <c r="C421" s="158"/>
      <c r="E421" s="134"/>
      <c r="F421" s="134"/>
    </row>
    <row r="422" spans="2:6" x14ac:dyDescent="0.25">
      <c r="B422" s="132"/>
      <c r="C422" s="158"/>
      <c r="E422" s="134"/>
      <c r="F422" s="134"/>
    </row>
    <row r="423" spans="2:6" x14ac:dyDescent="0.25">
      <c r="B423" s="132"/>
      <c r="C423" s="158"/>
      <c r="E423" s="134"/>
      <c r="F423" s="134"/>
    </row>
    <row r="424" spans="2:6" x14ac:dyDescent="0.25">
      <c r="B424" s="132"/>
      <c r="C424" s="158"/>
      <c r="E424" s="134"/>
      <c r="F424" s="134"/>
    </row>
    <row r="425" spans="2:6" x14ac:dyDescent="0.25">
      <c r="B425" s="132"/>
      <c r="C425" s="158"/>
      <c r="E425" s="134"/>
      <c r="F425" s="134"/>
    </row>
    <row r="426" spans="2:6" x14ac:dyDescent="0.25">
      <c r="B426" s="132"/>
      <c r="C426" s="158"/>
      <c r="E426" s="134"/>
      <c r="F426" s="134"/>
    </row>
    <row r="427" spans="2:6" x14ac:dyDescent="0.25">
      <c r="B427" s="132"/>
      <c r="C427" s="158"/>
      <c r="E427" s="134"/>
      <c r="F427" s="134"/>
    </row>
    <row r="428" spans="2:6" x14ac:dyDescent="0.25">
      <c r="B428" s="132"/>
      <c r="C428" s="158"/>
      <c r="E428" s="134"/>
      <c r="F428" s="134"/>
    </row>
    <row r="429" spans="2:6" x14ac:dyDescent="0.25">
      <c r="B429" s="132"/>
      <c r="C429" s="158"/>
      <c r="E429" s="134"/>
      <c r="F429" s="134"/>
    </row>
    <row r="430" spans="2:6" x14ac:dyDescent="0.25">
      <c r="B430" s="132"/>
      <c r="C430" s="158"/>
      <c r="E430" s="134"/>
      <c r="F430" s="134"/>
    </row>
    <row r="431" spans="2:6" x14ac:dyDescent="0.25">
      <c r="B431" s="132"/>
      <c r="C431" s="158"/>
      <c r="E431" s="134"/>
      <c r="F431" s="134"/>
    </row>
    <row r="432" spans="2:6" x14ac:dyDescent="0.25">
      <c r="B432" s="132"/>
      <c r="C432" s="158"/>
      <c r="E432" s="134"/>
      <c r="F432" s="134"/>
    </row>
    <row r="433" spans="2:6" x14ac:dyDescent="0.25">
      <c r="B433" s="132"/>
      <c r="C433" s="158"/>
      <c r="E433" s="134"/>
      <c r="F433" s="134"/>
    </row>
    <row r="434" spans="2:6" x14ac:dyDescent="0.25">
      <c r="B434" s="132"/>
      <c r="C434" s="158"/>
      <c r="E434" s="134"/>
      <c r="F434" s="134"/>
    </row>
    <row r="435" spans="2:6" x14ac:dyDescent="0.25">
      <c r="B435" s="132"/>
      <c r="C435" s="158"/>
      <c r="E435" s="134"/>
      <c r="F435" s="134"/>
    </row>
    <row r="436" spans="2:6" x14ac:dyDescent="0.25">
      <c r="B436" s="132"/>
      <c r="C436" s="158"/>
      <c r="E436" s="134"/>
      <c r="F436" s="134"/>
    </row>
    <row r="437" spans="2:6" x14ac:dyDescent="0.25">
      <c r="B437" s="132"/>
      <c r="C437" s="158"/>
      <c r="E437" s="134"/>
      <c r="F437" s="134"/>
    </row>
    <row r="438" spans="2:6" x14ac:dyDescent="0.25">
      <c r="B438" s="132"/>
      <c r="C438" s="158"/>
      <c r="E438" s="134"/>
      <c r="F438" s="134"/>
    </row>
    <row r="439" spans="2:6" x14ac:dyDescent="0.25">
      <c r="B439" s="132"/>
      <c r="C439" s="158"/>
      <c r="E439" s="134"/>
      <c r="F439" s="134"/>
    </row>
    <row r="440" spans="2:6" x14ac:dyDescent="0.25">
      <c r="B440" s="132"/>
      <c r="C440" s="158"/>
      <c r="E440" s="134"/>
      <c r="F440" s="134"/>
    </row>
    <row r="441" spans="2:6" x14ac:dyDescent="0.25">
      <c r="B441" s="132"/>
      <c r="C441" s="158"/>
      <c r="E441" s="134"/>
      <c r="F441" s="134"/>
    </row>
    <row r="442" spans="2:6" x14ac:dyDescent="0.25">
      <c r="B442" s="132"/>
      <c r="C442" s="158"/>
      <c r="E442" s="134"/>
      <c r="F442" s="134"/>
    </row>
    <row r="443" spans="2:6" x14ac:dyDescent="0.25">
      <c r="B443" s="132"/>
      <c r="C443" s="158"/>
      <c r="E443" s="134"/>
      <c r="F443" s="134"/>
    </row>
    <row r="444" spans="2:6" x14ac:dyDescent="0.25">
      <c r="B444" s="132"/>
      <c r="C444" s="158"/>
      <c r="E444" s="134"/>
      <c r="F444" s="134"/>
    </row>
    <row r="445" spans="2:6" x14ac:dyDescent="0.25">
      <c r="B445" s="132"/>
      <c r="C445" s="158"/>
      <c r="E445" s="134"/>
      <c r="F445" s="134"/>
    </row>
    <row r="446" spans="2:6" x14ac:dyDescent="0.25">
      <c r="B446" s="132"/>
      <c r="C446" s="158"/>
      <c r="E446" s="134"/>
      <c r="F446" s="134"/>
    </row>
    <row r="447" spans="2:6" x14ac:dyDescent="0.25">
      <c r="B447" s="132"/>
      <c r="C447" s="158"/>
      <c r="E447" s="134"/>
      <c r="F447" s="134"/>
    </row>
    <row r="448" spans="2:6" x14ac:dyDescent="0.25">
      <c r="B448" s="132"/>
      <c r="C448" s="158"/>
      <c r="E448" s="134"/>
      <c r="F448" s="134"/>
    </row>
    <row r="449" spans="2:6" x14ac:dyDescent="0.25">
      <c r="B449" s="132"/>
      <c r="C449" s="158"/>
      <c r="E449" s="134"/>
      <c r="F449" s="134"/>
    </row>
    <row r="450" spans="2:6" x14ac:dyDescent="0.25">
      <c r="B450" s="132"/>
      <c r="C450" s="158"/>
      <c r="E450" s="134"/>
      <c r="F450" s="134"/>
    </row>
    <row r="451" spans="2:6" x14ac:dyDescent="0.25">
      <c r="B451" s="132"/>
      <c r="C451" s="158"/>
      <c r="E451" s="134"/>
      <c r="F451" s="134"/>
    </row>
    <row r="452" spans="2:6" x14ac:dyDescent="0.25">
      <c r="B452" s="132"/>
      <c r="C452" s="158"/>
      <c r="E452" s="134"/>
      <c r="F452" s="134"/>
    </row>
    <row r="453" spans="2:6" x14ac:dyDescent="0.25">
      <c r="B453" s="132"/>
      <c r="C453" s="158"/>
      <c r="E453" s="134"/>
      <c r="F453" s="134"/>
    </row>
    <row r="454" spans="2:6" x14ac:dyDescent="0.25">
      <c r="B454" s="132"/>
      <c r="C454" s="158"/>
      <c r="E454" s="134"/>
      <c r="F454" s="134"/>
    </row>
    <row r="455" spans="2:6" x14ac:dyDescent="0.25">
      <c r="B455" s="132"/>
      <c r="C455" s="158"/>
      <c r="E455" s="134"/>
      <c r="F455" s="134"/>
    </row>
    <row r="456" spans="2:6" x14ac:dyDescent="0.25">
      <c r="B456" s="132"/>
      <c r="C456" s="158"/>
      <c r="E456" s="134"/>
      <c r="F456" s="134"/>
    </row>
    <row r="457" spans="2:6" x14ac:dyDescent="0.25">
      <c r="B457" s="132"/>
      <c r="C457" s="158"/>
      <c r="E457" s="134"/>
      <c r="F457" s="134"/>
    </row>
    <row r="458" spans="2:6" x14ac:dyDescent="0.25">
      <c r="B458" s="132"/>
      <c r="C458" s="158"/>
      <c r="E458" s="134"/>
      <c r="F458" s="134"/>
    </row>
    <row r="459" spans="2:6" x14ac:dyDescent="0.25">
      <c r="B459" s="132"/>
      <c r="C459" s="158"/>
      <c r="E459" s="134"/>
      <c r="F459" s="134"/>
    </row>
    <row r="460" spans="2:6" x14ac:dyDescent="0.25">
      <c r="B460" s="132"/>
      <c r="C460" s="158"/>
      <c r="E460" s="134"/>
      <c r="F460" s="134"/>
    </row>
    <row r="461" spans="2:6" x14ac:dyDescent="0.25">
      <c r="B461" s="132"/>
      <c r="C461" s="158"/>
      <c r="E461" s="134"/>
      <c r="F461" s="134"/>
    </row>
    <row r="462" spans="2:6" x14ac:dyDescent="0.25">
      <c r="B462" s="132"/>
      <c r="C462" s="158"/>
      <c r="E462" s="134"/>
      <c r="F462" s="134"/>
    </row>
    <row r="463" spans="2:6" x14ac:dyDescent="0.25">
      <c r="B463" s="132"/>
      <c r="C463" s="158"/>
      <c r="E463" s="134"/>
      <c r="F463" s="134"/>
    </row>
    <row r="464" spans="2:6" x14ac:dyDescent="0.25">
      <c r="B464" s="132"/>
      <c r="C464" s="158"/>
      <c r="E464" s="134"/>
      <c r="F464" s="134"/>
    </row>
    <row r="465" spans="2:6" x14ac:dyDescent="0.25">
      <c r="B465" s="132"/>
      <c r="C465" s="158"/>
      <c r="E465" s="134"/>
      <c r="F465" s="134"/>
    </row>
    <row r="466" spans="2:6" x14ac:dyDescent="0.25">
      <c r="B466" s="132"/>
      <c r="C466" s="158"/>
      <c r="E466" s="134"/>
      <c r="F466" s="134"/>
    </row>
    <row r="467" spans="2:6" x14ac:dyDescent="0.25">
      <c r="B467" s="132"/>
      <c r="C467" s="158"/>
      <c r="E467" s="134"/>
      <c r="F467" s="134"/>
    </row>
    <row r="468" spans="2:6" x14ac:dyDescent="0.25">
      <c r="B468" s="132"/>
      <c r="C468" s="158"/>
      <c r="E468" s="134"/>
      <c r="F468" s="134"/>
    </row>
    <row r="469" spans="2:6" x14ac:dyDescent="0.25">
      <c r="B469" s="132"/>
      <c r="C469" s="158"/>
      <c r="E469" s="134"/>
      <c r="F469" s="134"/>
    </row>
    <row r="470" spans="2:6" x14ac:dyDescent="0.25">
      <c r="B470" s="132"/>
      <c r="C470" s="158"/>
      <c r="E470" s="134"/>
      <c r="F470" s="134"/>
    </row>
    <row r="471" spans="2:6" x14ac:dyDescent="0.25">
      <c r="B471" s="132"/>
      <c r="C471" s="158"/>
      <c r="E471" s="134"/>
      <c r="F471" s="134"/>
    </row>
    <row r="472" spans="2:6" x14ac:dyDescent="0.25">
      <c r="B472" s="132"/>
      <c r="C472" s="158"/>
      <c r="E472" s="134"/>
      <c r="F472" s="134"/>
    </row>
    <row r="473" spans="2:6" x14ac:dyDescent="0.25">
      <c r="B473" s="132"/>
      <c r="C473" s="158"/>
      <c r="E473" s="134"/>
      <c r="F473" s="134"/>
    </row>
    <row r="474" spans="2:6" x14ac:dyDescent="0.25">
      <c r="B474" s="132"/>
      <c r="C474" s="158"/>
      <c r="E474" s="134"/>
      <c r="F474" s="134"/>
    </row>
    <row r="475" spans="2:6" x14ac:dyDescent="0.25">
      <c r="B475" s="132"/>
      <c r="C475" s="158"/>
      <c r="E475" s="134"/>
      <c r="F475" s="134"/>
    </row>
    <row r="476" spans="2:6" x14ac:dyDescent="0.25">
      <c r="B476" s="132"/>
      <c r="C476" s="158"/>
      <c r="E476" s="134"/>
      <c r="F476" s="134"/>
    </row>
    <row r="477" spans="2:6" x14ac:dyDescent="0.25">
      <c r="B477" s="132"/>
      <c r="C477" s="158"/>
      <c r="E477" s="134"/>
      <c r="F477" s="134"/>
    </row>
    <row r="478" spans="2:6" x14ac:dyDescent="0.25">
      <c r="B478" s="132"/>
      <c r="C478" s="158"/>
      <c r="E478" s="134"/>
      <c r="F478" s="134"/>
    </row>
    <row r="479" spans="2:6" x14ac:dyDescent="0.25">
      <c r="B479" s="132"/>
      <c r="C479" s="158"/>
      <c r="E479" s="134"/>
      <c r="F479" s="134"/>
    </row>
    <row r="480" spans="2:6" x14ac:dyDescent="0.25">
      <c r="B480" s="132"/>
      <c r="C480" s="158"/>
      <c r="E480" s="134"/>
      <c r="F480" s="134"/>
    </row>
    <row r="481" spans="2:6" x14ac:dyDescent="0.25">
      <c r="B481" s="132"/>
      <c r="C481" s="158"/>
      <c r="E481" s="134"/>
      <c r="F481" s="134"/>
    </row>
    <row r="482" spans="2:6" x14ac:dyDescent="0.25">
      <c r="B482" s="132"/>
      <c r="C482" s="158"/>
      <c r="E482" s="134"/>
      <c r="F482" s="134"/>
    </row>
    <row r="483" spans="2:6" x14ac:dyDescent="0.25">
      <c r="B483" s="132"/>
      <c r="C483" s="158"/>
      <c r="E483" s="134"/>
      <c r="F483" s="134"/>
    </row>
    <row r="484" spans="2:6" x14ac:dyDescent="0.25">
      <c r="B484" s="132"/>
      <c r="C484" s="158"/>
      <c r="E484" s="134"/>
      <c r="F484" s="134"/>
    </row>
    <row r="485" spans="2:6" x14ac:dyDescent="0.25">
      <c r="B485" s="132"/>
      <c r="C485" s="158"/>
      <c r="E485" s="134"/>
      <c r="F485" s="134"/>
    </row>
    <row r="486" spans="2:6" x14ac:dyDescent="0.25">
      <c r="B486" s="132"/>
      <c r="C486" s="158"/>
      <c r="E486" s="134"/>
      <c r="F486" s="134"/>
    </row>
    <row r="487" spans="2:6" x14ac:dyDescent="0.25">
      <c r="B487" s="132"/>
      <c r="C487" s="158"/>
      <c r="E487" s="134"/>
      <c r="F487" s="134"/>
    </row>
    <row r="488" spans="2:6" x14ac:dyDescent="0.25">
      <c r="B488" s="132"/>
      <c r="C488" s="158"/>
      <c r="E488" s="134"/>
      <c r="F488" s="134"/>
    </row>
    <row r="489" spans="2:6" x14ac:dyDescent="0.25">
      <c r="B489" s="132"/>
      <c r="C489" s="158"/>
      <c r="E489" s="134"/>
      <c r="F489" s="134"/>
    </row>
    <row r="490" spans="2:6" x14ac:dyDescent="0.25">
      <c r="B490" s="132"/>
      <c r="C490" s="158"/>
      <c r="E490" s="134"/>
      <c r="F490" s="134"/>
    </row>
    <row r="491" spans="2:6" x14ac:dyDescent="0.25">
      <c r="B491" s="132"/>
      <c r="C491" s="158"/>
      <c r="E491" s="134"/>
      <c r="F491" s="134"/>
    </row>
    <row r="492" spans="2:6" x14ac:dyDescent="0.25">
      <c r="B492" s="132"/>
      <c r="C492" s="158"/>
      <c r="E492" s="134"/>
      <c r="F492" s="134"/>
    </row>
    <row r="493" spans="2:6" x14ac:dyDescent="0.25">
      <c r="B493" s="132"/>
      <c r="C493" s="158"/>
      <c r="E493" s="134"/>
      <c r="F493" s="134"/>
    </row>
    <row r="494" spans="2:6" x14ac:dyDescent="0.25">
      <c r="B494" s="132"/>
      <c r="C494" s="158"/>
      <c r="E494" s="134"/>
      <c r="F494" s="134"/>
    </row>
    <row r="495" spans="2:6" x14ac:dyDescent="0.25">
      <c r="B495" s="132"/>
      <c r="C495" s="158"/>
      <c r="E495" s="134"/>
      <c r="F495" s="134"/>
    </row>
    <row r="496" spans="2:6" x14ac:dyDescent="0.25">
      <c r="B496" s="132"/>
      <c r="C496" s="158"/>
      <c r="E496" s="134"/>
      <c r="F496" s="134"/>
    </row>
    <row r="497" spans="2:6" x14ac:dyDescent="0.25">
      <c r="B497" s="132"/>
      <c r="C497" s="158"/>
      <c r="E497" s="134"/>
      <c r="F497" s="134"/>
    </row>
    <row r="498" spans="2:6" x14ac:dyDescent="0.25">
      <c r="B498" s="132"/>
      <c r="C498" s="158"/>
      <c r="E498" s="134"/>
      <c r="F498" s="134"/>
    </row>
    <row r="499" spans="2:6" x14ac:dyDescent="0.25">
      <c r="B499" s="132"/>
      <c r="C499" s="158"/>
      <c r="E499" s="134"/>
      <c r="F499" s="134"/>
    </row>
    <row r="500" spans="2:6" x14ac:dyDescent="0.25">
      <c r="B500" s="132"/>
      <c r="C500" s="158"/>
      <c r="E500" s="134"/>
      <c r="F500" s="134"/>
    </row>
    <row r="501" spans="2:6" x14ac:dyDescent="0.25">
      <c r="B501" s="132"/>
      <c r="C501" s="158"/>
      <c r="E501" s="134"/>
      <c r="F501" s="134"/>
    </row>
    <row r="502" spans="2:6" x14ac:dyDescent="0.25">
      <c r="B502" s="132"/>
      <c r="C502" s="158"/>
      <c r="E502" s="134"/>
      <c r="F502" s="134"/>
    </row>
    <row r="503" spans="2:6" x14ac:dyDescent="0.25">
      <c r="B503" s="132"/>
      <c r="C503" s="158"/>
      <c r="E503" s="134"/>
      <c r="F503" s="134"/>
    </row>
    <row r="504" spans="2:6" x14ac:dyDescent="0.25">
      <c r="B504" s="132"/>
      <c r="C504" s="158"/>
      <c r="E504" s="134"/>
      <c r="F504" s="134"/>
    </row>
    <row r="505" spans="2:6" x14ac:dyDescent="0.25">
      <c r="B505" s="132"/>
      <c r="C505" s="158"/>
      <c r="E505" s="134"/>
      <c r="F505" s="134"/>
    </row>
    <row r="506" spans="2:6" x14ac:dyDescent="0.25">
      <c r="B506" s="132"/>
      <c r="C506" s="158"/>
      <c r="E506" s="134"/>
      <c r="F506" s="134"/>
    </row>
    <row r="507" spans="2:6" x14ac:dyDescent="0.25">
      <c r="B507" s="132"/>
      <c r="C507" s="158"/>
      <c r="E507" s="134"/>
      <c r="F507" s="134"/>
    </row>
    <row r="508" spans="2:6" x14ac:dyDescent="0.25">
      <c r="B508" s="132"/>
      <c r="C508" s="158"/>
      <c r="E508" s="134"/>
      <c r="F508" s="134"/>
    </row>
    <row r="509" spans="2:6" x14ac:dyDescent="0.25">
      <c r="B509" s="132"/>
      <c r="C509" s="158"/>
      <c r="E509" s="134"/>
      <c r="F509" s="134"/>
    </row>
    <row r="510" spans="2:6" x14ac:dyDescent="0.25">
      <c r="B510" s="132"/>
      <c r="C510" s="158"/>
      <c r="E510" s="134"/>
      <c r="F510" s="134"/>
    </row>
    <row r="511" spans="2:6" x14ac:dyDescent="0.25">
      <c r="B511" s="132"/>
      <c r="C511" s="158"/>
      <c r="E511" s="134"/>
      <c r="F511" s="134"/>
    </row>
    <row r="512" spans="2:6" x14ac:dyDescent="0.25">
      <c r="B512" s="132"/>
      <c r="C512" s="158"/>
      <c r="E512" s="134"/>
      <c r="F512" s="134"/>
    </row>
    <row r="513" spans="2:6" x14ac:dyDescent="0.25">
      <c r="B513" s="132"/>
      <c r="C513" s="158"/>
      <c r="E513" s="134"/>
      <c r="F513" s="134"/>
    </row>
    <row r="514" spans="2:6" x14ac:dyDescent="0.25">
      <c r="B514" s="132"/>
      <c r="C514" s="158"/>
      <c r="E514" s="134"/>
      <c r="F514" s="134"/>
    </row>
    <row r="515" spans="2:6" x14ac:dyDescent="0.25">
      <c r="B515" s="132"/>
      <c r="C515" s="158"/>
      <c r="E515" s="134"/>
      <c r="F515" s="134"/>
    </row>
    <row r="516" spans="2:6" x14ac:dyDescent="0.25">
      <c r="B516" s="132"/>
      <c r="C516" s="158"/>
      <c r="E516" s="134"/>
      <c r="F516" s="134"/>
    </row>
    <row r="517" spans="2:6" x14ac:dyDescent="0.25">
      <c r="B517" s="132"/>
      <c r="C517" s="158"/>
      <c r="E517" s="134"/>
      <c r="F517" s="134"/>
    </row>
    <row r="518" spans="2:6" x14ac:dyDescent="0.25">
      <c r="B518" s="132"/>
      <c r="C518" s="158"/>
      <c r="E518" s="134"/>
      <c r="F518" s="134"/>
    </row>
    <row r="519" spans="2:6" x14ac:dyDescent="0.25">
      <c r="B519" s="132"/>
      <c r="C519" s="158"/>
      <c r="E519" s="134"/>
      <c r="F519" s="134"/>
    </row>
    <row r="520" spans="2:6" x14ac:dyDescent="0.25">
      <c r="B520" s="132"/>
      <c r="C520" s="158"/>
      <c r="E520" s="134"/>
      <c r="F520" s="134"/>
    </row>
    <row r="521" spans="2:6" x14ac:dyDescent="0.25">
      <c r="B521" s="132"/>
      <c r="C521" s="158"/>
      <c r="E521" s="134"/>
      <c r="F521" s="134"/>
    </row>
    <row r="522" spans="2:6" x14ac:dyDescent="0.25">
      <c r="B522" s="132"/>
      <c r="C522" s="158"/>
      <c r="E522" s="134"/>
      <c r="F522" s="134"/>
    </row>
    <row r="523" spans="2:6" x14ac:dyDescent="0.25">
      <c r="B523" s="132"/>
      <c r="C523" s="158"/>
      <c r="E523" s="134"/>
      <c r="F523" s="134"/>
    </row>
    <row r="524" spans="2:6" x14ac:dyDescent="0.25">
      <c r="B524" s="132"/>
      <c r="C524" s="158"/>
      <c r="E524" s="134"/>
      <c r="F524" s="134"/>
    </row>
    <row r="525" spans="2:6" x14ac:dyDescent="0.25">
      <c r="B525" s="132"/>
      <c r="C525" s="158"/>
      <c r="E525" s="134"/>
      <c r="F525" s="134"/>
    </row>
    <row r="526" spans="2:6" x14ac:dyDescent="0.25">
      <c r="B526" s="132"/>
      <c r="C526" s="158"/>
      <c r="E526" s="134"/>
      <c r="F526" s="134"/>
    </row>
    <row r="527" spans="2:6" x14ac:dyDescent="0.25">
      <c r="B527" s="132"/>
      <c r="C527" s="158"/>
      <c r="E527" s="134"/>
      <c r="F527" s="134"/>
    </row>
    <row r="528" spans="2:6" x14ac:dyDescent="0.25">
      <c r="B528" s="132"/>
      <c r="C528" s="158"/>
      <c r="E528" s="134"/>
      <c r="F528" s="134"/>
    </row>
    <row r="529" spans="2:6" x14ac:dyDescent="0.25">
      <c r="B529" s="132"/>
      <c r="C529" s="158"/>
      <c r="E529" s="134"/>
      <c r="F529" s="134"/>
    </row>
    <row r="530" spans="2:6" x14ac:dyDescent="0.25">
      <c r="B530" s="132"/>
      <c r="C530" s="158"/>
      <c r="E530" s="134"/>
      <c r="F530" s="134"/>
    </row>
    <row r="531" spans="2:6" x14ac:dyDescent="0.25">
      <c r="B531" s="132"/>
      <c r="C531" s="158"/>
      <c r="E531" s="134"/>
      <c r="F531" s="134"/>
    </row>
    <row r="532" spans="2:6" x14ac:dyDescent="0.25">
      <c r="B532" s="132"/>
      <c r="C532" s="158"/>
      <c r="E532" s="134"/>
      <c r="F532" s="134"/>
    </row>
    <row r="533" spans="2:6" x14ac:dyDescent="0.25">
      <c r="B533" s="132"/>
      <c r="C533" s="158"/>
      <c r="E533" s="134"/>
      <c r="F533" s="134"/>
    </row>
    <row r="534" spans="2:6" x14ac:dyDescent="0.25">
      <c r="B534" s="132"/>
      <c r="C534" s="158"/>
      <c r="E534" s="134"/>
      <c r="F534" s="134"/>
    </row>
    <row r="535" spans="2:6" x14ac:dyDescent="0.25">
      <c r="B535" s="132"/>
      <c r="C535" s="158"/>
      <c r="E535" s="134"/>
      <c r="F535" s="134"/>
    </row>
    <row r="536" spans="2:6" x14ac:dyDescent="0.25">
      <c r="B536" s="132"/>
      <c r="C536" s="158"/>
      <c r="E536" s="134"/>
      <c r="F536" s="134"/>
    </row>
    <row r="537" spans="2:6" x14ac:dyDescent="0.25">
      <c r="B537" s="132"/>
      <c r="C537" s="158"/>
      <c r="E537" s="134"/>
      <c r="F537" s="134"/>
    </row>
    <row r="538" spans="2:6" x14ac:dyDescent="0.25">
      <c r="B538" s="132"/>
      <c r="C538" s="158"/>
      <c r="E538" s="134"/>
      <c r="F538" s="134"/>
    </row>
    <row r="539" spans="2:6" x14ac:dyDescent="0.25">
      <c r="B539" s="132"/>
      <c r="C539" s="158"/>
      <c r="E539" s="134"/>
      <c r="F539" s="134"/>
    </row>
    <row r="540" spans="2:6" x14ac:dyDescent="0.25">
      <c r="B540" s="132"/>
      <c r="C540" s="158"/>
      <c r="E540" s="134"/>
      <c r="F540" s="134"/>
    </row>
    <row r="541" spans="2:6" x14ac:dyDescent="0.25">
      <c r="B541" s="132"/>
      <c r="C541" s="158"/>
      <c r="E541" s="134"/>
      <c r="F541" s="134"/>
    </row>
    <row r="542" spans="2:6" x14ac:dyDescent="0.25">
      <c r="B542" s="132"/>
      <c r="C542" s="158"/>
      <c r="E542" s="134"/>
      <c r="F542" s="134"/>
    </row>
    <row r="543" spans="2:6" x14ac:dyDescent="0.25">
      <c r="B543" s="132"/>
      <c r="C543" s="158"/>
      <c r="E543" s="134"/>
      <c r="F543" s="134"/>
    </row>
    <row r="544" spans="2:6" x14ac:dyDescent="0.25">
      <c r="B544" s="132"/>
      <c r="C544" s="158"/>
      <c r="E544" s="134"/>
      <c r="F544" s="134"/>
    </row>
    <row r="545" spans="2:6" x14ac:dyDescent="0.25">
      <c r="B545" s="132"/>
      <c r="C545" s="158"/>
      <c r="E545" s="134"/>
      <c r="F545" s="134"/>
    </row>
    <row r="546" spans="2:6" x14ac:dyDescent="0.25">
      <c r="B546" s="132"/>
      <c r="C546" s="158"/>
      <c r="E546" s="134"/>
      <c r="F546" s="134"/>
    </row>
  </sheetData>
  <mergeCells count="15">
    <mergeCell ref="A1:F1"/>
    <mergeCell ref="A3:A4"/>
    <mergeCell ref="B3:B4"/>
    <mergeCell ref="D3:D4"/>
    <mergeCell ref="E3:E4"/>
    <mergeCell ref="F3:F4"/>
    <mergeCell ref="A2:F2"/>
    <mergeCell ref="B114:B118"/>
    <mergeCell ref="A114:A118"/>
    <mergeCell ref="C114:C118"/>
    <mergeCell ref="D114:D118"/>
    <mergeCell ref="E114:E118"/>
    <mergeCell ref="A123:A127"/>
    <mergeCell ref="B123:B127"/>
    <mergeCell ref="F114:F118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Florentina</cp:lastModifiedBy>
  <dcterms:created xsi:type="dcterms:W3CDTF">2021-01-18T07:37:09Z</dcterms:created>
  <dcterms:modified xsi:type="dcterms:W3CDTF">2024-04-09T11:44:27Z</dcterms:modified>
</cp:coreProperties>
</file>