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50.250\Achizitii\PAAP\PAAP 2024\site septembrie\"/>
    </mc:Choice>
  </mc:AlternateContent>
  <bookViews>
    <workbookView xWindow="0" yWindow="0" windowWidth="28800" windowHeight="12330"/>
  </bookViews>
  <sheets>
    <sheet name="01.01.2024-30.09.2024" sheetId="1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1" l="1"/>
  <c r="I21" i="11"/>
  <c r="I20" i="11"/>
  <c r="I19" i="11"/>
  <c r="I18" i="11"/>
  <c r="I17" i="11"/>
  <c r="I16" i="11"/>
</calcChain>
</file>

<file path=xl/sharedStrings.xml><?xml version="1.0" encoding="utf-8"?>
<sst xmlns="http://schemas.openxmlformats.org/spreadsheetml/2006/main" count="281" uniqueCount="161">
  <si>
    <t>Nr. crt.</t>
  </si>
  <si>
    <t>Tip contract</t>
  </si>
  <si>
    <t>Nr. contract și data atribuirii</t>
  </si>
  <si>
    <t>Obiect contract</t>
  </si>
  <si>
    <t>Procedura aplicată</t>
  </si>
  <si>
    <t>Număr ofertanți</t>
  </si>
  <si>
    <t>Furnizor/ Prestator/ Executant</t>
  </si>
  <si>
    <t>Parteneri
(asociați/ subcontractanți/ terți susținători)</t>
  </si>
  <si>
    <t>Valoarea prevăzută în contract (RON cu TVA)</t>
  </si>
  <si>
    <t>Sursa finanțării</t>
  </si>
  <si>
    <t>Data de început</t>
  </si>
  <si>
    <t>Data de finalizare prevăzută în contract</t>
  </si>
  <si>
    <t>Modificare a cuantumului prețului prin act adițional / și data acestuia</t>
  </si>
  <si>
    <t>Executarea contractului</t>
  </si>
  <si>
    <t>Preț final
(RON cu TVA)</t>
  </si>
  <si>
    <t>Status
(finalizat / în execuție)</t>
  </si>
  <si>
    <t>Valoare plătită 
(RON cu TVA)</t>
  </si>
  <si>
    <t>Data efectuării plății</t>
  </si>
  <si>
    <t>achizitie directa</t>
  </si>
  <si>
    <t>servicii</t>
  </si>
  <si>
    <t>venituri proprii</t>
  </si>
  <si>
    <t>-</t>
  </si>
  <si>
    <t>in executie</t>
  </si>
  <si>
    <t>08/03.01.2024</t>
  </si>
  <si>
    <t>Servicii de informare, consultanta si avizare juridica</t>
  </si>
  <si>
    <t>CALIPETRE si asociatii -Societate civila de avocati</t>
  </si>
  <si>
    <t>minim 21000-maxim 84000</t>
  </si>
  <si>
    <t>03.01.2024</t>
  </si>
  <si>
    <t>minim 31.03.2024
maxim 31.12.2024</t>
  </si>
  <si>
    <t>ANEXA 1 LA PROGRAMUL ANUAL AL ACHIZIȚIILOR PUBLICE_CENTRALIZATORUL CONTRACTELOR DE ACHIZIȚIE PUBLICĂ DE PESTE 5000 DE EURO - 2024</t>
  </si>
  <si>
    <t>furnizare</t>
  </si>
  <si>
    <t>1063/20.02.2024</t>
  </si>
  <si>
    <t>Furnizare LOT 2-Accesorii pentru echipament audio si video; LOT 3 - Camera video PTZ 4K; LOT 4-Trepied video fluid</t>
  </si>
  <si>
    <t>SIMUS TRADING SRL</t>
  </si>
  <si>
    <t>20.02.2024</t>
  </si>
  <si>
    <t>19.03.2024</t>
  </si>
  <si>
    <t>1119/23.02.2024</t>
  </si>
  <si>
    <t>Furnizare LOT 1-Camera foto Mirrorless si accesorii; LOT 5 - Interfata audio podcast; LOT 6-Microfoane audio+stativ integrat +cablu</t>
  </si>
  <si>
    <t>F64 STUDIO SRL</t>
  </si>
  <si>
    <t>23.02.2024</t>
  </si>
  <si>
    <t>03.04.2024</t>
  </si>
  <si>
    <t>1317/06.03.2024</t>
  </si>
  <si>
    <t>Furnizare sistem de masurare zgomote si vibratii</t>
  </si>
  <si>
    <t>TECHNO VOLT SRL</t>
  </si>
  <si>
    <t>06.03.2024</t>
  </si>
  <si>
    <t>02.08.2024</t>
  </si>
  <si>
    <t>1211/28.02.2024</t>
  </si>
  <si>
    <t>Furnizare motorină și benzină pe bază de carduri</t>
  </si>
  <si>
    <t>licitatie deschisă ONAC</t>
  </si>
  <si>
    <t>OMV PETROM MARKETING SRL</t>
  </si>
  <si>
    <t>1685/25.03.2024</t>
  </si>
  <si>
    <t>Echipamente sistem integrat de management al producerii, transportului și distribuției energiei electrice de înaltă și joasă tensiune</t>
  </si>
  <si>
    <t>ARTELECTRO SRL</t>
  </si>
  <si>
    <t>5780/28.03.2024</t>
  </si>
  <si>
    <t>28.03.2024</t>
  </si>
  <si>
    <t>25.03.2024</t>
  </si>
  <si>
    <t>09.05.2024</t>
  </si>
  <si>
    <t>31.12.2024</t>
  </si>
  <si>
    <r>
      <t>Servicii</t>
    </r>
    <r>
      <rPr>
        <i/>
        <sz val="10"/>
        <color theme="1"/>
        <rFont val="Calibri"/>
        <family val="2"/>
        <scheme val="minor"/>
      </rPr>
      <t xml:space="preserve"> </t>
    </r>
    <r>
      <rPr>
        <sz val="10"/>
        <color theme="1"/>
        <rFont val="Calibri"/>
        <family val="2"/>
        <scheme val="minor"/>
      </rPr>
      <t xml:space="preserve">de dezinsectie, deratizare si dezinfectie </t>
    </r>
  </si>
  <si>
    <r>
      <t>SC EUROPREST TEAM '98 SRL</t>
    </r>
    <r>
      <rPr>
        <sz val="11"/>
        <color theme="1"/>
        <rFont val="Calibri"/>
        <family val="2"/>
        <scheme val="minor"/>
      </rPr>
      <t xml:space="preserve"> </t>
    </r>
  </si>
  <si>
    <t>1632/22.03.2024</t>
  </si>
  <si>
    <t>Furnizare energie electrica, inclusiv transport, sistem si distributie</t>
  </si>
  <si>
    <t>TINMAR ENERGY S.A.</t>
  </si>
  <si>
    <t>01.04.2024</t>
  </si>
  <si>
    <t>31.03.2025</t>
  </si>
  <si>
    <t>1660/22.03.2024</t>
  </si>
  <si>
    <t>Contract subsecvent Lot2 - articole de curatenie si menaj, acord-cadru ONAC nr 2098/11.07.2023</t>
  </si>
  <si>
    <t>SIDE GRUP SRL</t>
  </si>
  <si>
    <t>22.03.2024</t>
  </si>
  <si>
    <t>22.06.2024</t>
  </si>
  <si>
    <t>negociere fara publicare prealabila a unui anunt de publicitate</t>
  </si>
  <si>
    <t>Conform contract</t>
  </si>
  <si>
    <t>finalizat</t>
  </si>
  <si>
    <t>2014/10.04.2024</t>
  </si>
  <si>
    <t>Contract subsecvent corpuri de iluminat si surse separate de lumina pentru interior, acord-cadru ONAC nr 1032/LDD/09.01.2024</t>
  </si>
  <si>
    <t>TOBIMAR SRL</t>
  </si>
  <si>
    <t>10.04.2024</t>
  </si>
  <si>
    <t>10.07.2024</t>
  </si>
  <si>
    <t>2366/26.04.2024</t>
  </si>
  <si>
    <t>TECTONIC GREEN ENERGY SRL</t>
  </si>
  <si>
    <t>TECTONIC DINAMIC SRL</t>
  </si>
  <si>
    <t>26.04.2024</t>
  </si>
  <si>
    <t>Servicii de mentenanță și reparare a centralelor termice și punctului termic, precum și a instalațiilor și echipamentelor aferente</t>
  </si>
  <si>
    <t>GREENSOFT SRL</t>
  </si>
  <si>
    <t>Servicii de mentananta si reparatii la instalatiile de detectare, semnalizare, alarmare, iluminat de siguranta, trape si ferestre de desfumare actionate electric in caz de incendiu, precum si la sistemele de supraveghere video -CTV (LOT 1, LOT 2, LOT 3)</t>
  </si>
  <si>
    <t>01.05.2024</t>
  </si>
  <si>
    <t>2423/30.04.2024
2424/30.04.2024
2425/30.04.2024</t>
  </si>
  <si>
    <t>Servicii de spălătorie și curățătorie chimică a materialelor textile</t>
  </si>
  <si>
    <t xml:space="preserve">3155/10.06.2024
</t>
  </si>
  <si>
    <t>MITEL INVESTMENT SRL</t>
  </si>
  <si>
    <t>Laborator pentru studiul acționărilor mecanice și pneumatice, 1 bucată (LOT 6)</t>
  </si>
  <si>
    <t>Stand de laborator pentru studiul funcționării unei turbine cu abur, 1 bucată (LOT 7) și Stand de laborator pentru studiul funcționării unei turbine cu gaz, 1 bucată (LOT 8)</t>
  </si>
  <si>
    <t>Pachet software pentru modelare mutidisciplinară (multifizică) 1D, 1 buc (LOT 5)</t>
  </si>
  <si>
    <t>licitatie deschisă</t>
  </si>
  <si>
    <t>FESTO SRL</t>
  </si>
  <si>
    <t>TENSOR SRL</t>
  </si>
  <si>
    <t>3515/27.06.2024</t>
  </si>
  <si>
    <t>PNRR digitalizare</t>
  </si>
  <si>
    <t xml:space="preserve">3513/10.06.2024
</t>
  </si>
  <si>
    <t>10 zile</t>
  </si>
  <si>
    <t>180  zile</t>
  </si>
  <si>
    <t>210 zile</t>
  </si>
  <si>
    <t>3514/27.06.2024</t>
  </si>
  <si>
    <t>4023/16.07.2024</t>
  </si>
  <si>
    <t>Servicii de formare profesionala in domeniul DP</t>
  </si>
  <si>
    <t>procedura proprie</t>
  </si>
  <si>
    <t>DP&amp;OFFSHORE EXPEERT SRL</t>
  </si>
  <si>
    <t>PRAGMA COMPUTERS SRL</t>
  </si>
  <si>
    <t>Pachet software educațional de modelare și simulare numerică pentru circuite hidraulice, pneumatice, electrice și electronice 1 licență full și 4 educaționale (LOT 2)  și Pachet de software de simulare termodinamică a instalațiilor, 1 bucată (LOT 4)</t>
  </si>
  <si>
    <t>3934/10.07.2024</t>
  </si>
  <si>
    <t>20  zile</t>
  </si>
  <si>
    <t>3942/11.07.2024</t>
  </si>
  <si>
    <t>Motor, sistem  de guvernare hidraulic, instalație electrică și GPS pentru ambarcațiune</t>
  </si>
  <si>
    <t xml:space="preserve">MOTO MARINE EXPERT SRL </t>
  </si>
  <si>
    <t>4570/05.08.2024</t>
  </si>
  <si>
    <t>Furnizare comanda CNC freza verticala cu 3 axe</t>
  </si>
  <si>
    <t>FANUC AUTOMATION ROMANIA SRL</t>
  </si>
  <si>
    <t>proiect CNFIS-FDI-2024-0564</t>
  </si>
  <si>
    <t>05.08.2024</t>
  </si>
  <si>
    <t>16.12.2024</t>
  </si>
  <si>
    <t>22.07.2024</t>
  </si>
  <si>
    <t>21.07.2024</t>
  </si>
  <si>
    <t>11.07.2024</t>
  </si>
  <si>
    <t>26.07.2024</t>
  </si>
  <si>
    <t>12.06.2024</t>
  </si>
  <si>
    <t>08.07.2024</t>
  </si>
  <si>
    <t>4961/26.08.2024</t>
  </si>
  <si>
    <t>Servicii de elaborare DALI pentru Sediul Central</t>
  </si>
  <si>
    <t>PRINCER SA</t>
  </si>
  <si>
    <t>26.08.2024</t>
  </si>
  <si>
    <t>28.11.2024</t>
  </si>
  <si>
    <t>4737/19.08.2024</t>
  </si>
  <si>
    <t>Servicii de consultanta specializata in domeniul achizitiilor publice</t>
  </si>
  <si>
    <t>ELVETIC SRL</t>
  </si>
  <si>
    <t>19.08.2024</t>
  </si>
  <si>
    <t>dupa avizarea tuturor dosarelor de achizitii (4 proceduri) de catre structura cu atributii de control/verificare/audit in cadrul PNRR</t>
  </si>
  <si>
    <t>5094/04.09.2024</t>
  </si>
  <si>
    <t>Aparate de aer conditionat 9000 BTU – 4 bucati, 12000 BTU - 2 bucati si 18000 BTU – 5 bucati</t>
  </si>
  <si>
    <t xml:space="preserve">VASCO TEHNIC SOLUTIONS SRL  </t>
  </si>
  <si>
    <t>04.09.2024</t>
  </si>
  <si>
    <t>25.09.2024</t>
  </si>
  <si>
    <t>2130/16.04.2024</t>
  </si>
  <si>
    <t>Servicii de consultanta in vederea completarii si depunerii cererilor de finantare, precum si servicii de asistenta tehnica acordata in procesul de evaluare, selectie, contractare si implementare a proiectului Consolidare, Reabilitare si Modernizare Sala de Sport CF 212366-C1</t>
  </si>
  <si>
    <t>42-TPD CONSULTING &amp; SOLUTIONS SRL</t>
  </si>
  <si>
    <t>16.04.2024</t>
  </si>
  <si>
    <t>pana la finalizarea perioadei de implementare a proiectului</t>
  </si>
  <si>
    <t>in 30 zile de la emiterea facturii</t>
  </si>
  <si>
    <t>5150/05.09.2024</t>
  </si>
  <si>
    <t xml:space="preserve">Produse de cazarmament pentru caminele studentesti ale Universitatii Maritime din Constanta </t>
  </si>
  <si>
    <t>ANDA CONFECTION CAMI SRL</t>
  </si>
  <si>
    <t>05.09.2024</t>
  </si>
  <si>
    <t>05.10.2024</t>
  </si>
  <si>
    <t>5723/26.09.2024</t>
  </si>
  <si>
    <t>Grup de pompare apa (statie hidrofor)</t>
  </si>
  <si>
    <t>INSTALCORT CONCEPT SRL</t>
  </si>
  <si>
    <t>26.09.2024</t>
  </si>
  <si>
    <t>20.12.2024</t>
  </si>
  <si>
    <t xml:space="preserve">Act aditional 1 nr.1819/01.04.2024 Act aditional 2 nr. 3559/28.06.2024 Act aditional 3 nr.5036/30.08.2024 (70.000 lei fara tva pret contract) </t>
  </si>
  <si>
    <t>Sef Serviciul Achizitii publice,</t>
  </si>
  <si>
    <t>Intocmit</t>
  </si>
  <si>
    <t xml:space="preserve">         Leca - Stefan Ioana                                                                                      Mădălina Moldoveanu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</si>
</sst>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2"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sz val="10"/>
      <color theme="1"/>
      <name val="Calibri"/>
      <family val="2"/>
      <scheme val="minor"/>
    </font>
    <font>
      <sz val="10"/>
      <color rgb="FF000000"/>
      <name val="Calibri"/>
      <family val="2"/>
      <scheme val="minor"/>
    </font>
    <font>
      <sz val="9"/>
      <name val="Calibri"/>
      <family val="2"/>
      <scheme val="minor"/>
    </font>
    <font>
      <i/>
      <sz val="10"/>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49">
    <xf numFmtId="0" fontId="0" fillId="0" borderId="0" xfId="0"/>
    <xf numFmtId="0" fontId="5" fillId="2" borderId="0" xfId="0" applyFont="1" applyFill="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43" fontId="4"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6" fillId="0" borderId="1" xfId="0" quotePrefix="1" applyFont="1" applyBorder="1" applyAlignment="1">
      <alignment horizontal="center" vertical="center" wrapText="1"/>
    </xf>
    <xf numFmtId="0" fontId="6" fillId="0" borderId="1" xfId="0" applyFont="1" applyBorder="1" applyAlignment="1">
      <alignment vertical="center" wrapText="1"/>
    </xf>
    <xf numFmtId="14" fontId="6" fillId="2" borderId="1" xfId="0" applyNumberFormat="1" applyFont="1" applyFill="1" applyBorder="1" applyAlignment="1">
      <alignment vertical="center" wrapText="1"/>
    </xf>
    <xf numFmtId="0" fontId="6" fillId="2" borderId="0" xfId="0" applyFont="1" applyFill="1" applyAlignment="1">
      <alignment vertical="center" wrapText="1"/>
    </xf>
    <xf numFmtId="43" fontId="6" fillId="0" borderId="1" xfId="1" applyFont="1" applyBorder="1" applyAlignment="1">
      <alignment horizontal="right" vertical="center" wrapText="1"/>
    </xf>
    <xf numFmtId="0" fontId="6" fillId="2" borderId="0" xfId="0" applyFont="1" applyFill="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vertical="center"/>
    </xf>
    <xf numFmtId="0" fontId="9" fillId="0" borderId="1" xfId="0" applyFont="1" applyBorder="1" applyAlignment="1">
      <alignment vertical="center" wrapText="1"/>
    </xf>
    <xf numFmtId="39" fontId="6" fillId="0" borderId="1" xfId="1" applyNumberFormat="1" applyFont="1" applyFill="1" applyBorder="1" applyAlignment="1">
      <alignment horizontal="right" vertical="center" wrapText="1"/>
    </xf>
    <xf numFmtId="43" fontId="5" fillId="2" borderId="0" xfId="1" applyFont="1" applyFill="1" applyBorder="1" applyAlignment="1">
      <alignment horizontal="right" vertical="center" wrapText="1"/>
    </xf>
    <xf numFmtId="43" fontId="4" fillId="2" borderId="0" xfId="1" applyFont="1" applyFill="1" applyAlignment="1">
      <alignment horizontal="right" vertical="center" wrapText="1"/>
    </xf>
    <xf numFmtId="4" fontId="7" fillId="0" borderId="1" xfId="0" applyNumberFormat="1" applyFont="1" applyBorder="1" applyAlignment="1">
      <alignment horizontal="right" vertical="center"/>
    </xf>
    <xf numFmtId="14" fontId="6" fillId="0" borderId="1" xfId="0" applyNumberFormat="1" applyFont="1" applyBorder="1" applyAlignment="1">
      <alignment horizontal="center" vertical="center" wrapText="1"/>
    </xf>
    <xf numFmtId="0" fontId="7"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vertical="center" wrapText="1"/>
    </xf>
    <xf numFmtId="0" fontId="11" fillId="0" borderId="1" xfId="0" applyFont="1" applyBorder="1" applyAlignment="1">
      <alignment wrapText="1"/>
    </xf>
    <xf numFmtId="0" fontId="0" fillId="0" borderId="1" xfId="0" applyBorder="1" applyAlignment="1">
      <alignment horizontal="left" vertical="top" wrapText="1"/>
    </xf>
    <xf numFmtId="39" fontId="6" fillId="2" borderId="1" xfId="1" applyNumberFormat="1" applyFont="1" applyFill="1" applyBorder="1" applyAlignment="1">
      <alignment horizontal="right" vertical="center" wrapText="1"/>
    </xf>
    <xf numFmtId="0" fontId="11" fillId="0" borderId="0" xfId="0" applyFont="1" applyAlignment="1">
      <alignment wrapText="1"/>
    </xf>
    <xf numFmtId="0" fontId="0" fillId="0" borderId="0" xfId="0" applyAlignment="1">
      <alignment wrapText="1"/>
    </xf>
    <xf numFmtId="0" fontId="11" fillId="0" borderId="1" xfId="0" applyFont="1" applyBorder="1" applyAlignment="1">
      <alignment horizontal="left" vertical="top" wrapText="1"/>
    </xf>
    <xf numFmtId="0" fontId="7" fillId="0" borderId="0" xfId="0" applyFont="1" applyAlignment="1">
      <alignment wrapText="1"/>
    </xf>
    <xf numFmtId="0" fontId="6" fillId="0" borderId="2" xfId="2" applyFont="1" applyBorder="1" applyAlignment="1">
      <alignment horizontal="center" vertical="center" wrapText="1" shrinkToFit="1"/>
    </xf>
    <xf numFmtId="0" fontId="6" fillId="0" borderId="1" xfId="2" applyFont="1" applyBorder="1" applyAlignment="1">
      <alignment horizontal="center" vertical="center" wrapText="1" shrinkToFit="1"/>
    </xf>
    <xf numFmtId="4" fontId="7" fillId="0" borderId="1" xfId="0" applyNumberFormat="1" applyFont="1" applyBorder="1" applyAlignment="1">
      <alignment horizontal="right" vertical="center" wrapText="1"/>
    </xf>
    <xf numFmtId="4" fontId="7" fillId="0" borderId="1" xfId="0" applyNumberFormat="1" applyFont="1" applyFill="1" applyBorder="1" applyAlignment="1">
      <alignment horizontal="right" vertical="center"/>
    </xf>
    <xf numFmtId="0" fontId="9" fillId="0" borderId="0" xfId="0" applyFont="1" applyFill="1"/>
    <xf numFmtId="0" fontId="3"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3" fillId="2" borderId="0" xfId="0" applyFont="1" applyFill="1" applyAlignment="1">
      <alignment horizontal="center" vertical="center" wrapText="1"/>
    </xf>
    <xf numFmtId="43" fontId="3" fillId="2" borderId="1" xfId="1" applyFont="1" applyFill="1" applyBorder="1" applyAlignment="1">
      <alignment horizontal="right" vertical="center" wrapText="1"/>
    </xf>
  </cellXfs>
  <cellStyles count="3">
    <cellStyle name="Comma" xfId="1" builtinId="3"/>
    <cellStyle name="Normal" xfId="0" builtinId="0"/>
    <cellStyle name="Normal 2" xfId="2"/>
  </cellStyles>
  <dxfs count="0"/>
  <tableStyles count="0" defaultTableStyle="TableStyleMedium2" defaultPivotStyle="PivotStyleLight16"/>
  <colors>
    <mruColors>
      <color rgb="FF1700C0"/>
      <color rgb="FF99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abSelected="1" topLeftCell="A28" workbookViewId="0">
      <selection activeCell="A33" sqref="A33"/>
    </sheetView>
  </sheetViews>
  <sheetFormatPr defaultColWidth="9.140625" defaultRowHeight="12.75" x14ac:dyDescent="0.25"/>
  <cols>
    <col min="1" max="1" width="6.5703125" style="5" customWidth="1"/>
    <col min="2" max="2" width="13.140625" style="6" customWidth="1"/>
    <col min="3" max="3" width="14.7109375" style="5" customWidth="1"/>
    <col min="4" max="4" width="23.42578125" style="6" customWidth="1"/>
    <col min="5" max="5" width="10.85546875" style="5" customWidth="1"/>
    <col min="6" max="6" width="9.28515625" style="5" bestFit="1" customWidth="1"/>
    <col min="7" max="7" width="17.7109375" style="5" customWidth="1"/>
    <col min="8" max="8" width="13.28515625" style="5" customWidth="1"/>
    <col min="9" max="9" width="16.42578125" style="26" customWidth="1"/>
    <col min="10" max="10" width="10.5703125" style="5" customWidth="1"/>
    <col min="11" max="11" width="12.7109375" style="4" customWidth="1"/>
    <col min="12" max="12" width="12.140625" style="4" customWidth="1"/>
    <col min="13" max="13" width="28.7109375" style="4" customWidth="1"/>
    <col min="14" max="14" width="16.140625" style="5" customWidth="1"/>
    <col min="15" max="15" width="10" style="5" customWidth="1"/>
    <col min="16" max="16" width="12.85546875" style="4" customWidth="1"/>
    <col min="17" max="17" width="12.85546875" style="5" customWidth="1"/>
    <col min="18" max="18" width="10.28515625" style="4" bestFit="1" customWidth="1"/>
    <col min="19" max="16384" width="9.140625" style="4"/>
  </cols>
  <sheetData>
    <row r="1" spans="1:17" s="2" customFormat="1" x14ac:dyDescent="0.25">
      <c r="A1" s="1"/>
      <c r="B1" s="47" t="s">
        <v>29</v>
      </c>
      <c r="C1" s="47"/>
      <c r="D1" s="47"/>
      <c r="E1" s="47"/>
      <c r="F1" s="47"/>
      <c r="G1" s="47"/>
      <c r="H1" s="47"/>
      <c r="I1" s="47"/>
      <c r="J1" s="47"/>
      <c r="K1" s="47"/>
      <c r="L1" s="47"/>
      <c r="M1" s="47"/>
      <c r="N1" s="47"/>
      <c r="O1" s="47"/>
      <c r="P1" s="47"/>
      <c r="Q1" s="47"/>
    </row>
    <row r="2" spans="1:17" s="2" customFormat="1" x14ac:dyDescent="0.25">
      <c r="A2" s="1"/>
      <c r="B2" s="3"/>
      <c r="C2" s="1"/>
      <c r="D2" s="3"/>
      <c r="E2" s="1"/>
      <c r="F2" s="1"/>
      <c r="G2" s="1"/>
      <c r="H2" s="1"/>
      <c r="I2" s="25"/>
      <c r="J2" s="1"/>
      <c r="K2" s="1"/>
      <c r="L2" s="1"/>
      <c r="N2" s="1"/>
      <c r="O2" s="1"/>
      <c r="Q2" s="1"/>
    </row>
    <row r="3" spans="1:17" s="8" customFormat="1" x14ac:dyDescent="0.25">
      <c r="A3" s="44" t="s">
        <v>0</v>
      </c>
      <c r="B3" s="44" t="s">
        <v>1</v>
      </c>
      <c r="C3" s="44" t="s">
        <v>2</v>
      </c>
      <c r="D3" s="44" t="s">
        <v>3</v>
      </c>
      <c r="E3" s="44" t="s">
        <v>4</v>
      </c>
      <c r="F3" s="44" t="s">
        <v>5</v>
      </c>
      <c r="G3" s="44" t="s">
        <v>6</v>
      </c>
      <c r="H3" s="44" t="s">
        <v>7</v>
      </c>
      <c r="I3" s="48" t="s">
        <v>8</v>
      </c>
      <c r="J3" s="44" t="s">
        <v>9</v>
      </c>
      <c r="K3" s="44" t="s">
        <v>10</v>
      </c>
      <c r="L3" s="44" t="s">
        <v>11</v>
      </c>
      <c r="M3" s="44" t="s">
        <v>12</v>
      </c>
      <c r="N3" s="44" t="s">
        <v>13</v>
      </c>
      <c r="O3" s="44"/>
      <c r="P3" s="44" t="s">
        <v>14</v>
      </c>
      <c r="Q3" s="44" t="s">
        <v>15</v>
      </c>
    </row>
    <row r="4" spans="1:17" s="10" customFormat="1" ht="38.25" x14ac:dyDescent="0.25">
      <c r="A4" s="44"/>
      <c r="B4" s="44"/>
      <c r="C4" s="44"/>
      <c r="D4" s="44"/>
      <c r="E4" s="44"/>
      <c r="F4" s="44"/>
      <c r="G4" s="44"/>
      <c r="H4" s="44"/>
      <c r="I4" s="48"/>
      <c r="J4" s="44"/>
      <c r="K4" s="44"/>
      <c r="L4" s="44"/>
      <c r="M4" s="44"/>
      <c r="N4" s="9" t="s">
        <v>16</v>
      </c>
      <c r="O4" s="9" t="s">
        <v>17</v>
      </c>
      <c r="P4" s="44"/>
      <c r="Q4" s="44"/>
    </row>
    <row r="5" spans="1:17" s="18" customFormat="1" ht="63.75" x14ac:dyDescent="0.25">
      <c r="A5" s="11">
        <v>1</v>
      </c>
      <c r="B5" s="13" t="s">
        <v>19</v>
      </c>
      <c r="C5" s="13" t="s">
        <v>23</v>
      </c>
      <c r="D5" s="14" t="s">
        <v>24</v>
      </c>
      <c r="E5" s="11" t="s">
        <v>18</v>
      </c>
      <c r="F5" s="13">
        <v>2</v>
      </c>
      <c r="G5" s="12" t="s">
        <v>25</v>
      </c>
      <c r="H5" s="15" t="s">
        <v>21</v>
      </c>
      <c r="I5" s="19" t="s">
        <v>26</v>
      </c>
      <c r="J5" s="13" t="s">
        <v>20</v>
      </c>
      <c r="K5" s="13" t="s">
        <v>27</v>
      </c>
      <c r="L5" s="13" t="s">
        <v>28</v>
      </c>
      <c r="M5" s="13" t="s">
        <v>157</v>
      </c>
      <c r="N5" s="34">
        <v>66640</v>
      </c>
      <c r="O5" s="17" t="s">
        <v>71</v>
      </c>
      <c r="P5" s="24"/>
      <c r="Q5" s="13" t="s">
        <v>22</v>
      </c>
    </row>
    <row r="6" spans="1:17" s="18" customFormat="1" ht="63.75" x14ac:dyDescent="0.25">
      <c r="A6" s="11">
        <v>2</v>
      </c>
      <c r="B6" s="13" t="s">
        <v>30</v>
      </c>
      <c r="C6" s="13" t="s">
        <v>31</v>
      </c>
      <c r="D6" s="14" t="s">
        <v>32</v>
      </c>
      <c r="E6" s="11" t="s">
        <v>18</v>
      </c>
      <c r="F6" s="13">
        <v>6</v>
      </c>
      <c r="G6" s="12" t="s">
        <v>33</v>
      </c>
      <c r="H6" s="13" t="s">
        <v>21</v>
      </c>
      <c r="I6" s="19">
        <v>61865.01</v>
      </c>
      <c r="J6" s="13" t="s">
        <v>20</v>
      </c>
      <c r="K6" s="13" t="s">
        <v>34</v>
      </c>
      <c r="L6" s="13" t="s">
        <v>35</v>
      </c>
      <c r="M6" s="16"/>
      <c r="N6" s="24">
        <v>61865</v>
      </c>
      <c r="O6" s="17"/>
      <c r="P6" s="24"/>
      <c r="Q6" s="13" t="s">
        <v>72</v>
      </c>
    </row>
    <row r="7" spans="1:17" s="18" customFormat="1" ht="66.75" customHeight="1" x14ac:dyDescent="0.25">
      <c r="A7" s="11">
        <v>3</v>
      </c>
      <c r="B7" s="13" t="s">
        <v>30</v>
      </c>
      <c r="C7" s="11" t="s">
        <v>36</v>
      </c>
      <c r="D7" s="14" t="s">
        <v>37</v>
      </c>
      <c r="E7" s="11" t="s">
        <v>18</v>
      </c>
      <c r="F7" s="13">
        <v>5</v>
      </c>
      <c r="G7" s="12" t="s">
        <v>38</v>
      </c>
      <c r="H7" s="13" t="s">
        <v>21</v>
      </c>
      <c r="I7" s="19">
        <v>82378.37</v>
      </c>
      <c r="J7" s="13" t="s">
        <v>20</v>
      </c>
      <c r="K7" s="13" t="s">
        <v>39</v>
      </c>
      <c r="L7" s="13" t="s">
        <v>40</v>
      </c>
      <c r="M7" s="23"/>
      <c r="N7" s="27">
        <v>82378.37</v>
      </c>
      <c r="O7" s="16"/>
      <c r="P7" s="27"/>
      <c r="Q7" s="13" t="s">
        <v>72</v>
      </c>
    </row>
    <row r="8" spans="1:17" s="18" customFormat="1" ht="66.75" customHeight="1" x14ac:dyDescent="0.25">
      <c r="A8" s="11">
        <v>4</v>
      </c>
      <c r="B8" s="13" t="s">
        <v>30</v>
      </c>
      <c r="C8" s="11" t="s">
        <v>41</v>
      </c>
      <c r="D8" s="14" t="s">
        <v>42</v>
      </c>
      <c r="E8" s="11" t="s">
        <v>18</v>
      </c>
      <c r="F8" s="13">
        <v>2</v>
      </c>
      <c r="G8" s="12" t="s">
        <v>43</v>
      </c>
      <c r="H8" s="13" t="s">
        <v>21</v>
      </c>
      <c r="I8" s="19">
        <v>242938.5</v>
      </c>
      <c r="J8" s="13" t="s">
        <v>20</v>
      </c>
      <c r="K8" s="13" t="s">
        <v>44</v>
      </c>
      <c r="L8" s="13" t="s">
        <v>45</v>
      </c>
      <c r="M8" s="23"/>
      <c r="N8" s="27">
        <v>242938.5</v>
      </c>
      <c r="O8" s="16"/>
      <c r="P8" s="27"/>
      <c r="Q8" s="13" t="s">
        <v>22</v>
      </c>
    </row>
    <row r="9" spans="1:17" s="18" customFormat="1" ht="66.75" customHeight="1" x14ac:dyDescent="0.25">
      <c r="A9" s="11">
        <v>5</v>
      </c>
      <c r="B9" s="13" t="s">
        <v>30</v>
      </c>
      <c r="C9" s="11" t="s">
        <v>46</v>
      </c>
      <c r="D9" s="14" t="s">
        <v>47</v>
      </c>
      <c r="E9" s="11" t="s">
        <v>48</v>
      </c>
      <c r="F9" s="13">
        <v>3</v>
      </c>
      <c r="G9" s="12" t="s">
        <v>49</v>
      </c>
      <c r="H9" s="13" t="s">
        <v>21</v>
      </c>
      <c r="I9" s="19">
        <v>60700</v>
      </c>
      <c r="J9" s="13" t="s">
        <v>20</v>
      </c>
      <c r="K9" s="28">
        <v>45355</v>
      </c>
      <c r="L9" s="28">
        <v>45716</v>
      </c>
      <c r="M9" s="23"/>
      <c r="N9" s="42">
        <v>13114.88</v>
      </c>
      <c r="O9" s="16"/>
      <c r="P9" s="27"/>
      <c r="Q9" s="13" t="s">
        <v>22</v>
      </c>
    </row>
    <row r="10" spans="1:17" s="18" customFormat="1" ht="66" customHeight="1" x14ac:dyDescent="0.2">
      <c r="A10" s="11">
        <v>6</v>
      </c>
      <c r="B10" s="13" t="s">
        <v>30</v>
      </c>
      <c r="C10" s="11" t="s">
        <v>50</v>
      </c>
      <c r="D10" s="29" t="s">
        <v>51</v>
      </c>
      <c r="E10" s="11" t="s">
        <v>18</v>
      </c>
      <c r="F10" s="13">
        <v>1</v>
      </c>
      <c r="G10" s="12" t="s">
        <v>52</v>
      </c>
      <c r="H10" s="13" t="s">
        <v>21</v>
      </c>
      <c r="I10" s="19">
        <v>51289</v>
      </c>
      <c r="J10" s="13" t="s">
        <v>20</v>
      </c>
      <c r="K10" s="28" t="s">
        <v>55</v>
      </c>
      <c r="L10" s="28" t="s">
        <v>56</v>
      </c>
      <c r="M10" s="23"/>
      <c r="N10" s="27">
        <v>51289</v>
      </c>
      <c r="O10" s="16"/>
      <c r="P10" s="27"/>
      <c r="Q10" s="13" t="s">
        <v>72</v>
      </c>
    </row>
    <row r="11" spans="1:17" s="18" customFormat="1" ht="66" customHeight="1" x14ac:dyDescent="0.2">
      <c r="A11" s="11">
        <v>7</v>
      </c>
      <c r="B11" s="13" t="s">
        <v>19</v>
      </c>
      <c r="C11" s="11" t="s">
        <v>53</v>
      </c>
      <c r="D11" s="29" t="s">
        <v>58</v>
      </c>
      <c r="E11" s="11" t="s">
        <v>18</v>
      </c>
      <c r="F11" s="13">
        <v>3</v>
      </c>
      <c r="G11" s="31" t="s">
        <v>59</v>
      </c>
      <c r="H11" s="13" t="s">
        <v>21</v>
      </c>
      <c r="I11" s="19">
        <v>32540.22</v>
      </c>
      <c r="J11" s="13" t="s">
        <v>20</v>
      </c>
      <c r="K11" s="28" t="s">
        <v>54</v>
      </c>
      <c r="L11" s="28" t="s">
        <v>57</v>
      </c>
      <c r="M11" s="23"/>
      <c r="N11" s="27">
        <v>13386.76</v>
      </c>
      <c r="O11" s="16"/>
      <c r="P11" s="27"/>
      <c r="Q11" s="13" t="s">
        <v>22</v>
      </c>
    </row>
    <row r="12" spans="1:17" s="18" customFormat="1" ht="73.5" customHeight="1" x14ac:dyDescent="0.2">
      <c r="A12" s="11">
        <v>8</v>
      </c>
      <c r="B12" s="13" t="s">
        <v>30</v>
      </c>
      <c r="C12" s="11" t="s">
        <v>60</v>
      </c>
      <c r="D12" s="29" t="s">
        <v>61</v>
      </c>
      <c r="E12" s="11" t="s">
        <v>70</v>
      </c>
      <c r="F12" s="13">
        <v>3</v>
      </c>
      <c r="G12" s="31" t="s">
        <v>62</v>
      </c>
      <c r="H12" s="13" t="s">
        <v>21</v>
      </c>
      <c r="I12" s="19">
        <v>1412896.52</v>
      </c>
      <c r="J12" s="13" t="s">
        <v>20</v>
      </c>
      <c r="K12" s="28" t="s">
        <v>63</v>
      </c>
      <c r="L12" s="28" t="s">
        <v>64</v>
      </c>
      <c r="M12" s="23"/>
      <c r="N12" s="27">
        <v>630375.4</v>
      </c>
      <c r="O12" s="16"/>
      <c r="P12" s="27"/>
      <c r="Q12" s="13" t="s">
        <v>22</v>
      </c>
    </row>
    <row r="13" spans="1:17" s="18" customFormat="1" ht="66" customHeight="1" x14ac:dyDescent="0.2">
      <c r="A13" s="11">
        <v>9</v>
      </c>
      <c r="B13" s="13" t="s">
        <v>30</v>
      </c>
      <c r="C13" s="11" t="s">
        <v>65</v>
      </c>
      <c r="D13" s="29" t="s">
        <v>66</v>
      </c>
      <c r="E13" s="11" t="s">
        <v>48</v>
      </c>
      <c r="F13" s="13">
        <v>7</v>
      </c>
      <c r="G13" s="31" t="s">
        <v>67</v>
      </c>
      <c r="H13" s="13" t="s">
        <v>21</v>
      </c>
      <c r="I13" s="19">
        <v>24136.1</v>
      </c>
      <c r="J13" s="13" t="s">
        <v>20</v>
      </c>
      <c r="K13" s="28" t="s">
        <v>68</v>
      </c>
      <c r="L13" s="28" t="s">
        <v>69</v>
      </c>
      <c r="M13" s="23"/>
      <c r="N13" s="27">
        <v>24136.14</v>
      </c>
      <c r="O13" s="16"/>
      <c r="P13" s="27"/>
      <c r="Q13" s="13" t="s">
        <v>22</v>
      </c>
    </row>
    <row r="14" spans="1:17" s="18" customFormat="1" ht="66" customHeight="1" x14ac:dyDescent="0.2">
      <c r="A14" s="11">
        <v>10</v>
      </c>
      <c r="B14" s="13" t="s">
        <v>30</v>
      </c>
      <c r="C14" s="11" t="s">
        <v>73</v>
      </c>
      <c r="D14" s="29" t="s">
        <v>74</v>
      </c>
      <c r="E14" s="11" t="s">
        <v>48</v>
      </c>
      <c r="F14" s="13">
        <v>9</v>
      </c>
      <c r="G14" s="31" t="s">
        <v>75</v>
      </c>
      <c r="H14" s="13" t="s">
        <v>21</v>
      </c>
      <c r="I14" s="19">
        <v>27940.57</v>
      </c>
      <c r="J14" s="13" t="s">
        <v>20</v>
      </c>
      <c r="K14" s="28" t="s">
        <v>76</v>
      </c>
      <c r="L14" s="28" t="s">
        <v>77</v>
      </c>
      <c r="M14" s="23"/>
      <c r="N14" s="27">
        <v>27976.42</v>
      </c>
      <c r="O14" s="16"/>
      <c r="P14" s="27"/>
      <c r="Q14" s="13" t="s">
        <v>22</v>
      </c>
    </row>
    <row r="15" spans="1:17" s="18" customFormat="1" ht="60.75" x14ac:dyDescent="0.25">
      <c r="A15" s="11">
        <v>11</v>
      </c>
      <c r="B15" s="13" t="s">
        <v>19</v>
      </c>
      <c r="C15" s="11" t="s">
        <v>78</v>
      </c>
      <c r="D15" s="32" t="s">
        <v>82</v>
      </c>
      <c r="E15" s="11" t="s">
        <v>18</v>
      </c>
      <c r="F15" s="13">
        <v>2</v>
      </c>
      <c r="G15" s="30" t="s">
        <v>79</v>
      </c>
      <c r="H15" s="13" t="s">
        <v>80</v>
      </c>
      <c r="I15" s="19">
        <v>29550</v>
      </c>
      <c r="J15" s="13" t="s">
        <v>20</v>
      </c>
      <c r="K15" s="28" t="s">
        <v>81</v>
      </c>
      <c r="L15" s="28" t="s">
        <v>57</v>
      </c>
      <c r="M15" s="23"/>
      <c r="N15" s="27">
        <v>16845</v>
      </c>
      <c r="O15" s="16"/>
      <c r="P15" s="27"/>
      <c r="Q15" s="13" t="s">
        <v>22</v>
      </c>
    </row>
    <row r="16" spans="1:17" s="18" customFormat="1" ht="120" x14ac:dyDescent="0.2">
      <c r="A16" s="11">
        <v>12</v>
      </c>
      <c r="B16" s="13" t="s">
        <v>19</v>
      </c>
      <c r="C16" s="11" t="s">
        <v>86</v>
      </c>
      <c r="D16" s="32" t="s">
        <v>84</v>
      </c>
      <c r="E16" s="11" t="s">
        <v>18</v>
      </c>
      <c r="F16" s="13">
        <v>4</v>
      </c>
      <c r="G16" s="33" t="s">
        <v>83</v>
      </c>
      <c r="H16" s="13" t="s">
        <v>21</v>
      </c>
      <c r="I16" s="19">
        <f>11424+7044.8+6664</f>
        <v>25132.799999999999</v>
      </c>
      <c r="J16" s="13" t="s">
        <v>20</v>
      </c>
      <c r="K16" s="28" t="s">
        <v>85</v>
      </c>
      <c r="L16" s="28" t="s">
        <v>57</v>
      </c>
      <c r="M16" s="23"/>
      <c r="N16" s="42">
        <v>15708</v>
      </c>
      <c r="O16" s="16"/>
      <c r="P16" s="27"/>
      <c r="Q16" s="13" t="s">
        <v>22</v>
      </c>
    </row>
    <row r="17" spans="1:18" s="18" customFormat="1" ht="36" x14ac:dyDescent="0.2">
      <c r="A17" s="11">
        <v>13</v>
      </c>
      <c r="B17" s="13" t="s">
        <v>19</v>
      </c>
      <c r="C17" s="11" t="s">
        <v>88</v>
      </c>
      <c r="D17" s="32" t="s">
        <v>87</v>
      </c>
      <c r="E17" s="11" t="s">
        <v>18</v>
      </c>
      <c r="F17" s="13">
        <v>4</v>
      </c>
      <c r="G17" s="33" t="s">
        <v>89</v>
      </c>
      <c r="H17" s="13" t="s">
        <v>21</v>
      </c>
      <c r="I17" s="19">
        <f>28980*1.19</f>
        <v>34486.199999999997</v>
      </c>
      <c r="J17" s="13" t="s">
        <v>20</v>
      </c>
      <c r="K17" s="28" t="s">
        <v>124</v>
      </c>
      <c r="L17" s="28" t="s">
        <v>57</v>
      </c>
      <c r="M17" s="23"/>
      <c r="N17" s="42">
        <v>12182.64</v>
      </c>
      <c r="O17" s="16"/>
      <c r="P17" s="27"/>
      <c r="Q17" s="13" t="s">
        <v>22</v>
      </c>
    </row>
    <row r="18" spans="1:18" s="18" customFormat="1" ht="48" x14ac:dyDescent="0.2">
      <c r="A18" s="11">
        <v>14</v>
      </c>
      <c r="B18" s="13" t="s">
        <v>30</v>
      </c>
      <c r="C18" s="11" t="s">
        <v>96</v>
      </c>
      <c r="D18" s="32" t="s">
        <v>90</v>
      </c>
      <c r="E18" s="11" t="s">
        <v>93</v>
      </c>
      <c r="F18" s="13">
        <v>1</v>
      </c>
      <c r="G18" s="33" t="s">
        <v>94</v>
      </c>
      <c r="H18" s="13"/>
      <c r="I18" s="19">
        <f>1045000*1.19</f>
        <v>1243550</v>
      </c>
      <c r="J18" s="13" t="s">
        <v>97</v>
      </c>
      <c r="K18" s="28" t="s">
        <v>125</v>
      </c>
      <c r="L18" s="28" t="s">
        <v>100</v>
      </c>
      <c r="M18" s="23"/>
      <c r="N18" s="27"/>
      <c r="O18" s="16"/>
      <c r="P18" s="27"/>
      <c r="Q18" s="13" t="s">
        <v>22</v>
      </c>
    </row>
    <row r="19" spans="1:18" s="18" customFormat="1" ht="96.4" customHeight="1" x14ac:dyDescent="0.2">
      <c r="A19" s="11">
        <v>15</v>
      </c>
      <c r="B19" s="13" t="s">
        <v>30</v>
      </c>
      <c r="C19" s="11" t="s">
        <v>109</v>
      </c>
      <c r="D19" s="32" t="s">
        <v>108</v>
      </c>
      <c r="E19" s="11" t="s">
        <v>93</v>
      </c>
      <c r="F19" s="13">
        <v>2</v>
      </c>
      <c r="G19" s="33" t="s">
        <v>107</v>
      </c>
      <c r="H19" s="13"/>
      <c r="I19" s="19">
        <f>65556*1.19</f>
        <v>78011.64</v>
      </c>
      <c r="J19" s="13" t="s">
        <v>97</v>
      </c>
      <c r="K19" s="28" t="s">
        <v>122</v>
      </c>
      <c r="L19" s="28" t="s">
        <v>110</v>
      </c>
      <c r="M19" s="23"/>
      <c r="N19" s="27">
        <v>78011.64</v>
      </c>
      <c r="O19" s="16"/>
      <c r="P19" s="27"/>
      <c r="Q19" s="13" t="s">
        <v>22</v>
      </c>
    </row>
    <row r="20" spans="1:18" s="18" customFormat="1" ht="62.25" customHeight="1" x14ac:dyDescent="0.2">
      <c r="A20" s="11">
        <v>16</v>
      </c>
      <c r="B20" s="13" t="s">
        <v>30</v>
      </c>
      <c r="C20" s="11" t="s">
        <v>102</v>
      </c>
      <c r="D20" s="32" t="s">
        <v>91</v>
      </c>
      <c r="E20" s="11" t="s">
        <v>93</v>
      </c>
      <c r="F20" s="13">
        <v>1</v>
      </c>
      <c r="G20" s="33" t="s">
        <v>43</v>
      </c>
      <c r="H20" s="13"/>
      <c r="I20" s="19">
        <f>3490000*1.19</f>
        <v>4153100</v>
      </c>
      <c r="J20" s="13" t="s">
        <v>97</v>
      </c>
      <c r="K20" s="28" t="s">
        <v>125</v>
      </c>
      <c r="L20" s="28" t="s">
        <v>101</v>
      </c>
      <c r="M20" s="23"/>
      <c r="N20" s="27"/>
      <c r="O20" s="16"/>
      <c r="P20" s="27"/>
      <c r="Q20" s="13" t="s">
        <v>22</v>
      </c>
    </row>
    <row r="21" spans="1:18" s="18" customFormat="1" ht="48" x14ac:dyDescent="0.2">
      <c r="A21" s="11">
        <v>17</v>
      </c>
      <c r="B21" s="13" t="s">
        <v>30</v>
      </c>
      <c r="C21" s="11" t="s">
        <v>98</v>
      </c>
      <c r="D21" s="32" t="s">
        <v>92</v>
      </c>
      <c r="E21" s="11" t="s">
        <v>93</v>
      </c>
      <c r="F21" s="13">
        <v>1</v>
      </c>
      <c r="G21" s="33" t="s">
        <v>95</v>
      </c>
      <c r="H21" s="13" t="s">
        <v>21</v>
      </c>
      <c r="I21" s="19">
        <f>334380*1.19</f>
        <v>397912.19999999995</v>
      </c>
      <c r="J21" s="13" t="s">
        <v>97</v>
      </c>
      <c r="K21" s="28" t="s">
        <v>124</v>
      </c>
      <c r="L21" s="28" t="s">
        <v>99</v>
      </c>
      <c r="M21" s="23"/>
      <c r="N21" s="27">
        <v>397912.2</v>
      </c>
      <c r="O21" s="16"/>
      <c r="P21" s="27"/>
      <c r="Q21" s="13" t="s">
        <v>22</v>
      </c>
      <c r="R21" s="20"/>
    </row>
    <row r="22" spans="1:18" s="18" customFormat="1" ht="48.75" x14ac:dyDescent="0.25">
      <c r="A22" s="11">
        <v>18</v>
      </c>
      <c r="B22" s="13" t="s">
        <v>30</v>
      </c>
      <c r="C22" s="11" t="s">
        <v>111</v>
      </c>
      <c r="D22" s="35" t="s">
        <v>112</v>
      </c>
      <c r="E22" s="11" t="s">
        <v>18</v>
      </c>
      <c r="F22" s="13">
        <v>1</v>
      </c>
      <c r="G22" s="36" t="s">
        <v>113</v>
      </c>
      <c r="H22" s="13" t="s">
        <v>21</v>
      </c>
      <c r="I22" s="19">
        <v>58947.99</v>
      </c>
      <c r="J22" s="13" t="s">
        <v>20</v>
      </c>
      <c r="K22" s="28" t="s">
        <v>122</v>
      </c>
      <c r="L22" s="28" t="s">
        <v>123</v>
      </c>
      <c r="M22" s="23"/>
      <c r="N22" s="27">
        <v>58948</v>
      </c>
      <c r="O22" s="16"/>
      <c r="P22" s="27"/>
      <c r="Q22" s="13" t="s">
        <v>22</v>
      </c>
      <c r="R22" s="20"/>
    </row>
    <row r="23" spans="1:18" s="18" customFormat="1" ht="36" x14ac:dyDescent="0.2">
      <c r="A23" s="11">
        <v>19</v>
      </c>
      <c r="B23" s="13" t="s">
        <v>19</v>
      </c>
      <c r="C23" s="11" t="s">
        <v>103</v>
      </c>
      <c r="D23" s="32" t="s">
        <v>104</v>
      </c>
      <c r="E23" s="11" t="s">
        <v>105</v>
      </c>
      <c r="F23" s="13">
        <v>1</v>
      </c>
      <c r="G23" s="33" t="s">
        <v>106</v>
      </c>
      <c r="H23" s="13" t="s">
        <v>21</v>
      </c>
      <c r="I23" s="19">
        <f>236160*5*1.19</f>
        <v>1405152</v>
      </c>
      <c r="J23" s="13" t="s">
        <v>20</v>
      </c>
      <c r="K23" s="28" t="s">
        <v>120</v>
      </c>
      <c r="L23" s="28" t="s">
        <v>121</v>
      </c>
      <c r="M23" s="23"/>
      <c r="N23" s="42">
        <v>23310.15</v>
      </c>
      <c r="O23" s="16"/>
      <c r="P23" s="27"/>
      <c r="Q23" s="13" t="s">
        <v>22</v>
      </c>
      <c r="R23" s="20"/>
    </row>
    <row r="24" spans="1:18" s="18" customFormat="1" ht="45" x14ac:dyDescent="0.2">
      <c r="A24" s="11">
        <v>20</v>
      </c>
      <c r="B24" s="13" t="s">
        <v>30</v>
      </c>
      <c r="C24" s="11" t="s">
        <v>114</v>
      </c>
      <c r="D24" s="32" t="s">
        <v>115</v>
      </c>
      <c r="E24" s="11" t="s">
        <v>18</v>
      </c>
      <c r="F24" s="13">
        <v>1</v>
      </c>
      <c r="G24" s="33" t="s">
        <v>116</v>
      </c>
      <c r="H24" s="13" t="s">
        <v>21</v>
      </c>
      <c r="I24" s="19">
        <v>38746.400000000001</v>
      </c>
      <c r="J24" s="13" t="s">
        <v>117</v>
      </c>
      <c r="K24" s="28" t="s">
        <v>118</v>
      </c>
      <c r="L24" s="28" t="s">
        <v>119</v>
      </c>
      <c r="M24" s="23"/>
      <c r="N24" s="27"/>
      <c r="O24" s="16"/>
      <c r="P24" s="27"/>
      <c r="Q24" s="13" t="s">
        <v>22</v>
      </c>
      <c r="R24" s="20"/>
    </row>
    <row r="25" spans="1:18" s="18" customFormat="1" ht="140.25" x14ac:dyDescent="0.25">
      <c r="A25" s="11">
        <v>21</v>
      </c>
      <c r="B25" s="13" t="s">
        <v>19</v>
      </c>
      <c r="C25" s="11" t="s">
        <v>131</v>
      </c>
      <c r="D25" s="37" t="s">
        <v>132</v>
      </c>
      <c r="E25" s="11" t="s">
        <v>18</v>
      </c>
      <c r="F25" s="13">
        <v>1</v>
      </c>
      <c r="G25" s="33" t="s">
        <v>133</v>
      </c>
      <c r="H25" s="13" t="s">
        <v>21</v>
      </c>
      <c r="I25" s="19">
        <v>71400</v>
      </c>
      <c r="J25" s="13" t="s">
        <v>20</v>
      </c>
      <c r="K25" s="28" t="s">
        <v>134</v>
      </c>
      <c r="L25" s="28" t="s">
        <v>135</v>
      </c>
      <c r="M25" s="23"/>
      <c r="N25" s="27"/>
      <c r="O25" s="16"/>
      <c r="P25" s="27"/>
      <c r="Q25" s="13" t="s">
        <v>22</v>
      </c>
      <c r="R25" s="20"/>
    </row>
    <row r="26" spans="1:18" s="18" customFormat="1" ht="25.5" x14ac:dyDescent="0.2">
      <c r="A26" s="11">
        <v>22</v>
      </c>
      <c r="B26" s="13" t="s">
        <v>19</v>
      </c>
      <c r="C26" s="11" t="s">
        <v>126</v>
      </c>
      <c r="D26" s="32" t="s">
        <v>127</v>
      </c>
      <c r="E26" s="11" t="s">
        <v>18</v>
      </c>
      <c r="F26" s="13">
        <v>3</v>
      </c>
      <c r="G26" s="33" t="s">
        <v>128</v>
      </c>
      <c r="H26" s="13" t="s">
        <v>21</v>
      </c>
      <c r="I26" s="19">
        <v>113050</v>
      </c>
      <c r="J26" s="13" t="s">
        <v>20</v>
      </c>
      <c r="K26" s="28" t="s">
        <v>129</v>
      </c>
      <c r="L26" s="28" t="s">
        <v>130</v>
      </c>
      <c r="M26" s="23"/>
      <c r="N26" s="27"/>
      <c r="O26" s="16"/>
      <c r="P26" s="27"/>
      <c r="Q26" s="13" t="s">
        <v>22</v>
      </c>
      <c r="R26" s="20"/>
    </row>
    <row r="27" spans="1:18" s="18" customFormat="1" ht="51.75" x14ac:dyDescent="0.25">
      <c r="A27" s="11">
        <v>23</v>
      </c>
      <c r="B27" s="13" t="s">
        <v>30</v>
      </c>
      <c r="C27" s="11" t="s">
        <v>136</v>
      </c>
      <c r="D27" s="38" t="s">
        <v>137</v>
      </c>
      <c r="E27" s="11" t="s">
        <v>18</v>
      </c>
      <c r="F27" s="13">
        <v>1</v>
      </c>
      <c r="G27" s="36" t="s">
        <v>138</v>
      </c>
      <c r="H27" s="13" t="s">
        <v>21</v>
      </c>
      <c r="I27" s="19">
        <v>34620.080000000002</v>
      </c>
      <c r="J27" s="13" t="s">
        <v>20</v>
      </c>
      <c r="K27" s="28" t="s">
        <v>139</v>
      </c>
      <c r="L27" s="28" t="s">
        <v>140</v>
      </c>
      <c r="M27" s="23"/>
      <c r="N27" s="27"/>
      <c r="O27" s="16"/>
      <c r="P27" s="27"/>
      <c r="Q27" s="13" t="s">
        <v>22</v>
      </c>
      <c r="R27" s="20"/>
    </row>
    <row r="28" spans="1:18" s="18" customFormat="1" ht="141.75" customHeight="1" x14ac:dyDescent="0.2">
      <c r="A28" s="11">
        <v>24</v>
      </c>
      <c r="B28" s="13" t="s">
        <v>19</v>
      </c>
      <c r="C28" s="11" t="s">
        <v>141</v>
      </c>
      <c r="D28" s="29" t="s">
        <v>142</v>
      </c>
      <c r="E28" s="11" t="s">
        <v>18</v>
      </c>
      <c r="F28" s="13">
        <v>1</v>
      </c>
      <c r="G28" s="33" t="s">
        <v>143</v>
      </c>
      <c r="H28" s="13" t="s">
        <v>21</v>
      </c>
      <c r="I28" s="19">
        <v>166005</v>
      </c>
      <c r="J28" s="13" t="s">
        <v>20</v>
      </c>
      <c r="K28" s="28" t="s">
        <v>144</v>
      </c>
      <c r="L28" s="28" t="s">
        <v>145</v>
      </c>
      <c r="M28" s="23"/>
      <c r="N28" s="41">
        <v>27370</v>
      </c>
      <c r="O28" s="16" t="s">
        <v>146</v>
      </c>
      <c r="P28" s="27"/>
      <c r="Q28" s="13" t="s">
        <v>22</v>
      </c>
      <c r="R28" s="20"/>
    </row>
    <row r="29" spans="1:18" s="18" customFormat="1" ht="51" x14ac:dyDescent="0.2">
      <c r="A29" s="11">
        <v>25</v>
      </c>
      <c r="B29" s="13" t="s">
        <v>30</v>
      </c>
      <c r="C29" s="11" t="s">
        <v>147</v>
      </c>
      <c r="D29" s="29" t="s">
        <v>148</v>
      </c>
      <c r="E29" s="11" t="s">
        <v>18</v>
      </c>
      <c r="F29" s="13">
        <v>7</v>
      </c>
      <c r="G29" s="40" t="s">
        <v>149</v>
      </c>
      <c r="H29" s="13" t="s">
        <v>21</v>
      </c>
      <c r="I29" s="19">
        <v>41870.15</v>
      </c>
      <c r="J29" s="13" t="s">
        <v>20</v>
      </c>
      <c r="K29" s="28" t="s">
        <v>150</v>
      </c>
      <c r="L29" s="28" t="s">
        <v>151</v>
      </c>
      <c r="M29" s="23"/>
      <c r="N29" s="27"/>
      <c r="O29" s="16"/>
      <c r="P29" s="27"/>
      <c r="Q29" s="13" t="s">
        <v>22</v>
      </c>
      <c r="R29" s="20"/>
    </row>
    <row r="30" spans="1:18" s="18" customFormat="1" ht="25.5" x14ac:dyDescent="0.2">
      <c r="A30" s="11">
        <v>26</v>
      </c>
      <c r="B30" s="13" t="s">
        <v>30</v>
      </c>
      <c r="C30" s="11" t="s">
        <v>152</v>
      </c>
      <c r="D30" s="29" t="s">
        <v>153</v>
      </c>
      <c r="E30" s="11" t="s">
        <v>18</v>
      </c>
      <c r="F30" s="13">
        <v>1</v>
      </c>
      <c r="G30" s="39" t="s">
        <v>154</v>
      </c>
      <c r="H30" s="13" t="s">
        <v>21</v>
      </c>
      <c r="I30" s="19">
        <v>91344.42</v>
      </c>
      <c r="J30" s="13" t="s">
        <v>20</v>
      </c>
      <c r="K30" s="28" t="s">
        <v>155</v>
      </c>
      <c r="L30" s="28" t="s">
        <v>156</v>
      </c>
      <c r="M30" s="23"/>
      <c r="N30" s="27"/>
      <c r="O30" s="16"/>
      <c r="P30" s="27"/>
      <c r="Q30" s="13" t="s">
        <v>22</v>
      </c>
      <c r="R30" s="20"/>
    </row>
    <row r="31" spans="1:18" x14ac:dyDescent="0.25">
      <c r="A31" s="20"/>
      <c r="B31" s="45"/>
      <c r="C31" s="46"/>
      <c r="D31" s="46"/>
      <c r="E31" s="46"/>
      <c r="F31" s="46"/>
      <c r="G31" s="46"/>
      <c r="H31" s="46"/>
      <c r="I31" s="46"/>
      <c r="J31" s="46"/>
      <c r="K31" s="46"/>
      <c r="L31" s="46"/>
      <c r="M31" s="46"/>
      <c r="N31" s="46"/>
      <c r="O31" s="46"/>
      <c r="P31" s="46"/>
      <c r="Q31" s="20"/>
      <c r="R31" s="21"/>
    </row>
    <row r="32" spans="1:18" s="43" customFormat="1" ht="12" x14ac:dyDescent="0.2">
      <c r="A32" s="43" t="s">
        <v>158</v>
      </c>
      <c r="E32" s="43" t="s">
        <v>159</v>
      </c>
    </row>
    <row r="33" spans="1:10" s="43" customFormat="1" ht="12" x14ac:dyDescent="0.2">
      <c r="A33" s="43" t="s">
        <v>160</v>
      </c>
    </row>
    <row r="35" spans="1:10" x14ac:dyDescent="0.25">
      <c r="A35" s="4"/>
      <c r="B35" s="4"/>
      <c r="C35" s="4"/>
      <c r="J35" s="7"/>
    </row>
    <row r="38" spans="1:10" x14ac:dyDescent="0.25">
      <c r="H38" s="22"/>
    </row>
  </sheetData>
  <mergeCells count="18">
    <mergeCell ref="M3:M4"/>
    <mergeCell ref="N3:O3"/>
    <mergeCell ref="P3:P4"/>
    <mergeCell ref="B31:P31"/>
    <mergeCell ref="B1:Q1"/>
    <mergeCell ref="A3:A4"/>
    <mergeCell ref="B3:B4"/>
    <mergeCell ref="C3:C4"/>
    <mergeCell ref="D3:D4"/>
    <mergeCell ref="E3:E4"/>
    <mergeCell ref="F3:F4"/>
    <mergeCell ref="G3:G4"/>
    <mergeCell ref="H3:H4"/>
    <mergeCell ref="I3:I4"/>
    <mergeCell ref="Q3:Q4"/>
    <mergeCell ref="J3:J4"/>
    <mergeCell ref="K3:K4"/>
    <mergeCell ref="L3:L4"/>
  </mergeCell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01.01.2024-30.09.2024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Gabriela</cp:lastModifiedBy>
  <cp:lastPrinted>2024-10-28T08:03:49Z</cp:lastPrinted>
  <dcterms:created xsi:type="dcterms:W3CDTF">2018-11-29T07:54:40Z</dcterms:created>
  <dcterms:modified xsi:type="dcterms:W3CDTF">2024-10-28T08:03:51Z</dcterms:modified>
</cp:coreProperties>
</file>