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3512"/>
  </bookViews>
  <sheets>
    <sheet name="01.01.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2" i="1"/>
  <c r="I31" i="1"/>
  <c r="I30" i="1"/>
  <c r="I15" i="1"/>
  <c r="I14" i="1"/>
</calcChain>
</file>

<file path=xl/sharedStrings.xml><?xml version="1.0" encoding="utf-8"?>
<sst xmlns="http://schemas.openxmlformats.org/spreadsheetml/2006/main" count="390" uniqueCount="204">
  <si>
    <t>ANEXA 1 LA PROGRAMUL ANUAL AL ACHIZIȚIILOR PUBLICE_CENTRALIZATORUL CONTRACTELOR DE ACHIZIȚIE PUBLICĂ DE PESTE 5000 DE EURO - 2025</t>
  </si>
  <si>
    <t>Nr. crt.</t>
  </si>
  <si>
    <t>Tip contract</t>
  </si>
  <si>
    <t>Nr. contract și data atribuirii</t>
  </si>
  <si>
    <t>Obiect contract</t>
  </si>
  <si>
    <t>Procedura aplicată</t>
  </si>
  <si>
    <t>Număr ofertanți</t>
  </si>
  <si>
    <t>Furnizor/ Prestator/ Executant</t>
  </si>
  <si>
    <t>Parteneri
(asociați/ subcontractanți/ terți susținători)</t>
  </si>
  <si>
    <t>Valoarea prevăzută în contract (RON cu TVA)</t>
  </si>
  <si>
    <t>Sursa finanțării</t>
  </si>
  <si>
    <t>Data de început</t>
  </si>
  <si>
    <t>Data de finalizare prevăzută în contract</t>
  </si>
  <si>
    <t>Modificare a cuantumului prețului prin act adițional / și data acestuia</t>
  </si>
  <si>
    <t>Executarea contractului</t>
  </si>
  <si>
    <t>Preț final
(RON cu TVA)</t>
  </si>
  <si>
    <t>Status
(finalizat / în execuție)</t>
  </si>
  <si>
    <t>Valoare plătită 
(RON cu TVA)</t>
  </si>
  <si>
    <t>Data efectuării plății</t>
  </si>
  <si>
    <t>servicii</t>
  </si>
  <si>
    <t>97/10.01.2025 96/10.01.2025</t>
  </si>
  <si>
    <t xml:space="preserve">Inchiriere 11 purificatoare de apa si 13 dozatoare </t>
  </si>
  <si>
    <t>achizitie directa</t>
  </si>
  <si>
    <t>SC LA FANTANA SRL</t>
  </si>
  <si>
    <t>-</t>
  </si>
  <si>
    <t>venituri proprii</t>
  </si>
  <si>
    <t>01.01.2025</t>
  </si>
  <si>
    <t>31.12.2025</t>
  </si>
  <si>
    <t>Conform contract</t>
  </si>
  <si>
    <t>in executie</t>
  </si>
  <si>
    <t>furnizare</t>
  </si>
  <si>
    <t>430/29.01.2025</t>
  </si>
  <si>
    <t xml:space="preserve">Software pentru sisteme de operare si licente </t>
  </si>
  <si>
    <t>SC NET BRINEL SA</t>
  </si>
  <si>
    <t>8330/21.12.2023</t>
  </si>
  <si>
    <t xml:space="preserve"> Servicii de pază și protecție, monitorizare și intervenție, mentenanță preventivă și corectivă</t>
  </si>
  <si>
    <t>TRANSGUARD SECURITY SRL</t>
  </si>
  <si>
    <t>01.01.2024</t>
  </si>
  <si>
    <t>30.04.2025</t>
  </si>
  <si>
    <t>Act aditional nr.4+ act aditional nr.5 ( contract 8330/21.12.2023)</t>
  </si>
  <si>
    <t xml:space="preserve">Finalizat </t>
  </si>
  <si>
    <t>8351/21.12.2023</t>
  </si>
  <si>
    <t>Servicii de paza a transporturilor de bunuri si valori</t>
  </si>
  <si>
    <t>ZIP ESCORT SRL</t>
  </si>
  <si>
    <t>Act aditional nr 1 (7705/10.12.2024) Act aditional nr. 2 (331/23.01.2025)      Act aditional nr.3 (1590/27.03.2025)</t>
  </si>
  <si>
    <t>868/17.02.2025</t>
  </si>
  <si>
    <t>Servicii de informare, consultanta si avizare juridica</t>
  </si>
  <si>
    <t>CALIPETRE si asociatii -Societate civila de avocati</t>
  </si>
  <si>
    <t>17.02.2025</t>
  </si>
  <si>
    <t>minim 17.05.2025
maxim 17.02.2026</t>
  </si>
  <si>
    <t>1268/10.03.2025</t>
  </si>
  <si>
    <t>DOTĂRI: TEHNICĂ DE CALCUL - LOT 1, LOT 2, LOT 3 - lot: 2 Desktopuri pentru modelare și simulare numerică, 20 bucăți</t>
  </si>
  <si>
    <t>licitatie deschisa</t>
  </si>
  <si>
    <t>PRO DT COM SRL</t>
  </si>
  <si>
    <t>PNRR digitalizare</t>
  </si>
  <si>
    <t>10.03.2025</t>
  </si>
  <si>
    <t>30.03.2025</t>
  </si>
  <si>
    <t>1459/ 19.03.2025</t>
  </si>
  <si>
    <t>Furnizare energie electrica</t>
  </si>
  <si>
    <t>Negociere fara publicare prin BRM (Bursa Romana de Marfuri)</t>
  </si>
  <si>
    <t>NEXT ENERGY PARTNERS SRL</t>
  </si>
  <si>
    <t>31.03.2026</t>
  </si>
  <si>
    <t>30 zile de la factura</t>
  </si>
  <si>
    <t>1533/24.03.2025</t>
  </si>
  <si>
    <t>DOTĂRI LABORATOARE ELECTROMECANICĂ</t>
  </si>
  <si>
    <t>PHANOS TECHNOLOGY S.R.L.</t>
  </si>
  <si>
    <t>24.03.2025</t>
  </si>
  <si>
    <t>16.04.2025</t>
  </si>
  <si>
    <t>1560/26.03.2025</t>
  </si>
  <si>
    <t>Contract subsecvent Lot2 - articole de curatenie si menaj, acord-cadru ONAC nr 2098/11.07.2023</t>
  </si>
  <si>
    <t>licitatie deschisă ONAC</t>
  </si>
  <si>
    <t>SIDE GRUP SRL</t>
  </si>
  <si>
    <t>26.03.2025</t>
  </si>
  <si>
    <t>25.05.2025</t>
  </si>
  <si>
    <t>finalizat</t>
  </si>
  <si>
    <t>1633/31.03.2025</t>
  </si>
  <si>
    <t>Contract subsecvent - Soluții de curățenie - Lot 1 , acord-cadru ONAC nr 1254/LDD/05.03.2024</t>
  </si>
  <si>
    <t>31.03.2025</t>
  </si>
  <si>
    <t>31.05.2025</t>
  </si>
  <si>
    <t>lucrari</t>
  </si>
  <si>
    <t>1980/15.04.2025+ Act aditional nr.1 (2236/30.04.2025)</t>
  </si>
  <si>
    <t>Lucrari de amenajare Laborator- Simulator naval pentru compartimentul de masina in salile P16 si P18 situate la parterul cladirii Sediu Central</t>
  </si>
  <si>
    <t>FADMIG SRL</t>
  </si>
  <si>
    <t>10 zile lucratoare de la ordinul de incepere al lucrarilor</t>
  </si>
  <si>
    <t>2060/ 23.04.2025</t>
  </si>
  <si>
    <t>Servicii de paza si protectie, monitorizare si interventie, mentenenta preventiva si corectiva</t>
  </si>
  <si>
    <t>Procedura proprie</t>
  </si>
  <si>
    <t>01.05.2025</t>
  </si>
  <si>
    <t>incepere la 01.05.2025</t>
  </si>
  <si>
    <t>748/ 12.02.2025</t>
  </si>
  <si>
    <t xml:space="preserve">Furnizare combustibil (benzina + motorina) pe baza de carduri </t>
  </si>
  <si>
    <t>OMW PETROM MARKETING SRL</t>
  </si>
  <si>
    <t>12.02.2025</t>
  </si>
  <si>
    <t>01.01.2026</t>
  </si>
  <si>
    <t>30 de zile de factura</t>
  </si>
  <si>
    <t>2275/ 05.05.2025</t>
  </si>
  <si>
    <t>Furnizare statie de lucru fixa tip ALL in ONE (versiunea 1 si versiunea 2) - Lot 6</t>
  </si>
  <si>
    <t>DANTE INTERNATIONAL SA</t>
  </si>
  <si>
    <t>05.05.2025</t>
  </si>
  <si>
    <t>31.07.2025</t>
  </si>
  <si>
    <t>2349/ 08.05.2025</t>
  </si>
  <si>
    <t>Furnizare statie de lucru mobila (laptop) programator (versiunea 2) - Lot 5</t>
  </si>
  <si>
    <t>venituri proprii/ proiect MARECH</t>
  </si>
  <si>
    <t>08.05.2025</t>
  </si>
  <si>
    <t>CTR. 2509/ 15.05.2025</t>
  </si>
  <si>
    <t>Servicii de dezinsectie, deratizare si dezinfectie pentru anul 2025 în locațiile si spatiile Universitatii Maritime din Constanta</t>
  </si>
  <si>
    <t>S.C. SALPORT S.A.</t>
  </si>
  <si>
    <t>15.05.2025</t>
  </si>
  <si>
    <t>31.12.2025 + 4 luni</t>
  </si>
  <si>
    <t>2481/ 15.05.2025</t>
  </si>
  <si>
    <t>Furnizare, proiectare, instalare si punere in functiune (inclusiv instruire utilizator) sistem video camin Far 3</t>
  </si>
  <si>
    <t xml:space="preserve">S.C. Greensoft S.R.L. </t>
  </si>
  <si>
    <t>15.06.2025</t>
  </si>
  <si>
    <t>finalizat PV predare-primire/ receptie 19.05.2025</t>
  </si>
  <si>
    <t>2421/12.05.2025</t>
  </si>
  <si>
    <t>Furnizare cartuse de toner si recipiente reziduale destinate multifunctionalelor aflate in posesia Universitatii Maritime din Constanta</t>
  </si>
  <si>
    <t>S.C. MEDA CONSULT S.R.L.</t>
  </si>
  <si>
    <t>12.05.2025</t>
  </si>
  <si>
    <t>15/25.04.2025</t>
  </si>
  <si>
    <t>Servicii de cazare - concurs National de Matematica " Traian Lalescu"</t>
  </si>
  <si>
    <t>ACCENT TRAVEL&amp;EVENTS SRL</t>
  </si>
  <si>
    <t>10.05.2025</t>
  </si>
  <si>
    <t>Finalizat</t>
  </si>
  <si>
    <t>2638/23.05.2025</t>
  </si>
  <si>
    <t xml:space="preserve"> Servicii de mentenanță și reparare a centralelor termice și punctului termic, precum și a instalațiilor și echipamentelor aferente </t>
  </si>
  <si>
    <t>TECTONIC GREEN ENERGY SRL</t>
  </si>
  <si>
    <t>TECTONIC DINAMIC SRL</t>
  </si>
  <si>
    <t>23.05.2025</t>
  </si>
  <si>
    <t>2907/06.06.2025</t>
  </si>
  <si>
    <t>Furnizare ambarcatiuni si echipament nautic lot 2 si lot 3</t>
  </si>
  <si>
    <t>SC ROUMASPORT SRL</t>
  </si>
  <si>
    <t>06.06.2025</t>
  </si>
  <si>
    <t>05.07.2027</t>
  </si>
  <si>
    <t>2863/04.06.2025</t>
  </si>
  <si>
    <t>Furnizare Licente Plagiarism Detector</t>
  </si>
  <si>
    <t>SC MICRONET SYSTEMS SRL</t>
  </si>
  <si>
    <t>04.06.2025</t>
  </si>
  <si>
    <t>16.06.2025</t>
  </si>
  <si>
    <t>4084/08.08.2025</t>
  </si>
  <si>
    <t>Furnizare saltele de pat</t>
  </si>
  <si>
    <t>SC ISM CONCEPT SRL</t>
  </si>
  <si>
    <t>08.08.2025</t>
  </si>
  <si>
    <t>08.09.2025</t>
  </si>
  <si>
    <t>4292/20.08.2025</t>
  </si>
  <si>
    <t>Furnizare ambarcatiuni si echipament  nautic ( LOT 2, 4,5 si 6)</t>
  </si>
  <si>
    <t>ROUMASPORT SRL</t>
  </si>
  <si>
    <t>33.033.00</t>
  </si>
  <si>
    <t>20.08.2025</t>
  </si>
  <si>
    <t>20.09.2025</t>
  </si>
  <si>
    <t>4247/18.08.2025</t>
  </si>
  <si>
    <t>Servicii de formare profesionala in domeniul DP</t>
  </si>
  <si>
    <t>procedura proprie</t>
  </si>
  <si>
    <t>DP&amp;OFFSHORE EXPEERT SRL</t>
  </si>
  <si>
    <t>18.08.2025</t>
  </si>
  <si>
    <t>17.08.2025</t>
  </si>
  <si>
    <t>5115/30.09.2025</t>
  </si>
  <si>
    <t>Furnizare grup de pompare pentru ape menajere uzate din incinta Sediu Lac Mamaia - Baza Nautica</t>
  </si>
  <si>
    <t>INSTALCORP CONCEPT SRL</t>
  </si>
  <si>
    <t>30.09.2025</t>
  </si>
  <si>
    <t>14.10.2025</t>
  </si>
  <si>
    <t>5514/30.09.2025</t>
  </si>
  <si>
    <t>Lucrari de reparatii ale
ferestrelor aferente peretilor cortină ai imobilului Corp C dîn Sediul Lac Mamaia, str. Cuartului, nr. 2, Constanta</t>
  </si>
  <si>
    <t>06.10.2025</t>
  </si>
  <si>
    <t>05.11.2025</t>
  </si>
  <si>
    <t>5403/06.10.2025</t>
  </si>
  <si>
    <t>Servicii de mentenanță anuală  pentru licența academică “ANSYS Academic Multiphysics Campus Solution (10/100)</t>
  </si>
  <si>
    <t>INAS SA</t>
  </si>
  <si>
    <t>29.11.2025</t>
  </si>
  <si>
    <t>5592/13.10.2025</t>
  </si>
  <si>
    <t>Servicii catering - Sandwiches in regim catering</t>
  </si>
  <si>
    <t>ALMADA INVEST</t>
  </si>
  <si>
    <t>13.10.2025</t>
  </si>
  <si>
    <t>6397/11.11.2025</t>
  </si>
  <si>
    <t>Furnizare ambarcatiuni si echipament  nautic (LOT 1,2)</t>
  </si>
  <si>
    <t>11.11.2025</t>
  </si>
  <si>
    <t>10.12.2025</t>
  </si>
  <si>
    <t>6599/18.11.2025</t>
  </si>
  <si>
    <t>Servicii de mentenanta a licentelor UMS cat si a serviciilor de asistenta de utilizare a aplicatei UMS</t>
  </si>
  <si>
    <t>SC RED POINT SOFTWARE SOLUTIONS SRL</t>
  </si>
  <si>
    <t>02.12.2025</t>
  </si>
  <si>
    <t>01.12.2026</t>
  </si>
  <si>
    <t>6601/18.11.2025</t>
  </si>
  <si>
    <t>Contract subsecvent corpuri de iluminat si surse separate de lumina pentru interior, acord-cadru ONAC nr 1032/LDD/09.01.2024</t>
  </si>
  <si>
    <t>TOBIMAR SRL</t>
  </si>
  <si>
    <t>18.11.2025</t>
  </si>
  <si>
    <t>16.02.2025</t>
  </si>
  <si>
    <t>6865/28.11.2025</t>
  </si>
  <si>
    <t>Servicii de operare și asistență tehnică la instruire pentru laboratorul GMDSS (Global Maritime Distress and Safety System)</t>
  </si>
  <si>
    <t>SC LEGANEL RADIOCOMUNICATII SRL</t>
  </si>
  <si>
    <t>01.12.2025</t>
  </si>
  <si>
    <t>30.11.2026</t>
  </si>
  <si>
    <t>6875/02.12.2025</t>
  </si>
  <si>
    <t>Lucrari realizare sistem de evacuare a apelor pluviale; lucrari realizare soclu pentru imprejmuirea terenului</t>
  </si>
  <si>
    <t>03.12.2025</t>
  </si>
  <si>
    <t>30 zile calendaristice de la data mentionata in ordinul de incepere</t>
  </si>
  <si>
    <t>7425/30.12.2025</t>
  </si>
  <si>
    <t xml:space="preserve"> </t>
  </si>
  <si>
    <t>Elaborat, Serviciul Achiziții publice</t>
  </si>
  <si>
    <t>PLATIT PE 27.10.2025 - VP</t>
  </si>
  <si>
    <t>45.564,68- PNRR (4 laptopuri), 11.391,17 - fonduri proprii (1 laptop)</t>
  </si>
  <si>
    <t>01.04.2025</t>
  </si>
  <si>
    <t>28.11.2026</t>
  </si>
  <si>
    <t>Act aditional nr.1 (2394/12.05.2025) Act aditional nr.2 (3607/14.07.2025 Act aditional nr. 3 (4525/08.09.2025)</t>
  </si>
  <si>
    <t>minim 24990-maxim 99960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</si>
</sst>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scheme val="minor"/>
    </font>
    <font>
      <sz val="1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9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242424"/>
      <name val="Calibri"/>
      <scheme val="minor"/>
    </font>
    <font>
      <sz val="9"/>
      <name val="Calibri"/>
      <family val="2"/>
      <scheme val="minor"/>
    </font>
    <font>
      <sz val="11"/>
      <color rgb="FF242424"/>
      <name val="Calibri"/>
      <family val="2"/>
      <scheme val="minor"/>
    </font>
    <font>
      <sz val="10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7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43" fontId="3" fillId="2" borderId="0" xfId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right" vertical="center" wrapText="1"/>
    </xf>
    <xf numFmtId="39" fontId="9" fillId="0" borderId="1" xfId="1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indent="1"/>
    </xf>
    <xf numFmtId="0" fontId="10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3" fontId="11" fillId="0" borderId="6" xfId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0" fillId="0" borderId="4" xfId="0" applyBorder="1"/>
    <xf numFmtId="0" fontId="15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0" fillId="0" borderId="6" xfId="0" applyBorder="1"/>
    <xf numFmtId="0" fontId="1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/>
    <xf numFmtId="4" fontId="0" fillId="0" borderId="6" xfId="0" applyNumberFormat="1" applyBorder="1" applyAlignment="1">
      <alignment horizontal="right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6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4" xfId="0" applyFont="1" applyBorder="1"/>
    <xf numFmtId="4" fontId="9" fillId="0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0" fillId="0" borderId="6" xfId="0" applyNumberFormat="1" applyBorder="1"/>
    <xf numFmtId="4" fontId="0" fillId="0" borderId="4" xfId="0" applyNumberFormat="1" applyBorder="1"/>
    <xf numFmtId="4" fontId="1" fillId="0" borderId="6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4" fontId="1" fillId="2" borderId="4" xfId="0" applyNumberFormat="1" applyFont="1" applyFill="1" applyBorder="1" applyAlignment="1">
      <alignment horizontal="right" vertical="center"/>
    </xf>
    <xf numFmtId="0" fontId="15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39" fontId="9" fillId="2" borderId="1" xfId="1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4" fontId="1" fillId="2" borderId="6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0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right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8" fillId="2" borderId="1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pane ySplit="4" topLeftCell="A29" activePane="bottomLeft" state="frozen"/>
      <selection pane="bottomLeft" activeCell="N38" sqref="N38"/>
    </sheetView>
  </sheetViews>
  <sheetFormatPr defaultRowHeight="14.4" x14ac:dyDescent="0.3"/>
  <cols>
    <col min="1" max="1" width="5.109375" customWidth="1"/>
    <col min="3" max="3" width="18.6640625" customWidth="1"/>
    <col min="4" max="4" width="36.5546875" bestFit="1" customWidth="1"/>
    <col min="7" max="7" width="29.109375" customWidth="1"/>
    <col min="9" max="9" width="19.5546875" style="11" customWidth="1"/>
    <col min="10" max="10" width="12.44140625" customWidth="1"/>
    <col min="11" max="11" width="10.88671875" customWidth="1"/>
    <col min="12" max="12" width="11" customWidth="1"/>
    <col min="13" max="13" width="16.33203125" customWidth="1"/>
    <col min="14" max="14" width="12" customWidth="1"/>
    <col min="17" max="17" width="11.88671875" customWidth="1"/>
    <col min="18" max="18" width="36.5546875" bestFit="1" customWidth="1"/>
  </cols>
  <sheetData>
    <row r="1" spans="1:18" s="2" customFormat="1" ht="13.8" x14ac:dyDescent="0.3">
      <c r="A1" s="1"/>
      <c r="B1" s="167" t="s">
        <v>0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2" spans="1:18" s="2" customFormat="1" ht="13.8" x14ac:dyDescent="0.3">
      <c r="A2" s="1"/>
      <c r="B2" s="3"/>
      <c r="C2" s="1"/>
      <c r="D2" s="3"/>
      <c r="E2" s="1"/>
      <c r="F2" s="1"/>
      <c r="G2" s="1"/>
      <c r="H2" s="1"/>
      <c r="I2" s="4"/>
      <c r="J2" s="1"/>
      <c r="K2" s="1"/>
      <c r="L2" s="1"/>
      <c r="N2" s="1"/>
      <c r="O2" s="1"/>
      <c r="Q2" s="1"/>
    </row>
    <row r="3" spans="1:18" s="5" customFormat="1" ht="13.8" x14ac:dyDescent="0.3">
      <c r="A3" s="169" t="s">
        <v>1</v>
      </c>
      <c r="B3" s="166" t="s">
        <v>2</v>
      </c>
      <c r="C3" s="166" t="s">
        <v>3</v>
      </c>
      <c r="D3" s="166" t="s">
        <v>4</v>
      </c>
      <c r="E3" s="166" t="s">
        <v>5</v>
      </c>
      <c r="F3" s="166" t="s">
        <v>6</v>
      </c>
      <c r="G3" s="166" t="s">
        <v>7</v>
      </c>
      <c r="H3" s="166" t="s">
        <v>8</v>
      </c>
      <c r="I3" s="168" t="s">
        <v>9</v>
      </c>
      <c r="J3" s="166" t="s">
        <v>10</v>
      </c>
      <c r="K3" s="166" t="s">
        <v>11</v>
      </c>
      <c r="L3" s="166" t="s">
        <v>12</v>
      </c>
      <c r="M3" s="166" t="s">
        <v>13</v>
      </c>
      <c r="N3" s="166" t="s">
        <v>14</v>
      </c>
      <c r="O3" s="166"/>
      <c r="P3" s="166" t="s">
        <v>15</v>
      </c>
      <c r="Q3" s="166" t="s">
        <v>16</v>
      </c>
      <c r="R3" s="16"/>
    </row>
    <row r="4" spans="1:18" s="6" customFormat="1" ht="57" customHeight="1" x14ac:dyDescent="0.3">
      <c r="A4" s="169"/>
      <c r="B4" s="166"/>
      <c r="C4" s="166"/>
      <c r="D4" s="166"/>
      <c r="E4" s="166"/>
      <c r="F4" s="166"/>
      <c r="G4" s="166"/>
      <c r="H4" s="166"/>
      <c r="I4" s="168"/>
      <c r="J4" s="166"/>
      <c r="K4" s="166"/>
      <c r="L4" s="166"/>
      <c r="M4" s="166"/>
      <c r="N4" s="15" t="s">
        <v>17</v>
      </c>
      <c r="O4" s="15" t="s">
        <v>18</v>
      </c>
      <c r="P4" s="166"/>
      <c r="Q4" s="166"/>
      <c r="R4" s="17"/>
    </row>
    <row r="5" spans="1:18" s="8" customFormat="1" ht="27.6" x14ac:dyDescent="0.3">
      <c r="A5" s="7">
        <v>1</v>
      </c>
      <c r="B5" s="18" t="s">
        <v>19</v>
      </c>
      <c r="C5" s="19" t="s">
        <v>20</v>
      </c>
      <c r="D5" s="18" t="s">
        <v>21</v>
      </c>
      <c r="E5" s="18" t="s">
        <v>22</v>
      </c>
      <c r="F5" s="19">
        <v>1</v>
      </c>
      <c r="G5" s="20" t="s">
        <v>23</v>
      </c>
      <c r="H5" s="19" t="s">
        <v>24</v>
      </c>
      <c r="I5" s="21">
        <v>52122</v>
      </c>
      <c r="J5" s="19" t="s">
        <v>25</v>
      </c>
      <c r="K5" s="19" t="s">
        <v>26</v>
      </c>
      <c r="L5" s="19" t="s">
        <v>27</v>
      </c>
      <c r="M5" s="19"/>
      <c r="N5" s="91">
        <v>46892.83</v>
      </c>
      <c r="O5" s="23" t="s">
        <v>28</v>
      </c>
      <c r="P5" s="22"/>
      <c r="Q5" s="19" t="s">
        <v>29</v>
      </c>
      <c r="R5" s="24"/>
    </row>
    <row r="6" spans="1:18" s="8" customFormat="1" ht="27.6" x14ac:dyDescent="0.3">
      <c r="A6" s="7">
        <v>2</v>
      </c>
      <c r="B6" s="19" t="s">
        <v>30</v>
      </c>
      <c r="C6" s="19" t="s">
        <v>31</v>
      </c>
      <c r="D6" s="18" t="s">
        <v>32</v>
      </c>
      <c r="E6" s="18" t="s">
        <v>22</v>
      </c>
      <c r="F6" s="19">
        <v>1</v>
      </c>
      <c r="G6" s="20" t="s">
        <v>33</v>
      </c>
      <c r="H6" s="25" t="s">
        <v>24</v>
      </c>
      <c r="I6" s="26">
        <v>65005.77</v>
      </c>
      <c r="J6" s="19" t="s">
        <v>25</v>
      </c>
      <c r="K6" s="19" t="s">
        <v>26</v>
      </c>
      <c r="L6" s="19" t="s">
        <v>27</v>
      </c>
      <c r="M6" s="19"/>
      <c r="N6" s="90">
        <v>65005.77</v>
      </c>
      <c r="O6" s="23" t="s">
        <v>28</v>
      </c>
      <c r="P6" s="22"/>
      <c r="Q6" s="19" t="s">
        <v>40</v>
      </c>
      <c r="R6" s="24"/>
    </row>
    <row r="7" spans="1:18" s="8" customFormat="1" ht="91.5" customHeight="1" x14ac:dyDescent="0.3">
      <c r="A7" s="7">
        <v>3</v>
      </c>
      <c r="B7" s="19" t="s">
        <v>19</v>
      </c>
      <c r="C7" s="18" t="s">
        <v>34</v>
      </c>
      <c r="D7" s="18" t="s">
        <v>35</v>
      </c>
      <c r="E7" s="18" t="s">
        <v>22</v>
      </c>
      <c r="F7" s="19">
        <v>1</v>
      </c>
      <c r="G7" s="18" t="s">
        <v>36</v>
      </c>
      <c r="H7" s="19" t="s">
        <v>24</v>
      </c>
      <c r="I7" s="26">
        <v>1922083.24</v>
      </c>
      <c r="J7" s="19" t="s">
        <v>25</v>
      </c>
      <c r="K7" s="19" t="s">
        <v>37</v>
      </c>
      <c r="L7" s="19" t="s">
        <v>38</v>
      </c>
      <c r="M7" s="19" t="s">
        <v>39</v>
      </c>
      <c r="N7" s="120">
        <v>652507.32999999996</v>
      </c>
      <c r="O7" s="23" t="s">
        <v>28</v>
      </c>
      <c r="P7" s="27"/>
      <c r="Q7" s="19" t="s">
        <v>40</v>
      </c>
      <c r="R7" s="24"/>
    </row>
    <row r="8" spans="1:18" s="8" customFormat="1" ht="91.5" customHeight="1" x14ac:dyDescent="0.3">
      <c r="A8" s="7">
        <v>4</v>
      </c>
      <c r="B8" s="19" t="s">
        <v>19</v>
      </c>
      <c r="C8" s="18" t="s">
        <v>41</v>
      </c>
      <c r="D8" s="18" t="s">
        <v>42</v>
      </c>
      <c r="E8" s="18" t="s">
        <v>22</v>
      </c>
      <c r="F8" s="19">
        <v>1</v>
      </c>
      <c r="G8" s="18" t="s">
        <v>43</v>
      </c>
      <c r="H8" s="19" t="s">
        <v>24</v>
      </c>
      <c r="I8" s="26">
        <v>35224</v>
      </c>
      <c r="J8" s="19" t="s">
        <v>25</v>
      </c>
      <c r="K8" s="19" t="s">
        <v>26</v>
      </c>
      <c r="L8" s="19" t="s">
        <v>38</v>
      </c>
      <c r="M8" s="19" t="s">
        <v>44</v>
      </c>
      <c r="N8" s="121">
        <v>6604.5</v>
      </c>
      <c r="O8" s="23" t="s">
        <v>28</v>
      </c>
      <c r="P8" s="27"/>
      <c r="Q8" s="19" t="s">
        <v>40</v>
      </c>
      <c r="R8" s="24"/>
    </row>
    <row r="9" spans="1:18" s="8" customFormat="1" ht="82.5" customHeight="1" x14ac:dyDescent="0.3">
      <c r="A9" s="7">
        <v>5</v>
      </c>
      <c r="B9" s="18" t="s">
        <v>19</v>
      </c>
      <c r="C9" s="18" t="s">
        <v>45</v>
      </c>
      <c r="D9" s="18" t="s">
        <v>46</v>
      </c>
      <c r="E9" s="18" t="s">
        <v>22</v>
      </c>
      <c r="F9" s="18">
        <v>1</v>
      </c>
      <c r="G9" s="18" t="s">
        <v>47</v>
      </c>
      <c r="H9" s="125" t="s">
        <v>24</v>
      </c>
      <c r="I9" s="108" t="s">
        <v>203</v>
      </c>
      <c r="J9" s="18" t="s">
        <v>25</v>
      </c>
      <c r="K9" s="18" t="s">
        <v>48</v>
      </c>
      <c r="L9" s="18" t="s">
        <v>49</v>
      </c>
      <c r="M9" s="126" t="s">
        <v>202</v>
      </c>
      <c r="N9" s="91">
        <v>75530</v>
      </c>
      <c r="O9" s="23" t="s">
        <v>28</v>
      </c>
      <c r="P9" s="127"/>
      <c r="Q9" s="19" t="s">
        <v>40</v>
      </c>
      <c r="R9" s="24"/>
    </row>
    <row r="10" spans="1:18" s="8" customFormat="1" ht="66.75" customHeight="1" x14ac:dyDescent="0.3">
      <c r="A10" s="7">
        <v>6</v>
      </c>
      <c r="B10" s="19" t="s">
        <v>30</v>
      </c>
      <c r="C10" s="19" t="s">
        <v>50</v>
      </c>
      <c r="D10" s="28" t="s">
        <v>51</v>
      </c>
      <c r="E10" s="18" t="s">
        <v>52</v>
      </c>
      <c r="F10" s="19">
        <v>1</v>
      </c>
      <c r="G10" s="29" t="s">
        <v>53</v>
      </c>
      <c r="H10" s="25" t="s">
        <v>24</v>
      </c>
      <c r="I10" s="26">
        <v>233240</v>
      </c>
      <c r="J10" s="19" t="s">
        <v>54</v>
      </c>
      <c r="K10" s="19" t="s">
        <v>55</v>
      </c>
      <c r="L10" s="19" t="s">
        <v>56</v>
      </c>
      <c r="M10" s="19"/>
      <c r="N10" s="91">
        <v>233240</v>
      </c>
      <c r="O10" s="23" t="s">
        <v>28</v>
      </c>
      <c r="P10" s="22"/>
      <c r="Q10" s="19" t="s">
        <v>40</v>
      </c>
      <c r="R10" s="24"/>
    </row>
    <row r="11" spans="1:18" s="8" customFormat="1" ht="110.4" x14ac:dyDescent="0.3">
      <c r="A11" s="7">
        <v>7</v>
      </c>
      <c r="B11" s="19" t="s">
        <v>30</v>
      </c>
      <c r="C11" s="18" t="s">
        <v>57</v>
      </c>
      <c r="D11" s="30" t="s">
        <v>58</v>
      </c>
      <c r="E11" s="18" t="s">
        <v>59</v>
      </c>
      <c r="F11" s="19">
        <v>4</v>
      </c>
      <c r="G11" s="30" t="s">
        <v>60</v>
      </c>
      <c r="H11" s="19"/>
      <c r="I11" s="26">
        <v>1446537.34</v>
      </c>
      <c r="J11" s="19" t="s">
        <v>25</v>
      </c>
      <c r="K11" s="31" t="s">
        <v>200</v>
      </c>
      <c r="L11" s="31" t="s">
        <v>61</v>
      </c>
      <c r="M11" s="19"/>
      <c r="N11" s="27">
        <v>494497.25</v>
      </c>
      <c r="O11" s="23" t="s">
        <v>62</v>
      </c>
      <c r="P11" s="27"/>
      <c r="Q11" s="19" t="s">
        <v>29</v>
      </c>
      <c r="R11" s="24"/>
    </row>
    <row r="12" spans="1:18" s="8" customFormat="1" ht="38.25" customHeight="1" x14ac:dyDescent="0.3">
      <c r="A12" s="7">
        <v>8</v>
      </c>
      <c r="B12" s="19" t="s">
        <v>30</v>
      </c>
      <c r="C12" s="18" t="s">
        <v>63</v>
      </c>
      <c r="D12" s="32" t="s">
        <v>64</v>
      </c>
      <c r="E12" s="18" t="s">
        <v>52</v>
      </c>
      <c r="F12" s="19">
        <v>1</v>
      </c>
      <c r="G12" s="29" t="s">
        <v>65</v>
      </c>
      <c r="H12" s="19"/>
      <c r="I12" s="26">
        <v>372113</v>
      </c>
      <c r="J12" s="19" t="s">
        <v>54</v>
      </c>
      <c r="K12" s="31" t="s">
        <v>66</v>
      </c>
      <c r="L12" s="31" t="s">
        <v>67</v>
      </c>
      <c r="M12" s="19"/>
      <c r="N12" s="27">
        <v>372113</v>
      </c>
      <c r="O12" s="23" t="s">
        <v>28</v>
      </c>
      <c r="P12" s="27"/>
      <c r="Q12" s="19" t="s">
        <v>40</v>
      </c>
      <c r="R12" s="24"/>
    </row>
    <row r="13" spans="1:18" s="8" customFormat="1" ht="66" customHeight="1" x14ac:dyDescent="0.3">
      <c r="A13" s="7">
        <v>9</v>
      </c>
      <c r="B13" s="19" t="s">
        <v>30</v>
      </c>
      <c r="C13" s="18" t="s">
        <v>68</v>
      </c>
      <c r="D13" s="33" t="s">
        <v>69</v>
      </c>
      <c r="E13" s="18" t="s">
        <v>70</v>
      </c>
      <c r="F13" s="19">
        <v>7</v>
      </c>
      <c r="G13" s="30" t="s">
        <v>71</v>
      </c>
      <c r="H13" s="19" t="s">
        <v>24</v>
      </c>
      <c r="I13" s="26">
        <v>27486.48</v>
      </c>
      <c r="J13" s="19" t="s">
        <v>25</v>
      </c>
      <c r="K13" s="31" t="s">
        <v>72</v>
      </c>
      <c r="L13" s="31" t="s">
        <v>73</v>
      </c>
      <c r="M13" s="19"/>
      <c r="N13" s="122">
        <v>27486.48</v>
      </c>
      <c r="O13" s="23" t="s">
        <v>28</v>
      </c>
      <c r="P13" s="27"/>
      <c r="Q13" s="34" t="s">
        <v>74</v>
      </c>
      <c r="R13" s="24"/>
    </row>
    <row r="14" spans="1:18" s="8" customFormat="1" ht="73.5" customHeight="1" x14ac:dyDescent="0.3">
      <c r="A14" s="7">
        <v>10</v>
      </c>
      <c r="B14" s="19" t="s">
        <v>30</v>
      </c>
      <c r="C14" s="18" t="s">
        <v>75</v>
      </c>
      <c r="D14" s="30" t="s">
        <v>76</v>
      </c>
      <c r="E14" s="18" t="s">
        <v>70</v>
      </c>
      <c r="F14" s="19">
        <v>12</v>
      </c>
      <c r="G14" s="30" t="s">
        <v>71</v>
      </c>
      <c r="H14" s="19" t="s">
        <v>24</v>
      </c>
      <c r="I14" s="26">
        <f>31465.85*1.19</f>
        <v>37444.361499999999</v>
      </c>
      <c r="J14" s="19" t="s">
        <v>25</v>
      </c>
      <c r="K14" s="31" t="s">
        <v>77</v>
      </c>
      <c r="L14" s="31" t="s">
        <v>78</v>
      </c>
      <c r="M14" s="19"/>
      <c r="N14" s="122">
        <v>37444.36</v>
      </c>
      <c r="O14" s="23" t="s">
        <v>28</v>
      </c>
      <c r="P14" s="35"/>
      <c r="Q14" s="36" t="s">
        <v>74</v>
      </c>
      <c r="R14" s="24"/>
    </row>
    <row r="15" spans="1:18" s="8" customFormat="1" ht="73.5" customHeight="1" x14ac:dyDescent="0.3">
      <c r="A15" s="7">
        <v>11</v>
      </c>
      <c r="B15" s="19" t="s">
        <v>79</v>
      </c>
      <c r="C15" s="18" t="s">
        <v>80</v>
      </c>
      <c r="D15" s="33" t="s">
        <v>81</v>
      </c>
      <c r="E15" s="18" t="s">
        <v>22</v>
      </c>
      <c r="F15" s="19">
        <v>2</v>
      </c>
      <c r="G15" s="30" t="s">
        <v>82</v>
      </c>
      <c r="H15" s="19" t="s">
        <v>24</v>
      </c>
      <c r="I15" s="37">
        <f>294505.65+30033.64</f>
        <v>324539.29000000004</v>
      </c>
      <c r="J15" s="19" t="s">
        <v>25</v>
      </c>
      <c r="K15" s="31" t="s">
        <v>83</v>
      </c>
      <c r="L15" s="31"/>
      <c r="M15" s="19"/>
      <c r="N15" s="27">
        <v>324539.28999999998</v>
      </c>
      <c r="O15" s="23" t="s">
        <v>28</v>
      </c>
      <c r="P15" s="27"/>
      <c r="Q15" s="36" t="s">
        <v>74</v>
      </c>
      <c r="R15" s="24"/>
    </row>
    <row r="16" spans="1:18" s="164" customFormat="1" ht="73.5" customHeight="1" x14ac:dyDescent="0.3">
      <c r="A16" s="157">
        <v>12</v>
      </c>
      <c r="B16" s="158" t="s">
        <v>19</v>
      </c>
      <c r="C16" s="158" t="s">
        <v>84</v>
      </c>
      <c r="D16" s="159" t="s">
        <v>85</v>
      </c>
      <c r="E16" s="158" t="s">
        <v>86</v>
      </c>
      <c r="F16" s="158">
        <v>3</v>
      </c>
      <c r="G16" s="159" t="s">
        <v>36</v>
      </c>
      <c r="H16" s="160"/>
      <c r="I16" s="161">
        <v>939795.84</v>
      </c>
      <c r="J16" s="158" t="s">
        <v>25</v>
      </c>
      <c r="K16" s="162" t="s">
        <v>87</v>
      </c>
      <c r="L16" s="162" t="s">
        <v>27</v>
      </c>
      <c r="M16" s="158"/>
      <c r="N16" s="163">
        <v>828756.46</v>
      </c>
      <c r="O16" s="162" t="s">
        <v>62</v>
      </c>
      <c r="P16" s="163"/>
      <c r="Q16" s="158" t="s">
        <v>88</v>
      </c>
      <c r="R16" s="160"/>
    </row>
    <row r="17" spans="1:18" s="10" customFormat="1" ht="41.4" x14ac:dyDescent="0.3">
      <c r="A17" s="111">
        <v>13</v>
      </c>
      <c r="B17" s="19" t="s">
        <v>30</v>
      </c>
      <c r="C17" s="77" t="s">
        <v>89</v>
      </c>
      <c r="D17" s="78" t="s">
        <v>90</v>
      </c>
      <c r="E17" s="19" t="s">
        <v>70</v>
      </c>
      <c r="F17" s="77">
        <v>1</v>
      </c>
      <c r="G17" s="77" t="s">
        <v>91</v>
      </c>
      <c r="H17" s="77"/>
      <c r="I17" s="112">
        <v>56349.63</v>
      </c>
      <c r="J17" s="34" t="s">
        <v>25</v>
      </c>
      <c r="K17" s="79" t="s">
        <v>92</v>
      </c>
      <c r="L17" s="79" t="s">
        <v>93</v>
      </c>
      <c r="M17" s="77"/>
      <c r="N17" s="113">
        <v>18816.82</v>
      </c>
      <c r="O17" s="114" t="s">
        <v>94</v>
      </c>
      <c r="P17" s="77"/>
      <c r="Q17" s="19" t="s">
        <v>29</v>
      </c>
      <c r="R17" s="115"/>
    </row>
    <row r="18" spans="1:18" s="10" customFormat="1" ht="41.4" x14ac:dyDescent="0.3">
      <c r="A18" s="111">
        <v>14</v>
      </c>
      <c r="B18" s="19" t="s">
        <v>30</v>
      </c>
      <c r="C18" s="77" t="s">
        <v>95</v>
      </c>
      <c r="D18" s="78" t="s">
        <v>96</v>
      </c>
      <c r="E18" s="19" t="s">
        <v>70</v>
      </c>
      <c r="F18" s="77">
        <v>1</v>
      </c>
      <c r="G18" s="77" t="s">
        <v>97</v>
      </c>
      <c r="H18" s="77"/>
      <c r="I18" s="112">
        <v>367294.44</v>
      </c>
      <c r="J18" s="34" t="s">
        <v>25</v>
      </c>
      <c r="K18" s="79" t="s">
        <v>98</v>
      </c>
      <c r="L18" s="79" t="s">
        <v>99</v>
      </c>
      <c r="M18" s="77"/>
      <c r="N18" s="113">
        <v>379904.72</v>
      </c>
      <c r="O18" s="114" t="s">
        <v>94</v>
      </c>
      <c r="P18" s="77"/>
      <c r="Q18" s="36" t="s">
        <v>74</v>
      </c>
      <c r="R18" s="115"/>
    </row>
    <row r="19" spans="1:18" s="118" customFormat="1" ht="75" customHeight="1" x14ac:dyDescent="0.3">
      <c r="A19" s="111">
        <v>15</v>
      </c>
      <c r="B19" s="19" t="s">
        <v>30</v>
      </c>
      <c r="C19" s="19" t="s">
        <v>100</v>
      </c>
      <c r="D19" s="30" t="s">
        <v>101</v>
      </c>
      <c r="E19" s="19" t="s">
        <v>70</v>
      </c>
      <c r="F19" s="19">
        <v>1</v>
      </c>
      <c r="G19" s="77" t="s">
        <v>97</v>
      </c>
      <c r="H19" s="19"/>
      <c r="I19" s="116">
        <v>56666.05</v>
      </c>
      <c r="J19" s="34" t="s">
        <v>102</v>
      </c>
      <c r="K19" s="79" t="s">
        <v>103</v>
      </c>
      <c r="L19" s="79" t="s">
        <v>99</v>
      </c>
      <c r="M19" s="77"/>
      <c r="N19" s="113">
        <v>56955.85</v>
      </c>
      <c r="O19" s="114" t="s">
        <v>94</v>
      </c>
      <c r="P19" s="77"/>
      <c r="Q19" s="36" t="s">
        <v>74</v>
      </c>
      <c r="R19" s="117" t="s">
        <v>199</v>
      </c>
    </row>
    <row r="20" spans="1:18" s="118" customFormat="1" ht="41.4" x14ac:dyDescent="0.3">
      <c r="A20" s="111">
        <v>16</v>
      </c>
      <c r="B20" s="34" t="s">
        <v>19</v>
      </c>
      <c r="C20" s="30" t="s">
        <v>104</v>
      </c>
      <c r="D20" s="30" t="s">
        <v>105</v>
      </c>
      <c r="E20" s="19" t="s">
        <v>22</v>
      </c>
      <c r="F20" s="19">
        <v>5</v>
      </c>
      <c r="G20" s="77" t="s">
        <v>106</v>
      </c>
      <c r="H20" s="19"/>
      <c r="I20" s="116">
        <v>52551.040000000001</v>
      </c>
      <c r="J20" s="34" t="s">
        <v>25</v>
      </c>
      <c r="K20" s="79" t="s">
        <v>107</v>
      </c>
      <c r="L20" s="119" t="s">
        <v>108</v>
      </c>
      <c r="M20" s="77"/>
      <c r="N20" s="113">
        <v>23626.79</v>
      </c>
      <c r="O20" s="114" t="s">
        <v>94</v>
      </c>
      <c r="P20" s="77"/>
      <c r="Q20" s="19" t="s">
        <v>29</v>
      </c>
      <c r="R20" s="117"/>
    </row>
    <row r="21" spans="1:18" s="8" customFormat="1" ht="69" x14ac:dyDescent="0.3">
      <c r="A21" s="7">
        <v>17</v>
      </c>
      <c r="B21" s="19" t="s">
        <v>30</v>
      </c>
      <c r="C21" s="18" t="s">
        <v>109</v>
      </c>
      <c r="D21" s="30" t="s">
        <v>110</v>
      </c>
      <c r="E21" s="18" t="s">
        <v>22</v>
      </c>
      <c r="F21" s="19">
        <v>1</v>
      </c>
      <c r="G21" s="77" t="s">
        <v>111</v>
      </c>
      <c r="H21" s="19"/>
      <c r="I21" s="37">
        <v>61411.14</v>
      </c>
      <c r="J21" s="34" t="s">
        <v>25</v>
      </c>
      <c r="K21" s="79" t="s">
        <v>107</v>
      </c>
      <c r="L21" s="79" t="s">
        <v>112</v>
      </c>
      <c r="M21" s="77"/>
      <c r="N21" s="39">
        <v>61411.14</v>
      </c>
      <c r="O21" s="38" t="s">
        <v>94</v>
      </c>
      <c r="P21" s="77"/>
      <c r="Q21" s="19" t="s">
        <v>113</v>
      </c>
      <c r="R21" s="24"/>
    </row>
    <row r="22" spans="1:18" s="8" customFormat="1" ht="55.2" x14ac:dyDescent="0.3">
      <c r="A22" s="7">
        <v>14</v>
      </c>
      <c r="B22" s="18" t="s">
        <v>30</v>
      </c>
      <c r="C22" s="18" t="s">
        <v>114</v>
      </c>
      <c r="D22" s="106" t="s">
        <v>115</v>
      </c>
      <c r="E22" s="18" t="s">
        <v>22</v>
      </c>
      <c r="F22" s="18">
        <v>3</v>
      </c>
      <c r="G22" s="107" t="s">
        <v>116</v>
      </c>
      <c r="H22" s="18" t="s">
        <v>24</v>
      </c>
      <c r="I22" s="108">
        <v>147123.26999999999</v>
      </c>
      <c r="J22" s="18" t="s">
        <v>25</v>
      </c>
      <c r="K22" s="23" t="s">
        <v>117</v>
      </c>
      <c r="L22" s="23" t="s">
        <v>27</v>
      </c>
      <c r="M22" s="109"/>
      <c r="N22" s="110">
        <v>148422.43</v>
      </c>
      <c r="O22" s="23" t="s">
        <v>28</v>
      </c>
      <c r="P22" s="110"/>
      <c r="Q22" s="18" t="s">
        <v>122</v>
      </c>
      <c r="R22" s="24"/>
    </row>
    <row r="23" spans="1:18" s="8" customFormat="1" ht="27.6" x14ac:dyDescent="0.3">
      <c r="A23" s="7">
        <v>19</v>
      </c>
      <c r="B23" s="19" t="s">
        <v>19</v>
      </c>
      <c r="C23" s="18" t="s">
        <v>118</v>
      </c>
      <c r="D23" s="30" t="s">
        <v>119</v>
      </c>
      <c r="E23" s="18" t="s">
        <v>22</v>
      </c>
      <c r="F23" s="19">
        <v>1</v>
      </c>
      <c r="G23" s="78" t="s">
        <v>120</v>
      </c>
      <c r="H23" s="19" t="s">
        <v>24</v>
      </c>
      <c r="I23" s="26">
        <v>31458</v>
      </c>
      <c r="J23" s="19" t="s">
        <v>25</v>
      </c>
      <c r="K23" s="31" t="s">
        <v>103</v>
      </c>
      <c r="L23" s="31" t="s">
        <v>121</v>
      </c>
      <c r="M23" s="40"/>
      <c r="N23" s="27">
        <v>31458</v>
      </c>
      <c r="O23" s="23" t="s">
        <v>28</v>
      </c>
      <c r="P23" s="27"/>
      <c r="Q23" s="19" t="s">
        <v>122</v>
      </c>
      <c r="R23" s="24"/>
    </row>
    <row r="24" spans="1:18" s="8" customFormat="1" ht="55.2" x14ac:dyDescent="0.3">
      <c r="A24" s="7">
        <v>20</v>
      </c>
      <c r="B24" s="18" t="s">
        <v>19</v>
      </c>
      <c r="C24" s="18" t="s">
        <v>123</v>
      </c>
      <c r="D24" s="106" t="s">
        <v>124</v>
      </c>
      <c r="E24" s="18" t="s">
        <v>22</v>
      </c>
      <c r="F24" s="18">
        <v>1</v>
      </c>
      <c r="G24" s="107" t="s">
        <v>125</v>
      </c>
      <c r="H24" s="18" t="s">
        <v>126</v>
      </c>
      <c r="I24" s="108">
        <v>28084</v>
      </c>
      <c r="J24" s="18" t="s">
        <v>25</v>
      </c>
      <c r="K24" s="23" t="s">
        <v>127</v>
      </c>
      <c r="L24" s="23" t="s">
        <v>27</v>
      </c>
      <c r="M24" s="109"/>
      <c r="N24" s="110">
        <v>26824.5</v>
      </c>
      <c r="O24" s="23" t="s">
        <v>28</v>
      </c>
      <c r="P24" s="110"/>
      <c r="Q24" s="18" t="s">
        <v>29</v>
      </c>
      <c r="R24" s="24"/>
    </row>
    <row r="25" spans="1:18" s="8" customFormat="1" ht="49.5" customHeight="1" x14ac:dyDescent="0.3">
      <c r="A25" s="7">
        <v>21</v>
      </c>
      <c r="B25" s="18" t="s">
        <v>30</v>
      </c>
      <c r="C25" s="18" t="s">
        <v>128</v>
      </c>
      <c r="D25" s="106" t="s">
        <v>129</v>
      </c>
      <c r="E25" s="18" t="s">
        <v>22</v>
      </c>
      <c r="F25" s="18">
        <v>1</v>
      </c>
      <c r="G25" s="137" t="s">
        <v>130</v>
      </c>
      <c r="H25" s="18"/>
      <c r="I25" s="108">
        <v>45737.65</v>
      </c>
      <c r="J25" s="18" t="s">
        <v>25</v>
      </c>
      <c r="K25" s="23" t="s">
        <v>131</v>
      </c>
      <c r="L25" s="23" t="s">
        <v>132</v>
      </c>
      <c r="M25" s="109"/>
      <c r="N25" s="110">
        <v>45767.65</v>
      </c>
      <c r="O25" s="23" t="s">
        <v>28</v>
      </c>
      <c r="P25" s="110"/>
      <c r="Q25" s="18" t="s">
        <v>40</v>
      </c>
      <c r="R25" s="24"/>
    </row>
    <row r="26" spans="1:18" s="8" customFormat="1" ht="27.6" x14ac:dyDescent="0.3">
      <c r="A26" s="7">
        <v>22</v>
      </c>
      <c r="B26" s="19" t="s">
        <v>30</v>
      </c>
      <c r="C26" s="18" t="s">
        <v>133</v>
      </c>
      <c r="D26" s="30" t="s">
        <v>134</v>
      </c>
      <c r="E26" s="18" t="s">
        <v>22</v>
      </c>
      <c r="F26" s="19">
        <v>1</v>
      </c>
      <c r="G26" s="78" t="s">
        <v>135</v>
      </c>
      <c r="H26" s="19"/>
      <c r="I26" s="26">
        <v>25906.3</v>
      </c>
      <c r="J26" s="19" t="s">
        <v>25</v>
      </c>
      <c r="K26" s="31" t="s">
        <v>136</v>
      </c>
      <c r="L26" s="31" t="s">
        <v>137</v>
      </c>
      <c r="M26" s="40"/>
      <c r="N26" s="27">
        <v>25906.3</v>
      </c>
      <c r="O26" s="23" t="s">
        <v>28</v>
      </c>
      <c r="P26" s="27"/>
      <c r="Q26" s="19" t="s">
        <v>40</v>
      </c>
      <c r="R26" s="24"/>
    </row>
    <row r="27" spans="1:18" s="8" customFormat="1" ht="27.6" x14ac:dyDescent="0.3">
      <c r="A27" s="7">
        <v>23</v>
      </c>
      <c r="B27" s="18" t="s">
        <v>30</v>
      </c>
      <c r="C27" s="18" t="s">
        <v>138</v>
      </c>
      <c r="D27" s="106" t="s">
        <v>139</v>
      </c>
      <c r="E27" s="128" t="s">
        <v>22</v>
      </c>
      <c r="F27" s="128">
        <v>5</v>
      </c>
      <c r="G27" s="129" t="s">
        <v>140</v>
      </c>
      <c r="H27" s="18"/>
      <c r="I27" s="108">
        <v>34339.800000000003</v>
      </c>
      <c r="J27" s="18" t="s">
        <v>25</v>
      </c>
      <c r="K27" s="23" t="s">
        <v>141</v>
      </c>
      <c r="L27" s="23" t="s">
        <v>142</v>
      </c>
      <c r="M27" s="109"/>
      <c r="N27" s="110">
        <v>30855</v>
      </c>
      <c r="O27" s="23" t="s">
        <v>28</v>
      </c>
      <c r="P27" s="110"/>
      <c r="Q27" s="18" t="s">
        <v>40</v>
      </c>
      <c r="R27" s="24"/>
    </row>
    <row r="28" spans="1:18" s="8" customFormat="1" ht="27.6" x14ac:dyDescent="0.3">
      <c r="A28" s="7" t="s">
        <v>196</v>
      </c>
      <c r="B28" s="18" t="s">
        <v>30</v>
      </c>
      <c r="C28" s="18" t="s">
        <v>143</v>
      </c>
      <c r="D28" s="138" t="s">
        <v>144</v>
      </c>
      <c r="E28" s="18" t="s">
        <v>22</v>
      </c>
      <c r="F28" s="139">
        <v>1</v>
      </c>
      <c r="G28" s="140" t="s">
        <v>145</v>
      </c>
      <c r="H28" s="141"/>
      <c r="I28" s="108" t="s">
        <v>146</v>
      </c>
      <c r="J28" s="18" t="s">
        <v>25</v>
      </c>
      <c r="K28" s="23" t="s">
        <v>147</v>
      </c>
      <c r="L28" s="23" t="s">
        <v>148</v>
      </c>
      <c r="M28" s="109"/>
      <c r="N28" s="110">
        <v>33033</v>
      </c>
      <c r="O28" s="23" t="s">
        <v>28</v>
      </c>
      <c r="P28" s="110"/>
      <c r="Q28" s="18" t="s">
        <v>40</v>
      </c>
      <c r="R28" s="24"/>
    </row>
    <row r="29" spans="1:18" s="12" customFormat="1" ht="27.6" x14ac:dyDescent="0.3">
      <c r="A29" s="7">
        <v>25</v>
      </c>
      <c r="B29" s="130" t="s">
        <v>19</v>
      </c>
      <c r="C29" s="130" t="s">
        <v>149</v>
      </c>
      <c r="D29" s="131" t="s">
        <v>150</v>
      </c>
      <c r="E29" s="44" t="s">
        <v>151</v>
      </c>
      <c r="F29" s="44">
        <v>1</v>
      </c>
      <c r="G29" s="132" t="s">
        <v>152</v>
      </c>
      <c r="H29" s="133"/>
      <c r="I29" s="134">
        <v>1478788</v>
      </c>
      <c r="J29" s="128" t="s">
        <v>25</v>
      </c>
      <c r="K29" s="130" t="s">
        <v>153</v>
      </c>
      <c r="L29" s="135" t="s">
        <v>154</v>
      </c>
      <c r="M29" s="130"/>
      <c r="N29" s="135">
        <v>190336.2</v>
      </c>
      <c r="O29" s="38" t="s">
        <v>28</v>
      </c>
      <c r="P29" s="136"/>
      <c r="Q29" s="128" t="s">
        <v>29</v>
      </c>
      <c r="R29" s="43"/>
    </row>
    <row r="30" spans="1:18" s="12" customFormat="1" ht="63.75" customHeight="1" x14ac:dyDescent="0.3">
      <c r="A30" s="7">
        <v>26</v>
      </c>
      <c r="B30" s="44" t="s">
        <v>30</v>
      </c>
      <c r="C30" s="44" t="s">
        <v>155</v>
      </c>
      <c r="D30" s="42" t="s">
        <v>156</v>
      </c>
      <c r="E30" s="42" t="s">
        <v>22</v>
      </c>
      <c r="F30" s="42">
        <v>2</v>
      </c>
      <c r="G30" s="45" t="s">
        <v>157</v>
      </c>
      <c r="H30" s="42"/>
      <c r="I30" s="46">
        <f>39500*1.21</f>
        <v>47795</v>
      </c>
      <c r="J30" s="47" t="s">
        <v>25</v>
      </c>
      <c r="K30" s="42" t="s">
        <v>158</v>
      </c>
      <c r="L30" s="48" t="s">
        <v>159</v>
      </c>
      <c r="M30" s="42"/>
      <c r="N30" s="48">
        <v>47795</v>
      </c>
      <c r="O30" s="38" t="s">
        <v>28</v>
      </c>
      <c r="P30" s="49"/>
      <c r="Q30" s="19" t="s">
        <v>40</v>
      </c>
      <c r="R30" s="43"/>
    </row>
    <row r="31" spans="1:18" s="12" customFormat="1" ht="82.5" customHeight="1" x14ac:dyDescent="0.3">
      <c r="A31" s="7">
        <v>27</v>
      </c>
      <c r="B31" s="44" t="s">
        <v>30</v>
      </c>
      <c r="C31" s="44" t="s">
        <v>160</v>
      </c>
      <c r="D31" s="42" t="s">
        <v>161</v>
      </c>
      <c r="E31" s="42" t="s">
        <v>22</v>
      </c>
      <c r="F31" s="42">
        <v>1</v>
      </c>
      <c r="G31" s="45" t="s">
        <v>82</v>
      </c>
      <c r="H31" s="42"/>
      <c r="I31" s="46">
        <f>36588.58*1.21</f>
        <v>44272.181799999998</v>
      </c>
      <c r="J31" s="47" t="s">
        <v>25</v>
      </c>
      <c r="K31" s="42" t="s">
        <v>162</v>
      </c>
      <c r="L31" s="48" t="s">
        <v>163</v>
      </c>
      <c r="M31" s="42"/>
      <c r="N31" s="48">
        <v>44272.18</v>
      </c>
      <c r="O31" s="50" t="s">
        <v>28</v>
      </c>
      <c r="P31" s="49"/>
      <c r="Q31" s="19" t="s">
        <v>40</v>
      </c>
      <c r="R31" s="43"/>
    </row>
    <row r="32" spans="1:18" s="12" customFormat="1" ht="41.4" x14ac:dyDescent="0.3">
      <c r="A32" s="9">
        <v>28</v>
      </c>
      <c r="B32" s="44" t="s">
        <v>19</v>
      </c>
      <c r="C32" s="44" t="s">
        <v>164</v>
      </c>
      <c r="D32" s="42" t="s">
        <v>165</v>
      </c>
      <c r="E32" s="42" t="s">
        <v>22</v>
      </c>
      <c r="F32" s="42">
        <v>1</v>
      </c>
      <c r="G32" s="45" t="s">
        <v>166</v>
      </c>
      <c r="H32" s="42"/>
      <c r="I32" s="46">
        <f>28080*1.21</f>
        <v>33976.799999999996</v>
      </c>
      <c r="J32" s="47" t="s">
        <v>25</v>
      </c>
      <c r="K32" s="42" t="s">
        <v>167</v>
      </c>
      <c r="L32" s="123" t="s">
        <v>201</v>
      </c>
      <c r="M32" s="42"/>
      <c r="N32" s="48">
        <v>33976.800000000003</v>
      </c>
      <c r="O32" s="50" t="s">
        <v>28</v>
      </c>
      <c r="P32" s="51"/>
      <c r="Q32" s="124" t="s">
        <v>29</v>
      </c>
      <c r="R32" s="43" t="s">
        <v>198</v>
      </c>
    </row>
    <row r="33" spans="1:18" ht="28.8" x14ac:dyDescent="0.3">
      <c r="A33" s="55">
        <v>29</v>
      </c>
      <c r="B33" s="80" t="s">
        <v>19</v>
      </c>
      <c r="C33" s="80" t="s">
        <v>168</v>
      </c>
      <c r="D33" s="81" t="s">
        <v>169</v>
      </c>
      <c r="E33" s="42" t="s">
        <v>22</v>
      </c>
      <c r="F33" s="85">
        <v>2</v>
      </c>
      <c r="G33" s="80" t="s">
        <v>170</v>
      </c>
      <c r="H33" s="82"/>
      <c r="I33" s="87">
        <v>35520</v>
      </c>
      <c r="J33" s="56" t="s">
        <v>25</v>
      </c>
      <c r="K33" s="80" t="s">
        <v>171</v>
      </c>
      <c r="L33" s="80" t="s">
        <v>38</v>
      </c>
      <c r="M33" s="83"/>
      <c r="N33" s="94">
        <v>5440</v>
      </c>
      <c r="O33" s="50" t="s">
        <v>28</v>
      </c>
      <c r="P33" s="82"/>
      <c r="Q33" s="47" t="s">
        <v>29</v>
      </c>
      <c r="R33" s="84"/>
    </row>
    <row r="34" spans="1:18" s="152" customFormat="1" ht="27.6" x14ac:dyDescent="0.3">
      <c r="A34" s="142">
        <v>30</v>
      </c>
      <c r="B34" s="44" t="s">
        <v>30</v>
      </c>
      <c r="C34" s="143" t="s">
        <v>172</v>
      </c>
      <c r="D34" s="144" t="s">
        <v>173</v>
      </c>
      <c r="E34" s="44" t="s">
        <v>22</v>
      </c>
      <c r="F34" s="145">
        <v>1</v>
      </c>
      <c r="G34" s="146" t="s">
        <v>145</v>
      </c>
      <c r="H34" s="147"/>
      <c r="I34" s="148">
        <v>96394.65</v>
      </c>
      <c r="J34" s="149" t="s">
        <v>25</v>
      </c>
      <c r="K34" s="143" t="s">
        <v>174</v>
      </c>
      <c r="L34" s="143" t="s">
        <v>175</v>
      </c>
      <c r="M34" s="147"/>
      <c r="N34" s="150">
        <v>93732.65</v>
      </c>
      <c r="O34" s="50" t="s">
        <v>28</v>
      </c>
      <c r="P34" s="147"/>
      <c r="Q34" s="149" t="s">
        <v>29</v>
      </c>
      <c r="R34" s="151"/>
    </row>
    <row r="35" spans="1:18" ht="41.4" x14ac:dyDescent="0.3">
      <c r="A35" s="14">
        <v>31</v>
      </c>
      <c r="B35" s="44" t="s">
        <v>19</v>
      </c>
      <c r="C35" s="80" t="s">
        <v>176</v>
      </c>
      <c r="D35" s="56" t="s">
        <v>177</v>
      </c>
      <c r="E35" s="42" t="s">
        <v>22</v>
      </c>
      <c r="F35" s="80">
        <v>1</v>
      </c>
      <c r="G35" s="86" t="s">
        <v>178</v>
      </c>
      <c r="H35" s="82"/>
      <c r="I35" s="87">
        <f>31200*1.21</f>
        <v>37752</v>
      </c>
      <c r="J35" s="47" t="s">
        <v>25</v>
      </c>
      <c r="K35" s="80" t="s">
        <v>179</v>
      </c>
      <c r="L35" s="80" t="s">
        <v>180</v>
      </c>
      <c r="M35" s="82"/>
      <c r="N35" s="94">
        <v>3146</v>
      </c>
      <c r="O35" s="50" t="s">
        <v>28</v>
      </c>
      <c r="P35" s="82"/>
      <c r="Q35" s="47" t="s">
        <v>29</v>
      </c>
      <c r="R35" s="88"/>
    </row>
    <row r="36" spans="1:18" ht="41.4" x14ac:dyDescent="0.3">
      <c r="A36" s="95">
        <v>32</v>
      </c>
      <c r="B36" s="52" t="s">
        <v>30</v>
      </c>
      <c r="C36" s="96" t="s">
        <v>181</v>
      </c>
      <c r="D36" s="97" t="s">
        <v>182</v>
      </c>
      <c r="E36" s="98" t="s">
        <v>70</v>
      </c>
      <c r="F36" s="99">
        <v>9</v>
      </c>
      <c r="G36" s="100" t="s">
        <v>183</v>
      </c>
      <c r="H36" s="101"/>
      <c r="I36" s="102">
        <v>44034.2</v>
      </c>
      <c r="J36" s="103" t="s">
        <v>25</v>
      </c>
      <c r="K36" s="104" t="s">
        <v>184</v>
      </c>
      <c r="L36" s="104" t="s">
        <v>185</v>
      </c>
      <c r="M36" s="101"/>
      <c r="N36" s="105">
        <v>44074.080000000002</v>
      </c>
      <c r="O36" s="54" t="s">
        <v>28</v>
      </c>
      <c r="P36" s="101"/>
      <c r="Q36" s="19" t="s">
        <v>40</v>
      </c>
      <c r="R36" s="88"/>
    </row>
    <row r="37" spans="1:18" ht="41.4" x14ac:dyDescent="0.3">
      <c r="A37" s="14">
        <v>33</v>
      </c>
      <c r="B37" s="44" t="s">
        <v>19</v>
      </c>
      <c r="C37" s="69" t="s">
        <v>186</v>
      </c>
      <c r="D37" s="76" t="s">
        <v>187</v>
      </c>
      <c r="E37" s="42" t="s">
        <v>22</v>
      </c>
      <c r="F37" s="70">
        <v>1</v>
      </c>
      <c r="G37" s="154" t="s">
        <v>188</v>
      </c>
      <c r="H37" s="71"/>
      <c r="I37" s="72">
        <v>51120</v>
      </c>
      <c r="J37" s="67" t="s">
        <v>25</v>
      </c>
      <c r="K37" s="68" t="s">
        <v>189</v>
      </c>
      <c r="L37" s="68" t="s">
        <v>190</v>
      </c>
      <c r="M37" s="66"/>
      <c r="N37" s="92"/>
      <c r="O37" s="50" t="s">
        <v>28</v>
      </c>
      <c r="P37" s="82"/>
      <c r="Q37" s="47" t="s">
        <v>29</v>
      </c>
    </row>
    <row r="38" spans="1:18" ht="72" x14ac:dyDescent="0.3">
      <c r="A38" s="13">
        <v>34</v>
      </c>
      <c r="B38" s="52" t="s">
        <v>79</v>
      </c>
      <c r="C38" s="13" t="s">
        <v>191</v>
      </c>
      <c r="D38" s="153" t="s">
        <v>192</v>
      </c>
      <c r="E38" s="53" t="s">
        <v>22</v>
      </c>
      <c r="F38" s="13">
        <v>2</v>
      </c>
      <c r="G38" s="156" t="s">
        <v>82</v>
      </c>
      <c r="H38" s="57"/>
      <c r="I38" s="75">
        <v>117061.9</v>
      </c>
      <c r="J38" s="58" t="s">
        <v>25</v>
      </c>
      <c r="K38" s="74" t="s">
        <v>193</v>
      </c>
      <c r="L38" s="73" t="s">
        <v>194</v>
      </c>
      <c r="M38" s="57"/>
      <c r="N38" s="165">
        <v>110882.92</v>
      </c>
      <c r="O38" s="54" t="s">
        <v>28</v>
      </c>
      <c r="P38" s="89"/>
      <c r="Q38" s="19" t="s">
        <v>40</v>
      </c>
    </row>
    <row r="39" spans="1:18" ht="27.6" x14ac:dyDescent="0.3">
      <c r="A39" s="13">
        <v>35</v>
      </c>
      <c r="B39" s="19" t="s">
        <v>30</v>
      </c>
      <c r="C39" s="19" t="s">
        <v>195</v>
      </c>
      <c r="D39" s="18" t="s">
        <v>32</v>
      </c>
      <c r="E39" s="18" t="s">
        <v>22</v>
      </c>
      <c r="F39" s="19">
        <v>1</v>
      </c>
      <c r="G39" s="155" t="s">
        <v>33</v>
      </c>
      <c r="H39" s="25" t="s">
        <v>24</v>
      </c>
      <c r="I39" s="26">
        <v>67208.240000000005</v>
      </c>
      <c r="J39" s="19" t="s">
        <v>25</v>
      </c>
      <c r="K39" s="19" t="s">
        <v>93</v>
      </c>
      <c r="L39" s="19" t="s">
        <v>196</v>
      </c>
      <c r="M39" s="57"/>
      <c r="N39" s="93"/>
      <c r="O39" s="54" t="s">
        <v>28</v>
      </c>
      <c r="P39" s="89"/>
      <c r="Q39" s="41" t="s">
        <v>29</v>
      </c>
    </row>
    <row r="40" spans="1:18" x14ac:dyDescent="0.3">
      <c r="A40" s="59"/>
      <c r="B40" s="60"/>
      <c r="C40" s="59"/>
      <c r="D40" s="61"/>
      <c r="E40" s="62"/>
      <c r="F40" s="59"/>
      <c r="G40" s="63"/>
      <c r="J40" s="64"/>
      <c r="K40" s="10"/>
      <c r="L40" s="10"/>
      <c r="O40" s="65"/>
      <c r="P40" s="88"/>
      <c r="Q40" s="28"/>
    </row>
    <row r="41" spans="1:18" x14ac:dyDescent="0.3">
      <c r="B41" t="s">
        <v>197</v>
      </c>
    </row>
  </sheetData>
  <mergeCells count="17">
    <mergeCell ref="A3:A4"/>
    <mergeCell ref="B3:B4"/>
    <mergeCell ref="C3:C4"/>
    <mergeCell ref="D3:D4"/>
    <mergeCell ref="E3:E4"/>
    <mergeCell ref="M3:M4"/>
    <mergeCell ref="N3:O3"/>
    <mergeCell ref="P3:P4"/>
    <mergeCell ref="B1:Q1"/>
    <mergeCell ref="F3:F4"/>
    <mergeCell ref="G3:G4"/>
    <mergeCell ref="H3:H4"/>
    <mergeCell ref="I3:I4"/>
    <mergeCell ref="Q3:Q4"/>
    <mergeCell ref="J3:J4"/>
    <mergeCell ref="K3:K4"/>
    <mergeCell ref="L3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2026-01-20T11:43:47Z</dcterms:modified>
  <cp:category/>
  <cp:contentStatus/>
</cp:coreProperties>
</file>