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0.252\Achizitii\2. PAAP-uri si anexe\PAP 2021\site aprilie\"/>
    </mc:Choice>
  </mc:AlternateContent>
  <bookViews>
    <workbookView xWindow="0" yWindow="0" windowWidth="28800" windowHeight="11430"/>
  </bookViews>
  <sheets>
    <sheet name="rev.1-ian-mar" sheetId="1" r:id="rId1"/>
  </sheets>
  <calcPr calcId="162913"/>
</workbook>
</file>

<file path=xl/calcChain.xml><?xml version="1.0" encoding="utf-8"?>
<calcChain xmlns="http://schemas.openxmlformats.org/spreadsheetml/2006/main">
  <c r="C20" i="1" l="1"/>
  <c r="C8" i="1" l="1"/>
  <c r="C260" i="1" l="1"/>
  <c r="C259" i="1"/>
  <c r="C52" i="1" l="1"/>
  <c r="C79" i="1" l="1"/>
  <c r="C298" i="1" l="1"/>
  <c r="C171" i="1" l="1"/>
  <c r="C257" i="1" l="1"/>
  <c r="C256" i="1" l="1"/>
  <c r="C93" i="1" l="1"/>
  <c r="C137" i="1" l="1"/>
  <c r="C265" i="1" l="1"/>
  <c r="C251" i="1"/>
  <c r="C249" i="1"/>
  <c r="C245" i="1"/>
  <c r="C231" i="1"/>
  <c r="C227" i="1"/>
  <c r="C219" i="1"/>
  <c r="C157" i="1"/>
  <c r="C156" i="1"/>
  <c r="C95" i="1"/>
</calcChain>
</file>

<file path=xl/sharedStrings.xml><?xml version="1.0" encoding="utf-8"?>
<sst xmlns="http://schemas.openxmlformats.org/spreadsheetml/2006/main" count="1193" uniqueCount="511">
  <si>
    <t>ANEXĂ 2 LA PROGRAMUL ANUAL AL ACHIZIȚIILOR PUBLICE_ACHIZIȚII DIRECTE 2021</t>
  </si>
  <si>
    <t>Obiectul achiziției directe</t>
  </si>
  <si>
    <t xml:space="preserve">Cod CPV </t>
  </si>
  <si>
    <t>Valoarea estimată</t>
  </si>
  <si>
    <t>Sursa de finanțare</t>
  </si>
  <si>
    <t>Data estimată pentru inițiere</t>
  </si>
  <si>
    <t>Data estimată pentru finalizare</t>
  </si>
  <si>
    <t>Lei, fără TVA</t>
  </si>
  <si>
    <t xml:space="preserve">09130000-9  - Petrol si produse distilate (Rev.2)  </t>
  </si>
  <si>
    <t>laptop I5, 8GB RAM, SSD, 15.7 inch - 10 bucati</t>
  </si>
  <si>
    <t>30213100-6</t>
  </si>
  <si>
    <t>venituri proprii</t>
  </si>
  <si>
    <t>martie</t>
  </si>
  <si>
    <t>aprilie</t>
  </si>
  <si>
    <t>30237000-9</t>
  </si>
  <si>
    <t> 30232110-8 - Imprimante laser (Rev.2)</t>
  </si>
  <si>
    <t>ianuarie</t>
  </si>
  <si>
    <t>Fuser multifunctional OKI MC 562 W</t>
  </si>
  <si>
    <t>30125000-1</t>
  </si>
  <si>
    <t>CARTUSE DE TONER SI CERNEALA</t>
  </si>
  <si>
    <t>30125100-2 - Cartuse de toner (Rev.2)</t>
  </si>
  <si>
    <t>venitiri proprii</t>
  </si>
  <si>
    <t>22610000-9 - Cerneala tipografica (Rev.2)</t>
  </si>
  <si>
    <t>PRODUSE SI MATERIALE PENTRU CONSTRUCTII</t>
  </si>
  <si>
    <t>44100000-1  - Materiale de constructii si articole conexe (Rev.2)</t>
  </si>
  <si>
    <t>SCULE DE MANA, PRODUSE SI MATERIALE DE LACATUSERIE, FERONERIE</t>
  </si>
  <si>
    <t xml:space="preserve">44316500-3  - Lacatusarie (Rev.2)   44511000-5  - Scule de mana (Rev.2) </t>
  </si>
  <si>
    <t>39831240-0</t>
  </si>
  <si>
    <t>februarie</t>
  </si>
  <si>
    <t>33140000-3</t>
  </si>
  <si>
    <t>PRODUSE ȘI MATERIALE TEXTILE</t>
  </si>
  <si>
    <t xml:space="preserve">APARATE, ARTICOLE ȘI ACCESORII ELECTRICE </t>
  </si>
  <si>
    <t>baterii alcaline LR6, AA, 1.5V, 50 bucati</t>
  </si>
  <si>
    <t>31411000-0 Baterii alcaline</t>
  </si>
  <si>
    <t>PRODUSE ALIMENTARE ȘI DE PROTOCOL</t>
  </si>
  <si>
    <t xml:space="preserve">15800000-6  - Diverse produse alimentare (Rev.2) </t>
  </si>
  <si>
    <t>produse alimentare perioada ianuarie-decembrie</t>
  </si>
  <si>
    <t>15800000-6</t>
  </si>
  <si>
    <t>decembrie</t>
  </si>
  <si>
    <t>SERVICII DE CATERING</t>
  </si>
  <si>
    <t>55520000-1 - Servicii de catering (Rev.2)</t>
  </si>
  <si>
    <t>Contract Servicii catering-Organizare evenimente (coffee breaks și/sau platouri); Servicii catering-Mese servite (mic dejun și/sau prânz și/sau cină)</t>
  </si>
  <si>
    <t>55523000-2</t>
  </si>
  <si>
    <t>ECHIPAMENTE/PRODUSE PENTRU PROTECȚIE SI PSI</t>
  </si>
  <si>
    <t xml:space="preserve">18143000-3  - Echipamente de protectie (Rev.2) </t>
  </si>
  <si>
    <t>Echipament individual de protecta muncii angajati, 35 bucati</t>
  </si>
  <si>
    <t>Completare/dotare pichete PSI, 3 bucati</t>
  </si>
  <si>
    <t>Completare hidranti interiori (furtune, teava refulare, cheie, etc), 38 bucati</t>
  </si>
  <si>
    <t>PUBLICATII-CĂRȚI, ZIARE, JURNALE, PUBLICATII, JURNALE DE PRACTICA (LOGBOOK-uri), SUPORTURI DE CURS ȘI ABONAMENTE</t>
  </si>
  <si>
    <t>22100000-1  -  Carti, brosuri si pliante tiparite (Rev.2)                                 22200000-2  -  Ziare, reviste specializate, periodice si reviste (Rev.2)</t>
  </si>
  <si>
    <t>22100000-1</t>
  </si>
  <si>
    <t>ASIGURARI, VINIETE DE AUTOMOBILE ȘI PERMISE AUTO</t>
  </si>
  <si>
    <t>66510000-8 - Servicii de asigurare (Rev.2)</t>
  </si>
  <si>
    <t>asigurare RCA, asigurare CASCO si asigurare pasageri si bagaje pentru microbuze CT02UMC+CT03UMC</t>
  </si>
  <si>
    <t>66512100-3</t>
  </si>
  <si>
    <t>ITP pentru microbuze CT02UMC+CT03UMC</t>
  </si>
  <si>
    <t>71631200-2</t>
  </si>
  <si>
    <t>cod CPV 39263000-3 Articole de birou, 22900000-9 Diverse imprimate</t>
  </si>
  <si>
    <t>Contract subsecvent  hartie A4, 80g/mp si A3, 80g/mp prin intermediul ONAC/2021</t>
  </si>
  <si>
    <t>30197642-8</t>
  </si>
  <si>
    <t>PACHETE SOFTWARE EDUCATIONALE</t>
  </si>
  <si>
    <t>CONTRACT Software pentru sisteme de operare si licente-Microsoft EES</t>
  </si>
  <si>
    <t>48190000-6</t>
  </si>
  <si>
    <t>Contract Upgrade si suport tehnic anual pentru licenta academica ANSYS Academic Research Mechanical and CFD (5 tasks)</t>
  </si>
  <si>
    <t>48190000-6 - Pachete software educationale</t>
  </si>
  <si>
    <t>octombrie</t>
  </si>
  <si>
    <t>noiembrie</t>
  </si>
  <si>
    <t>31710000-6</t>
  </si>
  <si>
    <t>24450000-3 - Produse agrochimice (Rev.2)</t>
  </si>
  <si>
    <t>MOBILIER; ACCESORII PENTRU MOBILIER; MATERIALE SI SERVICII RECONDITIONARE MOBILIER</t>
  </si>
  <si>
    <t>SERVICII DE CONSULTANTA;  SERVICII DE ASISTENTA;</t>
  </si>
  <si>
    <t>SERVICII DE CERTIFICARE A SEMNĂTURII ELECTRONICE</t>
  </si>
  <si>
    <t>79132100-9 - Servicii de certificare a semnaturii electronice (Rev.2)</t>
  </si>
  <si>
    <t>79132100-9</t>
  </si>
  <si>
    <t>SERVICII DE CONTROL/VERIFICARI TEHNICE; PIESE SI ACCESORII</t>
  </si>
  <si>
    <t>Verificare prize de impamantare / paratrasnet</t>
  </si>
  <si>
    <t>71630000-3 Servicii de inspectie si testare tehnica (Rev.2)</t>
  </si>
  <si>
    <t>Servicii inspectii tehnice anuale CNCIR 2 ascensoare persoane</t>
  </si>
  <si>
    <t>71631000-0</t>
  </si>
  <si>
    <t>DIVERSE MATERIALE ȘI SERVICII PENTRU REPARAȚII, INCLUSIV FURNIZARI SI MONTARI</t>
  </si>
  <si>
    <t>Servicii de verificare si reparatie ghilotina</t>
  </si>
  <si>
    <t>50800000-3 Diverse servicii de intretinere si de reparare (Rev.2)</t>
  </si>
  <si>
    <t>SERVICII CURIERAT INTERN ȘI INTERNAȚIONAL ȘI SERVICII POȘTALE</t>
  </si>
  <si>
    <t xml:space="preserve">64110000-0  - Servicii postale (Rev.2)   64120000-3 - Servicii de curierat (Rev.2)  </t>
  </si>
  <si>
    <t>CONTRACT Prestari servicii postale (intern și internațional neprioritar si prioritar)</t>
  </si>
  <si>
    <t>64110000-0</t>
  </si>
  <si>
    <t xml:space="preserve">venituri proprii </t>
  </si>
  <si>
    <t>CONTRACT Prestari servicii de curierat rapid intern</t>
  </si>
  <si>
    <t>64120000-3</t>
  </si>
  <si>
    <t>CONTRACT Prestari servicii de curierat rapid internațional</t>
  </si>
  <si>
    <t>SERVICII INTERNET, CATV, TELEFONIE FIXA SI TELEFONIE MOBILA</t>
  </si>
  <si>
    <t>72400000-4 - Servicii de internet (Rev.2)   64211000-8 - Servicii de telefonie publica (Rev.2)
 64210000-1 - Servicii de telefonie si de transmisie de date (Rev.2)</t>
  </si>
  <si>
    <t xml:space="preserve">CONTRACT servicii telefonie mobila </t>
  </si>
  <si>
    <t>64212000-5</t>
  </si>
  <si>
    <t>decembrie 2020</t>
  </si>
  <si>
    <t>CONTRACT prestari servicii de internet si televiziune prin cablu</t>
  </si>
  <si>
    <t>72400000-4</t>
  </si>
  <si>
    <t>CONTRACT prestari servicii de telefonie fixa si inchiriere PBX, terminale si asigurare suport tehnic</t>
  </si>
  <si>
    <t>64211000-8; 79511000-9</t>
  </si>
  <si>
    <t>SERVICII FORMARE PROFESIONALĂ</t>
  </si>
  <si>
    <t>SERVICII IN DOMENIUL SSM</t>
  </si>
  <si>
    <t>CONTRACT Servicii de medicina muncii 200 persoane</t>
  </si>
  <si>
    <t>85147000-1</t>
  </si>
  <si>
    <t>cursuri igiena 25 persoane</t>
  </si>
  <si>
    <t>80530000-8 Servicii de formare profesionala (Rev.2)</t>
  </si>
  <si>
    <t>cursuri prim ajutor 25 persoane</t>
  </si>
  <si>
    <t>SERVICII PRIVIND PROGRAMELE DE FORMARE</t>
  </si>
  <si>
    <t>Supraveghere si monitorizare cursuri organizate de un furnizor de educatie, de formare profesionala sau de perfectionare</t>
  </si>
  <si>
    <t>80521000-2 Servicii privind programele de formare</t>
  </si>
  <si>
    <t>SERVICII DE PUBLICITATE</t>
  </si>
  <si>
    <t>79341000-6-
Servicii de publicitate</t>
  </si>
  <si>
    <t>publicare in Monitorul Oficial partea a III-a decizia 6/14.01.2021</t>
  </si>
  <si>
    <t>79341000-6</t>
  </si>
  <si>
    <t xml:space="preserve">ianuarie </t>
  </si>
  <si>
    <t>SERVICII DIVERSE CU ECHIPAMENTE INCHIRIATE (eliminare deseuri, vidanjare, inchiriere autocare/utilaje cu sofer, închiriere echipamente, etc)</t>
  </si>
  <si>
    <t>Inchiriere parcare 4 locuri - 60mp</t>
  </si>
  <si>
    <t>70321000-7</t>
  </si>
  <si>
    <t>SERVICII DE ASISTENTA TEHNICA INFORMATICA</t>
  </si>
  <si>
    <t>CONTRACT Servicii de asistenta tehnica hardware si software; Servicii de reparare si intretinere calculatoare si periferice informatice</t>
  </si>
  <si>
    <t>72611000-6 Servicii de asistenta tehnica informatica (Rev.2)</t>
  </si>
  <si>
    <t xml:space="preserve">decembrie </t>
  </si>
  <si>
    <t>71356300-1 Servicii de suport tehnic</t>
  </si>
  <si>
    <t>DIVERSE CONTRACTE SERVICII MENTENANȚĂ</t>
  </si>
  <si>
    <t>Mentenanta si upgrade pentru licenta MATLAB versiunea Classroom Academic Licence (Student use in laboratories) si pentru toolbox-uri, pentru perioada 31.01.2021-30.01.2022</t>
  </si>
  <si>
    <t>72261000-2 – Servicii de asistenta pentru software (Rev.2)</t>
  </si>
  <si>
    <t xml:space="preserve">CONTRACT inchiriere 5 purificatoare de apa si 5 dozatoare cu 20 bidoane apa </t>
  </si>
  <si>
    <t>51514110-2 Servicii de instalare de utilaje si aparate de filtrare sau de purificare a apei (Rev.2)</t>
  </si>
  <si>
    <t>CONTRACT Servicii de spalatorie inventar moale</t>
  </si>
  <si>
    <t>98310000-9 Servicii de spalatorie si de curatatorie uscata (Rev.2)</t>
  </si>
  <si>
    <t xml:space="preserve">noiembrie </t>
  </si>
  <si>
    <t xml:space="preserve">CONTRACT Servicii de mentenanta a aparatelor de climatizare, a agregate de racire si a ventiloconvectorilor </t>
  </si>
  <si>
    <t>50730000-1 Servicii de reparare si de intretinere a grupurilor de refrigerare (Rev.2)</t>
  </si>
  <si>
    <t xml:space="preserve">CONTRACT Servicii de intretinere si reparatii ascensoare  </t>
  </si>
  <si>
    <t>50750000-7 Servicii de intretinere a ascensoarelor (Rev.2)</t>
  </si>
  <si>
    <t>CONTRACT Servicii de dezinsectie si deratizare - Lot 1</t>
  </si>
  <si>
    <t>90921000-9 Servicii de dezinfectie si de dezinsectie (Rev.2)</t>
  </si>
  <si>
    <t>CONTRACT Servicii de asistenta tehnica pentru programe de calculator: FC, GM, MF, SA, AB</t>
  </si>
  <si>
    <t>72600000-6 Servicii de asistenta si de consultanta informatica (Rev.2)</t>
  </si>
  <si>
    <t xml:space="preserve">CONTRACT servicii de mentenanta a licentelor UMS (University Management System) și servicii de asistenta în utilizarea aplicatiei UMS </t>
  </si>
  <si>
    <t>72250000-2 - Servicii pentru sisteme şi asistenţă</t>
  </si>
  <si>
    <t>CONTRACT Servicii acces la program informatic legislativ</t>
  </si>
  <si>
    <t>75111200-9 Servicii legislative (Rev.2)</t>
  </si>
  <si>
    <t>CONTRACT Servicii de verificare, revizie, întreținere și reparații la centralele termice, punctul termic și echipamentele din încăperile centralelor termice aparținând UMC, inclusiv manoperă înlocuire piese defecte</t>
  </si>
  <si>
    <t xml:space="preserve">45259300-0 Reparare si întreținere a centralelor termice </t>
  </si>
  <si>
    <t>Contract Servicii de mentenanta (întretinere si reparatii) instalatii termice, instalatii sanitare, instalatii hidrofor si circuite de apa</t>
  </si>
  <si>
    <t>50700000-2 Servicii de reparare si de intretinere a instalatiilor de constructii (Rev.2)</t>
  </si>
  <si>
    <t>DIVERSE CONTRACTE SERVICII MENTENANȚĂ SISTEME DE SECURITATE</t>
  </si>
  <si>
    <t xml:space="preserve">CONTRACT Servicii de mentenanta preventiva si corectiva sisteme de securitate </t>
  </si>
  <si>
    <t>50610000-4 - Servicii de reparare şi de întreţinere a echipamentului de securitate</t>
  </si>
  <si>
    <t>CONTRACT Servicii de trafic de radiocomunicatii navale</t>
  </si>
  <si>
    <t>64220000-4 - Servicii de telecomunicaţii, cu excepţia serviciilor telefonice şi de transmisie de date</t>
  </si>
  <si>
    <t>CONTRACT Servicii mentenanta sistem desfumare</t>
  </si>
  <si>
    <t>50413200-5 Servicii de reparare si de intretinere a echipamentului de stingere a incendiilor (Rev.2)</t>
  </si>
  <si>
    <t>CONTRACT Servicii de verificare, incarcare si reparare stingatoare, 200 bucati</t>
  </si>
  <si>
    <t>50413200-5</t>
  </si>
  <si>
    <t>iulie</t>
  </si>
  <si>
    <t>august</t>
  </si>
  <si>
    <t>FERESTRE, USI SI ARTICOLE CONEXE (FURNIZARE SI/SAU MONTARE)</t>
  </si>
  <si>
    <t>44221000-5</t>
  </si>
  <si>
    <t>45400000-1 - Lucrări de finisare a construcţiilor</t>
  </si>
  <si>
    <t>pachet materiale electrice (cablu CYY-F 3X4 100 m, teava corugata 40mm, stecher cauciuc 16A, fisa 5x32A 400V IP44, priza mobila 5x32A 400V IP44, cravata cablu 200x2.6 100 buc)</t>
  </si>
  <si>
    <t>31681410-0- Materiale electrice</t>
  </si>
  <si>
    <t>SERVICII DE DIRIGENTIE</t>
  </si>
  <si>
    <t>CONTRACTE UTILITATI</t>
  </si>
  <si>
    <t>Apa canal/2021 - RAJA</t>
  </si>
  <si>
    <t>65100000-4 Distributie de apa si servicii conexe (Rev.2)</t>
  </si>
  <si>
    <t>Apa fierbinte, incalzire/2021 - RADET</t>
  </si>
  <si>
    <t>09320000-8</t>
  </si>
  <si>
    <t>Apa fierbinte, incalzire/2021 - ELECTROCENTRALE CONSTANTA</t>
  </si>
  <si>
    <t>Salubritate+depozitare+inchiriere containere/2021 POLARIS</t>
  </si>
  <si>
    <t>90511000-2</t>
  </si>
  <si>
    <t>proiect 2019</t>
  </si>
  <si>
    <t>mai</t>
  </si>
  <si>
    <t>30125100-2</t>
  </si>
  <si>
    <t>22462000-6</t>
  </si>
  <si>
    <t>79941000-2</t>
  </si>
  <si>
    <t>79941000-3</t>
  </si>
  <si>
    <t>79941000-4</t>
  </si>
  <si>
    <t>proiect 2020</t>
  </si>
  <si>
    <t>PROIECT Holistica impactului surselor regenerabile de energie asupra mediului si climei- HORESEC</t>
  </si>
  <si>
    <t>Laptop/calculator portabil MacBook Pro 15"</t>
  </si>
  <si>
    <t>30213100-6 Computere portabile</t>
  </si>
  <si>
    <t>proiect HORESEC - 2018</t>
  </si>
  <si>
    <t>iunie</t>
  </si>
  <si>
    <t>Multifunctional A3, color, laserjet</t>
  </si>
  <si>
    <t>30232110-8</t>
  </si>
  <si>
    <t>Cartuse de toner Black pentru Multifunctional A3, color, laserjet</t>
  </si>
  <si>
    <t>taxa participare la Conferinta 2018 IEEE CAMA</t>
  </si>
  <si>
    <t>taxa participare la Conferinta 2018 IEEE CAMA, 3-6 sept 2018, Suedia</t>
  </si>
  <si>
    <t>taxa participare la Conferinta EENVIRO 2018, 9-13 oct, Cluj-Napoca</t>
  </si>
  <si>
    <t>septembrie</t>
  </si>
  <si>
    <t>bilete avion Bucuresti-Stockholm 02-07 iulie 2018, 2 persoane</t>
  </si>
  <si>
    <t>cazare Vasteras, Suedia, 2 persoane, 02-07 sept 2018</t>
  </si>
  <si>
    <t>cazare Cluj-Napoca, 09.10-14.10.2018, 1 camera</t>
  </si>
  <si>
    <t>Container pentru componente instalatie surse diferite energie regenerabila</t>
  </si>
  <si>
    <t>34221000-2</t>
  </si>
  <si>
    <t>Inchiriere macara 40 To pentru amplasare container</t>
  </si>
  <si>
    <t>45510000-5</t>
  </si>
  <si>
    <t xml:space="preserve">Instalație complexă cu surse diferite de energii regenerabile cu funcționalitate on și off-grid în scopul analizei calității energiei electrice într-o rețea de tip smart-grid </t>
  </si>
  <si>
    <t>316820000-0</t>
  </si>
  <si>
    <t>materiale electrice si articole conexe bransament trifazat container</t>
  </si>
  <si>
    <t>31680000-6</t>
  </si>
  <si>
    <t>servicii de auditare financiara</t>
  </si>
  <si>
    <t>79212100-4</t>
  </si>
  <si>
    <t>proiect</t>
  </si>
  <si>
    <t>switch 8 porturi 10/100/1000 cu management RJ45</t>
  </si>
  <si>
    <t xml:space="preserve">Masă de lucru, 1800 x 800 x 770mm, culoare crem - 1 buc; Suport unitate calculator,  440 x 110 x 236mm,  atasat culoare crem- 1 buc; Dulap pentru materiale 600 x 354 x 2089mm, culoare crem - 1 buc.
</t>
  </si>
  <si>
    <t>39122100-4 Dulapuri</t>
  </si>
  <si>
    <t>proiect HORESEC 2019</t>
  </si>
  <si>
    <t xml:space="preserve">
Scaun de birou-1 buc și scaun vizitator-2 buc, conform model atasat sau echivalent calitativ, estetic și funcțional, culoare negru
</t>
  </si>
  <si>
    <t>39112000-0 Scaune</t>
  </si>
  <si>
    <t xml:space="preserve">Calculator desktop cu monitor </t>
  </si>
  <si>
    <t>30213300-8</t>
  </si>
  <si>
    <t>Aparat de aer conditionat 9000 btu,furnizare si montare</t>
  </si>
  <si>
    <t>39717200-3</t>
  </si>
  <si>
    <t>Pachet:  cleste de curent Fluke a3000FC-2 buc; Fluke PC3000 FC Adapter-1 buc; clește de curent Fluke 375 FC-2 buc</t>
  </si>
  <si>
    <t>38341300-0</t>
  </si>
  <si>
    <t>Pachet materiale constructii Lot 1+2+3 cornier, sarma, vopsea, diluant, etc</t>
  </si>
  <si>
    <t>44192000-2</t>
  </si>
  <si>
    <t>Ciment structo Plus 20 kg/sac</t>
  </si>
  <si>
    <t>44111200-3 Ciment (Rev.2)</t>
  </si>
  <si>
    <t>Taxa de publicare articol "A Technique for Radar Cross Section Measurements in the Fresnel Region" în revista IEEE Antennas and Wireless Propagation Letters</t>
  </si>
  <si>
    <t>79941000-2 - Servicii de taxare (Rev.2)</t>
  </si>
  <si>
    <t>Conferinta Sofia 22-25 iulie 2019; taxa participare + cazare si deplasare auto propriu Constanta -Sofia</t>
  </si>
  <si>
    <t>taxa participare Conferinta Internationala IEEE PES Innovative Smart Grid Technologies Europe, Bucuresti 29.09-02.10.2019</t>
  </si>
  <si>
    <t xml:space="preserve">Generator de hidrogen de inalta puritate, bazat pe electroliza apei </t>
  </si>
  <si>
    <t>31120000-3 Generatoare (Rev.2)</t>
  </si>
  <si>
    <t>Tevi si racorduri</t>
  </si>
  <si>
    <t>44163000-0 Tevi si racorduri (Rev.2)</t>
  </si>
  <si>
    <t xml:space="preserve">Butelie de gaz </t>
  </si>
  <si>
    <t>44612100-4 Butelii de gaz (Rev.2)</t>
  </si>
  <si>
    <t>Bara alama 30 mm</t>
  </si>
  <si>
    <t>44190000-8</t>
  </si>
  <si>
    <t>materiale de instalatii mufa cupru, robinet, dop alama, semiolandez</t>
  </si>
  <si>
    <t>44163000-0</t>
  </si>
  <si>
    <t>pila de combustie cu hidrogen tip PEM</t>
  </si>
  <si>
    <t>31122100-8</t>
  </si>
  <si>
    <t>7350 euro</t>
  </si>
  <si>
    <t>proiect HORESEC 2020</t>
  </si>
  <si>
    <t xml:space="preserve">taxa participare si publicare pentru autorii din UMC la conferinta  - 2020 IEEE International Workshop for Antenna Technology </t>
  </si>
  <si>
    <t xml:space="preserve">                                                                      42131000-6_Robinete si vane (Rev.2)</t>
  </si>
  <si>
    <t>roll-up personalizat 85x200 cm</t>
  </si>
  <si>
    <t>Sistem de monitorizare a parametrilor vantului</t>
  </si>
  <si>
    <t>38121000-3</t>
  </si>
  <si>
    <t>2383 euro</t>
  </si>
  <si>
    <t xml:space="preserve">44167300-1 Cotituri, profile T si accesorii de tevarie (Rev.2)      38425100-1 Manometre (Rev.2)     38431100-6 Detectoare de gaz (Rev.2)      44317000-5 Cabluri de legare din fier sau din otel (Rev.2)    
39151200-7 Bancuri de lucru (Rev.2)          </t>
  </si>
  <si>
    <t>Aparate de masura: multimetru, tester baterii, anemometru defalcate mai jos</t>
  </si>
  <si>
    <t>Multimetru</t>
  </si>
  <si>
    <t>Anemometru portabil</t>
  </si>
  <si>
    <t>38121000-9</t>
  </si>
  <si>
    <t>Tester</t>
  </si>
  <si>
    <t>38500000-0</t>
  </si>
  <si>
    <t>Masini si aparate pentru alimentarea cu hidrogen si aer a pilei de combustie - lot1-5 defalcate mai jos</t>
  </si>
  <si>
    <t>42514300-5</t>
  </si>
  <si>
    <t>Lot 1 - hidrogen 5.0+inchiriere butelie 10 l+reductor+transport</t>
  </si>
  <si>
    <t>24111600-1 Hidrogen (Rev.2)</t>
  </si>
  <si>
    <t>Lot 2 / poz 3 - ventilatoare de aer pe conducta  NF-A6X25</t>
  </si>
  <si>
    <t>39717100-2</t>
  </si>
  <si>
    <t>Lot 3 - rotametre</t>
  </si>
  <si>
    <t>38429000-8</t>
  </si>
  <si>
    <t>Lot 4 - umidificator</t>
  </si>
  <si>
    <t>Lot 5 - pompa de recirculare</t>
  </si>
  <si>
    <t>42122000-0</t>
  </si>
  <si>
    <t xml:space="preserve">mai </t>
  </si>
  <si>
    <t>Servicii de montare sistem de monitorizare parametrii vant</t>
  </si>
  <si>
    <t>51540000-9</t>
  </si>
  <si>
    <t>Pachet materiale lacatuserie</t>
  </si>
  <si>
    <t>44316500-3</t>
  </si>
  <si>
    <t>Pachet materiale sanitare</t>
  </si>
  <si>
    <t>44411000-4</t>
  </si>
  <si>
    <t>Convertor/Adaptor CC-CC pentru pompa de hidrogen</t>
  </si>
  <si>
    <t>31155000-7 Invertoare</t>
  </si>
  <si>
    <t>butelie hidrogen 10l / 200 bar</t>
  </si>
  <si>
    <t xml:space="preserve">  44612100-4 Butelii de gaz (Rev.2)</t>
  </si>
  <si>
    <t>Cont premium fronius - 36 luni</t>
  </si>
  <si>
    <t>Pachet: clema prindere cablu, rodante cablu, intinzatori</t>
  </si>
  <si>
    <t>44322400-7 Dispozitive de fixare pentru cabluri (Rev.2)</t>
  </si>
  <si>
    <t>Sistem pilot pentru producere gaz metan din Hidrogen si CO2 (componenta: Compresor aer+Reactor cu incalzire+Catalizator)</t>
  </si>
  <si>
    <t>45214630-5 Instalatii stiintifice</t>
  </si>
  <si>
    <t xml:space="preserve">Materiale DIVERSE  </t>
  </si>
  <si>
    <t>44423000-1 Diverse articole (Rev.2)</t>
  </si>
  <si>
    <t>PROIECT ANTREPRENORDOC, SMIS 123847</t>
  </si>
  <si>
    <t>servicii de catering, 30 persoane</t>
  </si>
  <si>
    <t>taxa de publicare articol "Impact of HVAC system upon functional parameters of main engine for a VLCC ship", publicat in primul numar al revistei JMTE in aprilie 2020</t>
  </si>
  <si>
    <t>laptopuri, 8 buc</t>
  </si>
  <si>
    <t>30213100-6 Computere portabile (Rev.2)</t>
  </si>
  <si>
    <t>Multifunctional HP M479FDW si set cartuse</t>
  </si>
  <si>
    <t>Sistem videoproiector+masa suport reglabila, 1 buc</t>
  </si>
  <si>
    <t>38652120-7 Videoproiectoare (Rev.2)</t>
  </si>
  <si>
    <t>Ecran de proiectie, 1 buc</t>
  </si>
  <si>
    <t>38653400-1 Ecrane pentru proiectii (Rev.2)</t>
  </si>
  <si>
    <t>Ruter, 1 buc</t>
  </si>
  <si>
    <t>32413100-2 Rutere de retea (Rev.2)</t>
  </si>
  <si>
    <t>PROIECT ERANET-MARTERA-PIMEO-AI-2</t>
  </si>
  <si>
    <t>echipament radio definit prin software tip USRP-2901</t>
  </si>
  <si>
    <t>32344210-1 - Echipament radio</t>
  </si>
  <si>
    <t xml:space="preserve">servicii de audit financiar </t>
  </si>
  <si>
    <t>79212100-4 - Servicii de auditare financiara</t>
  </si>
  <si>
    <t xml:space="preserve">Instrumente de masurare :                                                                                             1.Telemetru laser 40M;                              </t>
  </si>
  <si>
    <t>38300000-8 Instrumente de masurare (Rev.2)</t>
  </si>
  <si>
    <t>Instrumente de masurare :                                                                                                                                                                                                          2.nivela functionala cu laser si ruleta incorporata</t>
  </si>
  <si>
    <t>Tableta grafica compatibila WINDOWS, 3 buc.</t>
  </si>
  <si>
    <t>30237450-8 Tablete grafice (Rev.2)</t>
  </si>
  <si>
    <t>Cutii organizator, 2 modele, 8 buc.</t>
  </si>
  <si>
    <t>30193000-8 Organizatoare si accesorii (Rev.2)</t>
  </si>
  <si>
    <t>79418000-7 Servicii de consultanţă în domeniul achiziţiilor</t>
  </si>
  <si>
    <t>PUBLICATII</t>
  </si>
  <si>
    <t>Publicatii electronice - 1 buc E-book si 2 buc E-reader model course</t>
  </si>
  <si>
    <t xml:space="preserve"> 22120000-7 - Publicaţii</t>
  </si>
  <si>
    <t>iulie 2020</t>
  </si>
  <si>
    <t>Curs prelungire Certificat de Pregatire Continua soferi (CPC marfa si persoane)</t>
  </si>
  <si>
    <t>Pompe cu turatie variabila, 2 buc</t>
  </si>
  <si>
    <t>42122000-0 Pompe (Rev.2)</t>
  </si>
  <si>
    <t xml:space="preserve">februarie </t>
  </si>
  <si>
    <t>lipici solid 40 gr, 10 bucati</t>
  </si>
  <si>
    <t>24911200-5 Adezivi</t>
  </si>
  <si>
    <t>Servicii de reparatii si intretinere motoare ambarcatiuni SLM</t>
  </si>
  <si>
    <t>unitate de imagine pentru multifunctional OKI C531dn</t>
  </si>
  <si>
    <t>publicare in Monitorul Oficial partea a III-a 2 posturi vacante in data de 25.01.SI 29.014</t>
  </si>
  <si>
    <t>50240000-9 Servicii de reparare si de intretinere si servicii conexe pentru transportul maritim si pentru alte echipamente</t>
  </si>
  <si>
    <t>48310000-4 Pachete software pentru creare de documente (Rev.2)</t>
  </si>
  <si>
    <t>Servicii de transport rutier mobilier si material recuperat corp B, 6 curse</t>
  </si>
  <si>
    <t>60181000-0 Inchiriere de camioane cu sofer</t>
  </si>
  <si>
    <t>Furnizare si montare geam termopan 153x74 cm</t>
  </si>
  <si>
    <t>Masini si aparate pentru alimentarea cu hidrogen si aer a pilei de combustie - Lot 1 - hidrogen 5.0+inchiriere butelie 10 l+reductor+transport</t>
  </si>
  <si>
    <t>proiect HORESEC 2021</t>
  </si>
  <si>
    <t xml:space="preserve">Contracte Produse si materiale de curatenie </t>
  </si>
  <si>
    <t>Servicii autorizate de dirigentie - Lucrari executie tamplarie fixa A1(CO) cu geam armat, sediul central UMC</t>
  </si>
  <si>
    <t>71520000-9, Servicii de supraveghere a lucrărilor</t>
  </si>
  <si>
    <t>Piranometru cu termopila CMP3 cu dataloger portabil</t>
  </si>
  <si>
    <t>Sistem de masurare a eficientei sistemelor de panouri fotovoltaice si trasarea curbei tensiune current</t>
  </si>
  <si>
    <t>Multifunctional laser color HP Pro MFP M479fdw Duplex</t>
  </si>
  <si>
    <t>Tonere (BK, Cyan, Magenta, Yellow) ptr. multifunctional color laser color HP Pro MFP M479fdw Duplex</t>
  </si>
  <si>
    <t>Licente Adobe Acrobat Pro, 1 Year, 7 buc</t>
  </si>
  <si>
    <t>Coroana flori</t>
  </si>
  <si>
    <t>anunt ziar post vacant auditor in 09.02.2021</t>
  </si>
  <si>
    <t>publicare in Monitorul Oficial partea a III-a 1 post vacant in data de09.02.2021</t>
  </si>
  <si>
    <t>anunt in ziar 2 posturi vacante in data de 25.01.SI 29.01.2021</t>
  </si>
  <si>
    <t>Publicare anunt deces Cuget liber 04.02.2021</t>
  </si>
  <si>
    <t>03121210-0 Aranjamente florale (Rev.2)</t>
  </si>
  <si>
    <t>45421141-4 Lucrari de compartimentare (Rev.2)</t>
  </si>
  <si>
    <t>38340000-0 Instrumente de masurare a marimilor (Rev.2)</t>
  </si>
  <si>
    <t>materiale electrice iluminat exterior</t>
  </si>
  <si>
    <t>31681410-0 Materiale electrice</t>
  </si>
  <si>
    <t>39717200-3 Aparate de aer conditionat</t>
  </si>
  <si>
    <t>79140000-7 - Servicii de consultanta si de informare juridica (Rev.2)</t>
  </si>
  <si>
    <t>Servicii de consultanta, asistenta si de informare juridica 2 luni incepand cu 10.02.2021</t>
  </si>
  <si>
    <t>bec (25 buc)+dulie ceramica (25 buc)+adaptor dulie (25 buc)</t>
  </si>
  <si>
    <t>48510000-6 Pachete software de comunicatii</t>
  </si>
  <si>
    <t>broaste usi, silduri cu manere, suruburi, holdsuruburi, disc flex</t>
  </si>
  <si>
    <t xml:space="preserve">44316500-3 </t>
  </si>
  <si>
    <t>furtun 1 tol-50 ml cu insertie panza din PVC</t>
  </si>
  <si>
    <t>44140000-3 Furtunuri</t>
  </si>
  <si>
    <t>pompa submersibila</t>
  </si>
  <si>
    <t>43134100-2 Pompe submersibile</t>
  </si>
  <si>
    <t>proiect 2021</t>
  </si>
  <si>
    <t>Servicii editare articol</t>
  </si>
  <si>
    <t>79820000-8 Servicii conexe tiparirii (Rev.2)</t>
  </si>
  <si>
    <t xml:space="preserve">Incarcator baterii 12 V 20 Amp, 3 iesiri - 1 buc </t>
  </si>
  <si>
    <t>dimmer reglare putere electrica 230Vac/50 Hz-1buc</t>
  </si>
  <si>
    <t>42122100-1 Pompe pentru lichide</t>
  </si>
  <si>
    <t>CONTRACTE  EXECUTIE LUCRARI TAMPLARIE (CERINTE ISU)</t>
  </si>
  <si>
    <t>45421000-4 Lucrari de tamplarie</t>
  </si>
  <si>
    <t>buget de stat</t>
  </si>
  <si>
    <t>CONTRACT - Lucrari executie tamplarie fixa A1(C0) cu geam armat la  Sediul Central al Universitatii Maritime din Constanta, str. Mircea cel Batran, nr.104, Constanta (cerinta IGSU)</t>
  </si>
  <si>
    <t>PRODUSE ȘI MATERIALE INSTALATII SANITARE</t>
  </si>
  <si>
    <t>Pompa circulatie apa Ferro</t>
  </si>
  <si>
    <t>materiale sanitare intretinere bai camin A2</t>
  </si>
  <si>
    <t>24111000-5</t>
  </si>
  <si>
    <t>Incarcat butelie 7 kg cu CO2</t>
  </si>
  <si>
    <t>Pachet materiale instalatie sanitara (schimbare conducta apa calda menajera): teava PPR, robinet bronz, mufe, cot</t>
  </si>
  <si>
    <t xml:space="preserve">servicii inchiriere utilaje (ridicat, transportat) echipamente SLM </t>
  </si>
  <si>
    <t>45510000-5 Închiriere de macarale cu operator</t>
  </si>
  <si>
    <t>44192000-2 Alte materiale de constructii diverse (Rev.2)</t>
  </si>
  <si>
    <t>materiale mutare Laborator Tensiuni Inalte(banda mascare, folie bule, folie strech)</t>
  </si>
  <si>
    <t>42123400-1- Compresoare de aer</t>
  </si>
  <si>
    <t>compresor aer si kit accesorii</t>
  </si>
  <si>
    <t xml:space="preserve"> Valoarea estimată Lei, fără TVA)  </t>
  </si>
  <si>
    <t>Microbiological laboratory  
(Echipamente microbiologice de laborator - lot 1)
(Materiale de laborator lot 2)</t>
  </si>
  <si>
    <t>Autoclav portabil Biobase BKM-P18(D)</t>
  </si>
  <si>
    <t>33191110-9</t>
  </si>
  <si>
    <t>Bec Bunsen ISOLAB</t>
  </si>
  <si>
    <t>44423000-1</t>
  </si>
  <si>
    <t>Baie cu ultrasunete</t>
  </si>
  <si>
    <t>Hota cu flux laminar vertical</t>
  </si>
  <si>
    <t>Agitator Vortex Clasic 2500 rpm</t>
  </si>
  <si>
    <t>IoT system network (KIT) +license program + abonement
(Echipament de monitorizare în timp real a viței de vie, pentru frunză, aer și sol )</t>
  </si>
  <si>
    <t xml:space="preserve"> 38930000-3 Instrumente de masurare a umiditatii si a umezelii (Rev.2)</t>
  </si>
  <si>
    <t xml:space="preserve">50413200-5 </t>
  </si>
  <si>
    <t xml:space="preserve">Servicii de consultanta intocmire documentatie(CAIET SARCINI) reactualizare proiect tehnic si de executie instalatie gaze SLM </t>
  </si>
  <si>
    <t>22462000-6 Materiale publicitare (Rev.2)</t>
  </si>
  <si>
    <t xml:space="preserve">MATERIALE PUBLICITARE </t>
  </si>
  <si>
    <t>Panou identificare investitie Extindere, Reabilitare, Modernizare, si echipare infrastructura educationala universitara corp B, BAZA NAUTICA()LAC MAMAIA) str.Cuartului nr.2 Constanta</t>
  </si>
  <si>
    <t>SERVICII DE CONSULTANŢĂ  in achizitii publice</t>
  </si>
  <si>
    <t>aparat aer conditionat 12000 btu, inclusiv traseu frigorific 5 ml+manopera montare+manopera demontare</t>
  </si>
  <si>
    <t>Licenta software pentru simularea circuitelor și sistemelor pentru frecvențe foarte înalte</t>
  </si>
  <si>
    <t>materiale de constructii (cornier aluminiu 6000x30x30x2 mm-6 buc, silicon adeziv-4 buc, electrozi pentru sudura-2 buc, nituri pop 4.8x6.4mm,50 buc/set-5 seturi, surub lemn autofiletant 4x40mm,1000 buc/set-1 set, surub lemn autofiletant 5x100mm, 100 buc/set-2 seturi, tub neon 18w lumina rece 604mm-25 buc)</t>
  </si>
  <si>
    <t>44100000-1</t>
  </si>
  <si>
    <t>Pahet materiale consumabile (Membrane filtrante ø 25 mm, dim. pori 0.22 μm/ SYBR GREEN I (0,5 ml)/  PROPIDIUM IODIDE 95-98%)</t>
  </si>
  <si>
    <t>33696500-0</t>
  </si>
  <si>
    <t>42990000-2</t>
  </si>
  <si>
    <t>POMPE SI COMPRESOARE</t>
  </si>
  <si>
    <t>Statii de lucru (computer, sistem desktop, laptop, tableta, tableta grafica cu display)</t>
  </si>
  <si>
    <t>Accesorii periferice (monitor, tastatura, mouse, tableta grafica fara monitor, hard extern, router, acces point)</t>
  </si>
  <si>
    <t xml:space="preserve">Piese de schimb pentru Statii de lucru; Consumabile IT </t>
  </si>
  <si>
    <t>Echipamente periferice (imprimanta, copiator, multifunctionala, scanner, videoproiector)</t>
  </si>
  <si>
    <t>Piese de schimb pentru Echipamente periferice</t>
  </si>
  <si>
    <t>CONTRACT Benzina si motorina ROMPETROL, valabil pana la 28.02.2021</t>
  </si>
  <si>
    <t>SSD 500GB, SATA III, 2,5 inch, tehnologie MLC</t>
  </si>
  <si>
    <t>30233132-5 UNITATI DE HARD DISK (REV.2)</t>
  </si>
  <si>
    <t>NI 2020 Logbook - Offshore; 30 buc</t>
  </si>
  <si>
    <t xml:space="preserve">HDD extern 4TB 2.5" USB 3.0, 2 buc. </t>
  </si>
  <si>
    <t>mouse USB wireless 3 but+scroll-4 bucati; tastatura USB wireless -4 bucati</t>
  </si>
  <si>
    <t>30237200-1</t>
  </si>
  <si>
    <t>HDD extern 4TB 2.5" USB 3.0, 1 bucata</t>
  </si>
  <si>
    <t>30237450-8 - 
Tablete grafice</t>
  </si>
  <si>
    <t>tableta grafica fara monitor, 4 bucati</t>
  </si>
  <si>
    <t>router (redundanta VRLP), 2 bucati</t>
  </si>
  <si>
    <t>Lucrari de igienizare - reparatii si vopsitorii pereti si tavane sala P010</t>
  </si>
  <si>
    <t>45410000-4 - Lucrări de tencuire</t>
  </si>
  <si>
    <t>72700000-7- Servicii de retele informatice</t>
  </si>
  <si>
    <t>tonere pentru multifunctional OKI MC562w</t>
  </si>
  <si>
    <t>certificat digital valabilitate 3 ani, 2 bucati</t>
  </si>
  <si>
    <t>44411000-4- Articole sanitare</t>
  </si>
  <si>
    <t>35261000-1- Panouri de informare</t>
  </si>
  <si>
    <t xml:space="preserve">martie </t>
  </si>
  <si>
    <t>Servicii de intocmire CAIET SARCINI lucrari de extindere spatii invatamant si laboratoare si cooptare expert extern in comisia de evaluare propuneri tehnice si financiare</t>
  </si>
  <si>
    <t>LUCRARI DE FINISARE A CONSTRUCTIILOR</t>
  </si>
  <si>
    <t>produse papetarie, cartuse si stick-uri USB</t>
  </si>
  <si>
    <t xml:space="preserve">79820000-8 </t>
  </si>
  <si>
    <t>Servicii de formare coperti carnete de diploma</t>
  </si>
  <si>
    <t>39515410-2</t>
  </si>
  <si>
    <t>DIVERSE APARATE SI PRODUSE MEDICALE (viziere de protectie, masti, manusi)</t>
  </si>
  <si>
    <t>MATERIALE SI PRODUSE DE CURATENIE SI INTRETINERE (materiale curatenie, dezinfectant maini si suprafete, dozatoare, prosoape hartie)</t>
  </si>
  <si>
    <t>24455000-8 dezinfectanti</t>
  </si>
  <si>
    <t>dezinfectant de maini (50 l) si dezinfectant de suprafete (50 l) K-SEPT</t>
  </si>
  <si>
    <t xml:space="preserve">masti protectie, 3 pliuri, 3 straturi, </t>
  </si>
  <si>
    <t>Furnizare si montare rolete sala E403</t>
  </si>
  <si>
    <t>Servicii de multiplicare si pliere planuri din cadrul proiectului 114/2019 - FAZA: D.T.A.C.</t>
  </si>
  <si>
    <t>79521000-2 - Servicii de fotocopiere (Rev.2)</t>
  </si>
  <si>
    <t>Servicii de editare a publicaţiei “Tomisul Cultural”, aflată sub egida Universităţii Maritime din Constanţa - Editura Nautica-4 editii a 200 exemplare/editie</t>
  </si>
  <si>
    <t>79970000-4</t>
  </si>
  <si>
    <t>anunt ziar post vacant secretar facultate in 18.03.2021</t>
  </si>
  <si>
    <t>publicare in Monitorul Oficial partea a III-a 1 post vacant secretar facultate in data de 18.03.2021</t>
  </si>
  <si>
    <t>39112000-0 Scaune (Rev.2)</t>
  </si>
  <si>
    <t>Ansamblu de aluminiu - Confectionare, furnizare si montare a unui ansamblu din Aluminiu, Sala P007</t>
  </si>
  <si>
    <t>anunt ziar post vacant sef serv tehnic 19.03.2021</t>
  </si>
  <si>
    <t>publicare in Monitorul Oficial partea a III-a 1 post vacant secretar facultate in data de 19.03.2021</t>
  </si>
  <si>
    <t>Role preluare hartie imprimanta HP CP5225</t>
  </si>
  <si>
    <t xml:space="preserve">scaun ergonomic , 2 buc. </t>
  </si>
  <si>
    <t>22121000-4 Publicatii tehnice</t>
  </si>
  <si>
    <t>standard ISO 19018:2020, format pdf electronic</t>
  </si>
  <si>
    <t>CONTRACT Servicii  de verificare, intretinere si reparare instalație de hidranti interiori si exteriori si grupuri de pompare, 76 buc + 2 buc</t>
  </si>
  <si>
    <t>tonere multifunctional HP Color Laserjet MFP M477fdn - 2 buc negru + 1 set color</t>
  </si>
  <si>
    <t>monitor LED Full HD 21", 2 bucati</t>
  </si>
  <si>
    <t>32323100-4 Monitoare video color</t>
  </si>
  <si>
    <t>30124000-4</t>
  </si>
  <si>
    <t>Multifunctional laser color Duplex A4, workCenter xerox 6515</t>
  </si>
  <si>
    <t>Set Tonere multifunctionata xerox 6515 (N/y/m/c)</t>
  </si>
  <si>
    <t>starter si igniter pentru bec philips</t>
  </si>
  <si>
    <t>surub M6, piulita M6, saiba (100 buc din fiecare reper)</t>
  </si>
  <si>
    <t>31680000-6 articole si accesorii electrice</t>
  </si>
  <si>
    <t>tavite din plastic dim 348x255x66 mm, 25 bucati</t>
  </si>
  <si>
    <t>30193200-0 Tavite sau organizatoare de birou</t>
  </si>
  <si>
    <t>Piese Konica Bizhub 215: cilindru, developer, lamela, corotron</t>
  </si>
  <si>
    <t>30125000-1 Piese si accesorii pentru fotocopiatoare (Rev.2)</t>
  </si>
  <si>
    <t>32422000-7 Componente de retea</t>
  </si>
  <si>
    <t>Incarcatura GPL tip aragaz</t>
  </si>
  <si>
    <t>CONTRACT SUBSECVENT, Benzina si motorina OMV, prin ONAC, valabil 16.03.2021-31.12.2021</t>
  </si>
  <si>
    <t>Papetarie</t>
  </si>
  <si>
    <t>Servicii de testare RT-PCR 4 persoane</t>
  </si>
  <si>
    <t>clor 30 kg</t>
  </si>
  <si>
    <t>24311900-6 Clor</t>
  </si>
  <si>
    <t>aparat aer conditionat 12000 btu, inclusiv traseu frigorific 6 ml+manopera montare+manopera demontare</t>
  </si>
  <si>
    <t>79132100-10</t>
  </si>
  <si>
    <t>38520000-6 Scanere (Rev.2)</t>
  </si>
  <si>
    <t>SERVICII DE CERTIFICARE (ISO, GCHQ, etc)</t>
  </si>
  <si>
    <t>Servicii de certificare a sistemului integrat de management calitate-mediu conform standardelor ISO 9001:2015 si ISO 14001:2015</t>
  </si>
  <si>
    <t>79132000-8 - Servicii de certificare (Rev.2)</t>
  </si>
  <si>
    <t>toner negru CF410A multifunctional M477fdw, 2 bucati</t>
  </si>
  <si>
    <t>reinnoire certificat digital valabilitate 1 an, 2 bucati</t>
  </si>
  <si>
    <t>90711100-5 Evaluare a riscurilor sau a pericolelor, alta decat cea pentru constructii</t>
  </si>
  <si>
    <t>Servicii de revizuire a analizei de risc la securitatea fizica pentru Sediul Lac Mamaia al UMC, Str. Cuartului nr.2, Constanta. .</t>
  </si>
  <si>
    <t>set tonere TN221Y+TN221M+TN221C+TN221K pentru multifunctional Konica Minolta Bizhub C227</t>
  </si>
  <si>
    <t>coroana flori naturale, 2 bucati</t>
  </si>
  <si>
    <t>diploma de inginer (Legea nr 1/2011)</t>
  </si>
  <si>
    <t>22450000-9 Imprimate nefalsificabile (Rev.2)</t>
  </si>
  <si>
    <t>asignare si mentenanta anul 2021 clasa de adrese IP tip PA</t>
  </si>
  <si>
    <t>toner negru CF410A multifunctional M477fdw, 5 bucati + 2 seturi color (CF411A+CF412A+CF413A)</t>
  </si>
  <si>
    <t>scanner 36 inch</t>
  </si>
  <si>
    <t>CONTRACT Servicii de suport tehnic hardware si software pentru utilizatori platforma eCampus de predare cursuri online</t>
  </si>
  <si>
    <t>Pachet  componenete retea:patch-uri utp cat6 - 440 buc; 5 casete cu banda de printare-5 bucati; rola de cablu de retea-1 buc; priza de date-10 buc, punch down tool</t>
  </si>
  <si>
    <t>Cerneala neagra originala risograf HC 5500, cip</t>
  </si>
  <si>
    <t xml:space="preserve">COMBUSTIBILI LICHIZI, GAZOSI, SOLIZI SI ULEIURI </t>
  </si>
  <si>
    <t xml:space="preserve">Echipamente si materiale diverse PROIECT HORESEC (Elemente de instalatii hidropneumatice; Instalatii pentru hidrogen; Tevarie si articole conexe; Aparate de masura; Piese electronice, etc)                                                                         -poz 3 din caiet de sarcini, vas expansiune pentru instalatii solare (42131000-6)                                                                                      -poz 15, 16, 17 din caiet de sarcini (exclusiv diode protectie IN) (38341300-0; 31711000-3)                                                                                          1.-poz 14  din caiet de sarcini (38342000-4)                                         2.-poz 18 din caietul de sarcini+supapa siguranta 1/2"-3BAR                                                            3.- poz 1 din caiet de sarcini (31141000-6)                                           4.- poz 2 si poz 6 din caiet de sarcini                                                   5.- poz 13 din caiet de sarcini                                                                                                                                                                                                        </t>
  </si>
  <si>
    <t>Elemente de instal sanitare (teva cupru, cot cupru-5buc, teu egal-5 buc, reductie, aliaj lipire cupru-12 bare)                             Manometru (aparat de masura)                                                       Senzori detectie gaze diverse-10 buc                                                 Cablu otel inox diametru 5mm-75ml                                                   Masa pentru pila de combustie 90x60x70cm (achizitionat 1200x600x840mm)</t>
  </si>
  <si>
    <t>Medii de stocare a energiei electrice si a aerului; Aparate de masura a marimilor neelectrice:                                                                                                  1. Baterii cu fosfat de litiu-fier 50Ah/48V, 2 buc,                                                   2. Baterie ultracondensatori, 3 buc-SE REIA PENTRU 1 buc la VE 8250 lei                                                                   3. Solarimetru pentru măsurarea radiației solare, 1 buc,                                           4. Detector electronic pentru scapari gaze - hidrogen, 1 buc,                                5. Butelie de aer volum 350 litri, 1 buc</t>
  </si>
  <si>
    <t xml:space="preserve">1. 31400000-0                    2. 31400000-0                        3. 38341000-7                            4. 38431000-5                    5. 44612100-4 </t>
  </si>
  <si>
    <t>HARTIE, ARTICOLE DIN PAPETARIE, ARTICOLE DE BIROTICA SI ACCESORII DE BIROU</t>
  </si>
  <si>
    <t>CERNEALA ȘI MATERIALE PENTRU TIPOGRAFIE</t>
  </si>
  <si>
    <t>Terminal Server Simulator</t>
  </si>
  <si>
    <t>PRODUSE AGROCHIMICE SI DE SILVICULTURA, ARANJAMENTE FLORALE</t>
  </si>
  <si>
    <t>SERVICII DE ANALIZA LA RISC</t>
  </si>
  <si>
    <t>SERVICII TIPOGRAFICE</t>
  </si>
  <si>
    <t>PROIECT ROSE-SGNU-AG 178/SGU/NC/IIS din 10.09.2019</t>
  </si>
  <si>
    <t>PROIECT ERASMUS + "MARITIME INNOVATIVE NETWORK of EDUCATION for EMERGING MARITIME ISSUES", ID: 2019-1-TR01-KA203-077463 (sept 2019-sept2022)</t>
  </si>
  <si>
    <t>PROIECT MERIAVINO</t>
  </si>
  <si>
    <t>NECESITATE: COMPUTERE, TV, VIDEOPROIECTOARE/PIESE ȘI ACCESORII PENTRU COMPUTERE, RETELE ȘI VIDEOPROIECTOARE</t>
  </si>
  <si>
    <t>Serviciul Achizitii publice,</t>
  </si>
  <si>
    <t>Sef Serviciu, ing. Narcisa Frandos                                        Ing. Cristalina Stoian                         Ing. Gabriela Popescu                               Florentina Ciocoi</t>
  </si>
  <si>
    <t>rev.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</si>
</sst>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53">
    <xf numFmtId="0" fontId="0" fillId="0" borderId="0" xfId="0"/>
    <xf numFmtId="0" fontId="3" fillId="0" borderId="1" xfId="2" applyFont="1" applyFill="1" applyBorder="1" applyAlignment="1">
      <alignment horizontal="left" vertical="center" wrapText="1"/>
    </xf>
    <xf numFmtId="43" fontId="4" fillId="0" borderId="1" xfId="3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0" fontId="4" fillId="0" borderId="0" xfId="2" applyFont="1" applyFill="1" applyAlignment="1">
      <alignment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 shrinkToFi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center" vertical="center" wrapText="1"/>
    </xf>
    <xf numFmtId="17" fontId="4" fillId="0" borderId="1" xfId="2" applyNumberFormat="1" applyFont="1" applyFill="1" applyBorder="1" applyAlignment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 shrinkToFit="1"/>
    </xf>
    <xf numFmtId="43" fontId="3" fillId="0" borderId="1" xfId="2" applyNumberFormat="1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43" fontId="4" fillId="0" borderId="2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 shrinkToFit="1"/>
    </xf>
    <xf numFmtId="43" fontId="3" fillId="0" borderId="1" xfId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 shrinkToFit="1"/>
    </xf>
    <xf numFmtId="0" fontId="4" fillId="0" borderId="0" xfId="2" applyFont="1" applyFill="1" applyBorder="1" applyAlignment="1">
      <alignment horizontal="center" vertical="center" wrapText="1"/>
    </xf>
    <xf numFmtId="43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7" fontId="4" fillId="0" borderId="1" xfId="5" applyNumberFormat="1" applyFont="1" applyFill="1" applyBorder="1" applyAlignment="1">
      <alignment horizontal="center" vertical="center" wrapText="1" shrinkToFit="1"/>
    </xf>
    <xf numFmtId="0" fontId="4" fillId="0" borderId="8" xfId="2" applyFont="1" applyFill="1" applyBorder="1" applyAlignment="1">
      <alignment horizontal="center" vertical="center" wrapText="1"/>
    </xf>
    <xf numFmtId="43" fontId="4" fillId="0" borderId="8" xfId="3" applyNumberFormat="1" applyFont="1" applyFill="1" applyBorder="1" applyAlignment="1">
      <alignment horizontal="right" vertical="center" wrapText="1"/>
    </xf>
    <xf numFmtId="0" fontId="4" fillId="0" borderId="8" xfId="2" applyFont="1" applyFill="1" applyBorder="1" applyAlignment="1">
      <alignment horizontal="center" vertical="center" wrapText="1" shrinkToFit="1"/>
    </xf>
    <xf numFmtId="0" fontId="4" fillId="0" borderId="8" xfId="2" applyFont="1" applyFill="1" applyBorder="1" applyAlignment="1">
      <alignment horizontal="left" vertical="center" wrapText="1"/>
    </xf>
    <xf numFmtId="43" fontId="4" fillId="0" borderId="1" xfId="3" applyNumberFormat="1" applyFont="1" applyFill="1" applyBorder="1" applyAlignment="1">
      <alignment horizontal="right" vertical="center" wrapText="1"/>
    </xf>
    <xf numFmtId="43" fontId="4" fillId="0" borderId="2" xfId="3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left" vertical="center" wrapText="1"/>
    </xf>
    <xf numFmtId="43" fontId="4" fillId="0" borderId="0" xfId="2" applyNumberFormat="1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left" vertical="center" wrapText="1" shrinkToFit="1"/>
    </xf>
    <xf numFmtId="0" fontId="4" fillId="0" borderId="1" xfId="5" applyFont="1" applyFill="1" applyBorder="1" applyAlignment="1">
      <alignment horizontal="right" vertical="center" wrapText="1" shrinkToFit="1"/>
    </xf>
    <xf numFmtId="0" fontId="4" fillId="0" borderId="4" xfId="2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left" vertical="center" wrapText="1"/>
    </xf>
    <xf numFmtId="43" fontId="4" fillId="0" borderId="4" xfId="2" applyNumberFormat="1" applyFont="1" applyFill="1" applyBorder="1" applyAlignment="1">
      <alignment horizontal="center" vertical="center" wrapText="1"/>
    </xf>
    <xf numFmtId="17" fontId="4" fillId="0" borderId="1" xfId="5" applyNumberFormat="1" applyFont="1" applyFill="1" applyBorder="1" applyAlignment="1">
      <alignment horizontal="right" vertical="center" wrapText="1" shrinkToFit="1"/>
    </xf>
    <xf numFmtId="2" fontId="4" fillId="0" borderId="2" xfId="3" applyNumberFormat="1" applyFont="1" applyFill="1" applyBorder="1" applyAlignment="1">
      <alignment horizontal="right" vertical="center" wrapText="1"/>
    </xf>
    <xf numFmtId="2" fontId="4" fillId="0" borderId="8" xfId="3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 shrinkToFit="1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3" fontId="3" fillId="0" borderId="1" xfId="2" applyNumberFormat="1" applyFont="1" applyFill="1" applyBorder="1" applyAlignment="1">
      <alignment horizontal="center" vertical="center" wrapText="1" shrinkToFit="1"/>
    </xf>
    <xf numFmtId="0" fontId="4" fillId="0" borderId="0" xfId="5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left" vertical="center" wrapText="1"/>
    </xf>
    <xf numFmtId="43" fontId="4" fillId="0" borderId="1" xfId="5" applyNumberFormat="1" applyFont="1" applyFill="1" applyBorder="1" applyAlignment="1">
      <alignment horizontal="center" vertical="center" wrapText="1"/>
    </xf>
    <xf numFmtId="0" fontId="4" fillId="0" borderId="0" xfId="5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3" fontId="4" fillId="0" borderId="4" xfId="3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6" fillId="0" borderId="1" xfId="3" applyNumberFormat="1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 shrinkToFit="1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 shrinkToFit="1"/>
    </xf>
    <xf numFmtId="43" fontId="6" fillId="0" borderId="1" xfId="3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Alignment="1">
      <alignment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wrapText="1"/>
    </xf>
    <xf numFmtId="2" fontId="4" fillId="0" borderId="1" xfId="3" applyNumberFormat="1" applyFont="1" applyFill="1" applyBorder="1" applyAlignment="1">
      <alignment horizontal="right" vertical="center" wrapText="1"/>
    </xf>
    <xf numFmtId="43" fontId="4" fillId="0" borderId="0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5" fillId="0" borderId="1" xfId="5" applyFont="1" applyFill="1" applyBorder="1" applyAlignment="1">
      <alignment horizontal="left" vertical="center" wrapText="1"/>
    </xf>
    <xf numFmtId="0" fontId="4" fillId="0" borderId="1" xfId="5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43" fontId="4" fillId="0" borderId="0" xfId="2" applyNumberFormat="1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4" fontId="4" fillId="0" borderId="1" xfId="2" applyNumberFormat="1" applyFont="1" applyFill="1" applyBorder="1" applyAlignment="1">
      <alignment vertical="center" wrapText="1"/>
    </xf>
    <xf numFmtId="0" fontId="4" fillId="0" borderId="4" xfId="4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 shrinkToFit="1"/>
    </xf>
    <xf numFmtId="0" fontId="4" fillId="0" borderId="0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center" vertical="center" wrapText="1" shrinkToFit="1"/>
    </xf>
    <xf numFmtId="0" fontId="4" fillId="0" borderId="2" xfId="4" applyFont="1" applyFill="1" applyBorder="1" applyAlignment="1">
      <alignment horizontal="center" vertical="center" wrapText="1" shrinkToFit="1"/>
    </xf>
    <xf numFmtId="43" fontId="4" fillId="0" borderId="1" xfId="5" applyNumberFormat="1" applyFont="1" applyFill="1" applyBorder="1" applyAlignment="1">
      <alignment horizontal="center" vertical="center" wrapText="1" shrinkToFit="1"/>
    </xf>
    <xf numFmtId="43" fontId="4" fillId="0" borderId="4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4" fontId="4" fillId="0" borderId="1" xfId="3" applyNumberFormat="1" applyFont="1" applyFill="1" applyBorder="1" applyAlignment="1">
      <alignment horizontal="right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vertical="center" wrapText="1"/>
    </xf>
    <xf numFmtId="17" fontId="4" fillId="0" borderId="3" xfId="2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3" fontId="4" fillId="0" borderId="4" xfId="0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3" fontId="4" fillId="0" borderId="2" xfId="2" applyNumberFormat="1" applyFont="1" applyFill="1" applyBorder="1" applyAlignment="1">
      <alignment horizontal="center" vertical="center" wrapText="1"/>
    </xf>
    <xf numFmtId="17" fontId="4" fillId="0" borderId="4" xfId="2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left" vertical="center" wrapText="1"/>
    </xf>
    <xf numFmtId="43" fontId="4" fillId="0" borderId="0" xfId="3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9" xfId="5" applyFont="1" applyFill="1" applyBorder="1" applyAlignment="1">
      <alignment horizontal="left" vertical="center" wrapText="1"/>
    </xf>
    <xf numFmtId="0" fontId="4" fillId="0" borderId="8" xfId="5" applyFont="1" applyFill="1" applyBorder="1" applyAlignment="1">
      <alignment horizontal="center" vertical="center" wrapText="1"/>
    </xf>
    <xf numFmtId="43" fontId="4" fillId="0" borderId="8" xfId="1" applyNumberFormat="1" applyFont="1" applyFill="1" applyBorder="1" applyAlignment="1">
      <alignment horizontal="center" vertical="center" wrapText="1"/>
    </xf>
    <xf numFmtId="0" fontId="4" fillId="0" borderId="8" xfId="5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wrapText="1"/>
    </xf>
    <xf numFmtId="0" fontId="4" fillId="0" borderId="7" xfId="2" applyFont="1" applyFill="1" applyBorder="1" applyAlignment="1">
      <alignment horizontal="left" vertical="center" wrapText="1"/>
    </xf>
    <xf numFmtId="43" fontId="4" fillId="0" borderId="0" xfId="1" applyNumberFormat="1" applyFont="1" applyFill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 wrapText="1" shrinkToFit="1"/>
    </xf>
    <xf numFmtId="49" fontId="4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 shrinkToFit="1"/>
    </xf>
    <xf numFmtId="0" fontId="4" fillId="0" borderId="11" xfId="2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 shrinkToFit="1"/>
    </xf>
    <xf numFmtId="0" fontId="4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2" applyFont="1" applyFill="1" applyBorder="1" applyAlignment="1">
      <alignment horizontal="right" vertical="center" wrapText="1" shrinkToFit="1"/>
    </xf>
  </cellXfs>
  <cellStyles count="7">
    <cellStyle name="Comma" xfId="1" builtinId="3"/>
    <cellStyle name="Comma 2" xfId="3"/>
    <cellStyle name="Comma 2 2" xfId="6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colors>
    <mruColors>
      <color rgb="FF1E3DD8"/>
      <color rgb="FF00823B"/>
      <color rgb="FF0000FF"/>
      <color rgb="FF99CCFF"/>
      <color rgb="FF171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726"/>
  <sheetViews>
    <sheetView tabSelected="1" topLeftCell="A297" workbookViewId="0">
      <selection activeCell="A303" sqref="A303:F303"/>
    </sheetView>
  </sheetViews>
  <sheetFormatPr defaultColWidth="9.140625" defaultRowHeight="12.75" x14ac:dyDescent="0.25"/>
  <cols>
    <col min="1" max="1" width="59.85546875" style="37" customWidth="1"/>
    <col min="2" max="2" width="21.42578125" style="96" customWidth="1"/>
    <col min="3" max="3" width="13.85546875" style="97" customWidth="1"/>
    <col min="4" max="4" width="13.5703125" style="98" customWidth="1"/>
    <col min="5" max="5" width="13.5703125" style="142" bestFit="1" customWidth="1"/>
    <col min="6" max="6" width="14" style="143" bestFit="1" customWidth="1"/>
    <col min="7" max="16384" width="9.140625" style="5"/>
  </cols>
  <sheetData>
    <row r="1" spans="1:110" ht="25.5" customHeight="1" x14ac:dyDescent="0.25">
      <c r="A1" s="145" t="s">
        <v>0</v>
      </c>
      <c r="B1" s="145"/>
      <c r="C1" s="145"/>
      <c r="D1" s="145"/>
      <c r="E1" s="145"/>
      <c r="F1" s="145"/>
    </row>
    <row r="2" spans="1:110" x14ac:dyDescent="0.25">
      <c r="A2" s="56"/>
      <c r="E2" s="25"/>
      <c r="F2" s="25"/>
    </row>
    <row r="3" spans="1:110" x14ac:dyDescent="0.25">
      <c r="A3" s="56"/>
      <c r="B3" s="26"/>
      <c r="C3" s="38"/>
      <c r="E3" s="25"/>
      <c r="F3" s="152" t="s">
        <v>510</v>
      </c>
    </row>
    <row r="4" spans="1:110" s="10" customFormat="1" ht="25.5" x14ac:dyDescent="0.25">
      <c r="A4" s="146" t="s">
        <v>1</v>
      </c>
      <c r="B4" s="146" t="s">
        <v>2</v>
      </c>
      <c r="C4" s="17" t="s">
        <v>3</v>
      </c>
      <c r="D4" s="147" t="s">
        <v>4</v>
      </c>
      <c r="E4" s="146" t="s">
        <v>5</v>
      </c>
      <c r="F4" s="146" t="s">
        <v>6</v>
      </c>
    </row>
    <row r="5" spans="1:110" s="10" customFormat="1" ht="27.75" customHeight="1" x14ac:dyDescent="0.25">
      <c r="A5" s="146"/>
      <c r="B5" s="146"/>
      <c r="C5" s="17" t="s">
        <v>7</v>
      </c>
      <c r="D5" s="147"/>
      <c r="E5" s="146"/>
      <c r="F5" s="146"/>
    </row>
    <row r="6" spans="1:110" ht="36" customHeight="1" x14ac:dyDescent="0.25">
      <c r="A6" s="57" t="s">
        <v>493</v>
      </c>
      <c r="B6" s="3" t="s">
        <v>8</v>
      </c>
      <c r="C6" s="20"/>
      <c r="D6" s="4"/>
      <c r="E6" s="3"/>
      <c r="F6" s="3"/>
    </row>
    <row r="7" spans="1:110" ht="27" customHeight="1" x14ac:dyDescent="0.25">
      <c r="A7" s="51" t="s">
        <v>407</v>
      </c>
      <c r="B7" s="49"/>
      <c r="C7" s="54">
        <v>20664</v>
      </c>
      <c r="D7" s="52" t="s">
        <v>11</v>
      </c>
      <c r="E7" s="49" t="s">
        <v>16</v>
      </c>
      <c r="F7" s="49" t="s">
        <v>16</v>
      </c>
    </row>
    <row r="8" spans="1:110" ht="27" customHeight="1" x14ac:dyDescent="0.25">
      <c r="A8" s="51" t="s">
        <v>468</v>
      </c>
      <c r="B8" s="49"/>
      <c r="C8" s="54">
        <f>31699.2</f>
        <v>31699.200000000001</v>
      </c>
      <c r="D8" s="52" t="s">
        <v>11</v>
      </c>
      <c r="E8" s="49" t="s">
        <v>12</v>
      </c>
      <c r="F8" s="49" t="s">
        <v>38</v>
      </c>
    </row>
    <row r="9" spans="1:110" ht="27" customHeight="1" x14ac:dyDescent="0.25">
      <c r="A9" s="51" t="s">
        <v>467</v>
      </c>
      <c r="B9" s="49"/>
      <c r="C9" s="54">
        <v>68</v>
      </c>
      <c r="D9" s="52" t="s">
        <v>11</v>
      </c>
      <c r="E9" s="49" t="s">
        <v>12</v>
      </c>
      <c r="F9" s="49" t="s">
        <v>12</v>
      </c>
    </row>
    <row r="10" spans="1:110" ht="25.5" x14ac:dyDescent="0.25">
      <c r="A10" s="1" t="s">
        <v>402</v>
      </c>
      <c r="B10" s="49"/>
      <c r="C10" s="2"/>
      <c r="D10" s="16"/>
      <c r="E10" s="49"/>
      <c r="F10" s="49"/>
    </row>
    <row r="11" spans="1:110" ht="29.25" customHeight="1" x14ac:dyDescent="0.25">
      <c r="A11" s="58" t="s">
        <v>9</v>
      </c>
      <c r="B11" s="22" t="s">
        <v>10</v>
      </c>
      <c r="C11" s="13">
        <v>35000</v>
      </c>
      <c r="D11" s="2" t="s">
        <v>11</v>
      </c>
      <c r="E11" s="49" t="s">
        <v>13</v>
      </c>
      <c r="F11" s="49" t="s">
        <v>172</v>
      </c>
    </row>
    <row r="12" spans="1:110" ht="30" customHeight="1" x14ac:dyDescent="0.25">
      <c r="A12" s="64" t="s">
        <v>500</v>
      </c>
      <c r="B12" s="14" t="s">
        <v>67</v>
      </c>
      <c r="C12" s="2">
        <v>7500</v>
      </c>
      <c r="D12" s="52" t="s">
        <v>11</v>
      </c>
      <c r="E12" s="49" t="s">
        <v>13</v>
      </c>
      <c r="F12" s="49" t="s">
        <v>172</v>
      </c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</row>
    <row r="13" spans="1:110" ht="28.5" customHeight="1" x14ac:dyDescent="0.25">
      <c r="A13" s="1" t="s">
        <v>403</v>
      </c>
      <c r="B13" s="49"/>
      <c r="C13" s="2"/>
      <c r="D13" s="16"/>
      <c r="E13" s="49"/>
      <c r="F13" s="49"/>
    </row>
    <row r="14" spans="1:110" ht="29.25" customHeight="1" x14ac:dyDescent="0.25">
      <c r="A14" s="58" t="s">
        <v>414</v>
      </c>
      <c r="B14" s="22" t="s">
        <v>14</v>
      </c>
      <c r="C14" s="13">
        <v>450</v>
      </c>
      <c r="D14" s="2" t="s">
        <v>11</v>
      </c>
      <c r="E14" s="49" t="s">
        <v>12</v>
      </c>
      <c r="F14" s="49" t="s">
        <v>13</v>
      </c>
    </row>
    <row r="15" spans="1:110" ht="25.5" x14ac:dyDescent="0.25">
      <c r="A15" s="58" t="s">
        <v>411</v>
      </c>
      <c r="B15" s="22" t="s">
        <v>14</v>
      </c>
      <c r="C15" s="2">
        <v>1000</v>
      </c>
      <c r="D15" s="2" t="s">
        <v>11</v>
      </c>
      <c r="E15" s="49" t="s">
        <v>16</v>
      </c>
      <c r="F15" s="49" t="s">
        <v>16</v>
      </c>
    </row>
    <row r="16" spans="1:110" ht="23.25" customHeight="1" x14ac:dyDescent="0.2">
      <c r="A16" s="58" t="s">
        <v>416</v>
      </c>
      <c r="B16" s="99" t="s">
        <v>415</v>
      </c>
      <c r="C16" s="13">
        <v>920</v>
      </c>
      <c r="D16" s="2" t="s">
        <v>11</v>
      </c>
      <c r="E16" s="49" t="s">
        <v>28</v>
      </c>
      <c r="F16" s="49" t="s">
        <v>12</v>
      </c>
    </row>
    <row r="17" spans="1:110" ht="23.25" customHeight="1" x14ac:dyDescent="0.2">
      <c r="A17" s="58" t="s">
        <v>412</v>
      </c>
      <c r="B17" s="100" t="s">
        <v>413</v>
      </c>
      <c r="C17" s="2">
        <v>1280</v>
      </c>
      <c r="D17" s="2" t="s">
        <v>11</v>
      </c>
      <c r="E17" s="49" t="s">
        <v>28</v>
      </c>
      <c r="F17" s="49" t="s">
        <v>12</v>
      </c>
    </row>
    <row r="18" spans="1:110" ht="30" customHeight="1" x14ac:dyDescent="0.25">
      <c r="A18" s="58" t="s">
        <v>417</v>
      </c>
      <c r="B18" s="22" t="s">
        <v>292</v>
      </c>
      <c r="C18" s="2">
        <v>21848</v>
      </c>
      <c r="D18" s="2" t="s">
        <v>11</v>
      </c>
      <c r="E18" s="49" t="s">
        <v>12</v>
      </c>
      <c r="F18" s="49" t="s">
        <v>13</v>
      </c>
    </row>
    <row r="19" spans="1:110" ht="25.5" customHeight="1" x14ac:dyDescent="0.25">
      <c r="A19" s="58" t="s">
        <v>454</v>
      </c>
      <c r="B19" s="22" t="s">
        <v>455</v>
      </c>
      <c r="C19" s="2">
        <v>1300</v>
      </c>
      <c r="D19" s="2" t="s">
        <v>11</v>
      </c>
      <c r="E19" s="49" t="s">
        <v>12</v>
      </c>
      <c r="F19" s="49" t="s">
        <v>12</v>
      </c>
    </row>
    <row r="20" spans="1:110" ht="33.75" customHeight="1" x14ac:dyDescent="0.25">
      <c r="A20" s="58" t="s">
        <v>491</v>
      </c>
      <c r="B20" s="22" t="s">
        <v>466</v>
      </c>
      <c r="C20" s="2">
        <f>2000+425+400+400</f>
        <v>3225</v>
      </c>
      <c r="D20" s="2" t="s">
        <v>11</v>
      </c>
      <c r="E20" s="49" t="s">
        <v>12</v>
      </c>
      <c r="F20" s="49" t="s">
        <v>13</v>
      </c>
    </row>
    <row r="21" spans="1:110" x14ac:dyDescent="0.25">
      <c r="A21" s="1" t="s">
        <v>404</v>
      </c>
      <c r="B21" s="49"/>
      <c r="C21" s="2"/>
      <c r="D21" s="16"/>
      <c r="E21" s="49"/>
      <c r="F21" s="49"/>
    </row>
    <row r="22" spans="1:110" ht="29.25" customHeight="1" x14ac:dyDescent="0.25">
      <c r="A22" s="58" t="s">
        <v>408</v>
      </c>
      <c r="B22" s="22" t="s">
        <v>409</v>
      </c>
      <c r="C22" s="13">
        <v>330</v>
      </c>
      <c r="D22" s="2" t="s">
        <v>11</v>
      </c>
      <c r="E22" s="49" t="s">
        <v>28</v>
      </c>
      <c r="F22" s="49" t="s">
        <v>12</v>
      </c>
    </row>
    <row r="23" spans="1:110" ht="25.5" x14ac:dyDescent="0.25">
      <c r="A23" s="1" t="s">
        <v>405</v>
      </c>
      <c r="B23" s="49"/>
      <c r="C23" s="2"/>
      <c r="D23" s="16"/>
      <c r="E23" s="49"/>
      <c r="F23" s="49"/>
    </row>
    <row r="24" spans="1:110" ht="34.5" customHeight="1" x14ac:dyDescent="0.25">
      <c r="A24" s="51" t="s">
        <v>331</v>
      </c>
      <c r="B24" s="49" t="s">
        <v>15</v>
      </c>
      <c r="C24" s="2">
        <v>1700</v>
      </c>
      <c r="D24" s="52" t="s">
        <v>11</v>
      </c>
      <c r="E24" s="49" t="s">
        <v>16</v>
      </c>
      <c r="F24" s="49" t="s">
        <v>16</v>
      </c>
    </row>
    <row r="25" spans="1:110" ht="33" customHeight="1" x14ac:dyDescent="0.25">
      <c r="A25" s="58" t="s">
        <v>457</v>
      </c>
      <c r="B25" s="49" t="s">
        <v>15</v>
      </c>
      <c r="C25" s="59">
        <v>2000</v>
      </c>
      <c r="D25" s="52" t="s">
        <v>11</v>
      </c>
      <c r="E25" s="49" t="s">
        <v>13</v>
      </c>
      <c r="F25" s="49" t="s">
        <v>13</v>
      </c>
    </row>
    <row r="26" spans="1:110" ht="27" customHeight="1" x14ac:dyDescent="0.2">
      <c r="A26" s="58" t="s">
        <v>489</v>
      </c>
      <c r="B26" s="99" t="s">
        <v>475</v>
      </c>
      <c r="C26" s="59">
        <v>20000</v>
      </c>
      <c r="D26" s="52" t="s">
        <v>11</v>
      </c>
      <c r="E26" s="49" t="s">
        <v>13</v>
      </c>
      <c r="F26" s="49" t="s">
        <v>13</v>
      </c>
    </row>
    <row r="27" spans="1:110" ht="28.5" customHeight="1" x14ac:dyDescent="0.25">
      <c r="A27" s="1" t="s">
        <v>406</v>
      </c>
      <c r="B27" s="49"/>
      <c r="C27" s="2"/>
      <c r="D27" s="16"/>
      <c r="E27" s="49"/>
      <c r="F27" s="49"/>
    </row>
    <row r="28" spans="1:110" ht="34.5" customHeight="1" x14ac:dyDescent="0.25">
      <c r="A28" s="51" t="s">
        <v>17</v>
      </c>
      <c r="B28" s="49" t="s">
        <v>18</v>
      </c>
      <c r="C28" s="2">
        <v>300</v>
      </c>
      <c r="D28" s="52" t="s">
        <v>11</v>
      </c>
      <c r="E28" s="49" t="s">
        <v>16</v>
      </c>
      <c r="F28" s="49" t="s">
        <v>16</v>
      </c>
    </row>
    <row r="29" spans="1:110" ht="24" customHeight="1" x14ac:dyDescent="0.25">
      <c r="A29" s="51" t="s">
        <v>317</v>
      </c>
      <c r="B29" s="49" t="s">
        <v>18</v>
      </c>
      <c r="C29" s="2">
        <v>800</v>
      </c>
      <c r="D29" s="52" t="s">
        <v>11</v>
      </c>
      <c r="E29" s="49" t="s">
        <v>16</v>
      </c>
      <c r="F29" s="49" t="s">
        <v>28</v>
      </c>
    </row>
    <row r="30" spans="1:110" ht="24" customHeight="1" x14ac:dyDescent="0.25">
      <c r="A30" s="51" t="s">
        <v>448</v>
      </c>
      <c r="B30" s="49" t="s">
        <v>456</v>
      </c>
      <c r="C30" s="2">
        <v>280</v>
      </c>
      <c r="D30" s="52" t="s">
        <v>11</v>
      </c>
      <c r="E30" s="49" t="s">
        <v>12</v>
      </c>
      <c r="F30" s="49" t="s">
        <v>13</v>
      </c>
    </row>
    <row r="31" spans="1:110" ht="24" customHeight="1" x14ac:dyDescent="0.25">
      <c r="A31" s="51" t="s">
        <v>464</v>
      </c>
      <c r="B31" s="49" t="s">
        <v>465</v>
      </c>
      <c r="C31" s="2">
        <v>650</v>
      </c>
      <c r="D31" s="52" t="s">
        <v>11</v>
      </c>
      <c r="E31" s="49" t="s">
        <v>12</v>
      </c>
      <c r="F31" s="49" t="s">
        <v>13</v>
      </c>
    </row>
    <row r="32" spans="1:110" s="10" customFormat="1" ht="28.5" customHeight="1" x14ac:dyDescent="0.25">
      <c r="A32" s="1" t="s">
        <v>19</v>
      </c>
      <c r="B32" s="60"/>
      <c r="C32" s="2"/>
      <c r="D32" s="12"/>
      <c r="E32" s="60"/>
      <c r="F32" s="6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</row>
    <row r="33" spans="1:111" ht="36.75" customHeight="1" x14ac:dyDescent="0.25">
      <c r="A33" s="51" t="s">
        <v>332</v>
      </c>
      <c r="B33" s="49" t="s">
        <v>20</v>
      </c>
      <c r="C33" s="101">
        <v>1567</v>
      </c>
      <c r="D33" s="52" t="s">
        <v>21</v>
      </c>
      <c r="E33" s="49" t="s">
        <v>16</v>
      </c>
      <c r="F33" s="49" t="s">
        <v>16</v>
      </c>
    </row>
    <row r="34" spans="1:111" ht="24" customHeight="1" x14ac:dyDescent="0.25">
      <c r="A34" s="51" t="s">
        <v>421</v>
      </c>
      <c r="B34" s="49" t="s">
        <v>20</v>
      </c>
      <c r="C34" s="101">
        <v>1600</v>
      </c>
      <c r="D34" s="52" t="s">
        <v>11</v>
      </c>
      <c r="E34" s="49" t="s">
        <v>12</v>
      </c>
      <c r="F34" s="49" t="s">
        <v>12</v>
      </c>
    </row>
    <row r="35" spans="1:111" ht="24" customHeight="1" x14ac:dyDescent="0.25">
      <c r="A35" s="51" t="s">
        <v>458</v>
      </c>
      <c r="B35" s="49" t="s">
        <v>20</v>
      </c>
      <c r="C35" s="101">
        <v>1000</v>
      </c>
      <c r="D35" s="52" t="s">
        <v>11</v>
      </c>
      <c r="E35" s="49" t="s">
        <v>12</v>
      </c>
      <c r="F35" s="49" t="s">
        <v>12</v>
      </c>
    </row>
    <row r="36" spans="1:111" ht="27.75" customHeight="1" x14ac:dyDescent="0.25">
      <c r="A36" s="51" t="s">
        <v>453</v>
      </c>
      <c r="B36" s="49" t="s">
        <v>20</v>
      </c>
      <c r="C36" s="101">
        <v>2350</v>
      </c>
      <c r="D36" s="52" t="s">
        <v>11</v>
      </c>
      <c r="E36" s="49" t="s">
        <v>12</v>
      </c>
      <c r="F36" s="49" t="s">
        <v>12</v>
      </c>
    </row>
    <row r="37" spans="1:111" ht="27.75" customHeight="1" x14ac:dyDescent="0.25">
      <c r="A37" s="51" t="s">
        <v>479</v>
      </c>
      <c r="B37" s="49" t="s">
        <v>20</v>
      </c>
      <c r="C37" s="101">
        <v>840</v>
      </c>
      <c r="D37" s="52" t="s">
        <v>11</v>
      </c>
      <c r="E37" s="49" t="s">
        <v>12</v>
      </c>
      <c r="F37" s="49" t="s">
        <v>13</v>
      </c>
    </row>
    <row r="38" spans="1:111" ht="33.75" customHeight="1" x14ac:dyDescent="0.25">
      <c r="A38" s="51" t="s">
        <v>483</v>
      </c>
      <c r="B38" s="49" t="s">
        <v>20</v>
      </c>
      <c r="C38" s="101">
        <v>1000</v>
      </c>
      <c r="D38" s="52" t="s">
        <v>11</v>
      </c>
      <c r="E38" s="49" t="s">
        <v>13</v>
      </c>
      <c r="F38" s="49" t="s">
        <v>13</v>
      </c>
    </row>
    <row r="39" spans="1:111" ht="30" customHeight="1" x14ac:dyDescent="0.25">
      <c r="A39" s="51" t="s">
        <v>488</v>
      </c>
      <c r="B39" s="49" t="s">
        <v>20</v>
      </c>
      <c r="C39" s="101">
        <v>4250</v>
      </c>
      <c r="D39" s="52" t="s">
        <v>11</v>
      </c>
      <c r="E39" s="49" t="s">
        <v>13</v>
      </c>
      <c r="F39" s="49" t="s">
        <v>13</v>
      </c>
    </row>
    <row r="40" spans="1:111" ht="28.5" customHeight="1" x14ac:dyDescent="0.25">
      <c r="A40" s="1" t="s">
        <v>499</v>
      </c>
      <c r="B40" s="49" t="s">
        <v>22</v>
      </c>
      <c r="C40" s="2"/>
      <c r="D40" s="52"/>
      <c r="E40" s="49"/>
      <c r="F40" s="49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</row>
    <row r="41" spans="1:111" ht="27" customHeight="1" x14ac:dyDescent="0.25">
      <c r="A41" s="51" t="s">
        <v>492</v>
      </c>
      <c r="B41" s="61"/>
      <c r="C41" s="2">
        <v>1400</v>
      </c>
      <c r="D41" s="52" t="s">
        <v>11</v>
      </c>
      <c r="E41" s="49" t="s">
        <v>16</v>
      </c>
      <c r="F41" s="49" t="s">
        <v>16</v>
      </c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</row>
    <row r="42" spans="1:111" s="10" customFormat="1" ht="36.75" customHeight="1" x14ac:dyDescent="0.25">
      <c r="A42" s="1" t="s">
        <v>23</v>
      </c>
      <c r="B42" s="49" t="s">
        <v>24</v>
      </c>
      <c r="C42" s="2"/>
      <c r="D42" s="62"/>
      <c r="E42" s="60"/>
      <c r="F42" s="60"/>
    </row>
    <row r="43" spans="1:111" ht="27" customHeight="1" x14ac:dyDescent="0.25">
      <c r="A43" s="102" t="s">
        <v>351</v>
      </c>
      <c r="B43" s="103" t="s">
        <v>352</v>
      </c>
      <c r="C43" s="54">
        <v>300</v>
      </c>
      <c r="D43" s="104" t="s">
        <v>11</v>
      </c>
      <c r="E43" s="103" t="s">
        <v>28</v>
      </c>
      <c r="F43" s="103" t="s">
        <v>28</v>
      </c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</row>
    <row r="44" spans="1:111" ht="38.25" x14ac:dyDescent="0.25">
      <c r="A44" s="102" t="s">
        <v>374</v>
      </c>
      <c r="B44" s="103" t="s">
        <v>373</v>
      </c>
      <c r="C44" s="54">
        <v>180</v>
      </c>
      <c r="D44" s="104" t="s">
        <v>11</v>
      </c>
      <c r="E44" s="103" t="s">
        <v>28</v>
      </c>
      <c r="F44" s="103" t="s">
        <v>28</v>
      </c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5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5"/>
      <c r="CM44" s="105"/>
      <c r="CN44" s="105"/>
      <c r="CO44" s="105"/>
      <c r="CP44" s="105"/>
      <c r="CQ44" s="105"/>
      <c r="CR44" s="105"/>
      <c r="CS44" s="105"/>
      <c r="CT44" s="105"/>
      <c r="CU44" s="105"/>
      <c r="CV44" s="105"/>
      <c r="CW44" s="105"/>
      <c r="CX44" s="105"/>
      <c r="CY44" s="105"/>
      <c r="CZ44" s="105"/>
      <c r="DA44" s="105"/>
      <c r="DB44" s="105"/>
      <c r="DC44" s="105"/>
      <c r="DD44" s="105"/>
      <c r="DE44" s="105"/>
      <c r="DF44" s="105"/>
      <c r="DG44" s="105"/>
    </row>
    <row r="45" spans="1:111" ht="70.5" customHeight="1" x14ac:dyDescent="0.25">
      <c r="A45" s="102" t="s">
        <v>396</v>
      </c>
      <c r="B45" s="103" t="s">
        <v>397</v>
      </c>
      <c r="C45" s="97">
        <v>835</v>
      </c>
      <c r="D45" s="104" t="s">
        <v>11</v>
      </c>
      <c r="E45" s="103" t="s">
        <v>12</v>
      </c>
      <c r="F45" s="103" t="s">
        <v>12</v>
      </c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/>
      <c r="DE45" s="105"/>
      <c r="DF45" s="105"/>
      <c r="DG45" s="105"/>
    </row>
    <row r="46" spans="1:111" s="10" customFormat="1" ht="51" x14ac:dyDescent="0.25">
      <c r="A46" s="1" t="s">
        <v>25</v>
      </c>
      <c r="B46" s="49" t="s">
        <v>26</v>
      </c>
      <c r="C46" s="2"/>
      <c r="D46" s="12"/>
      <c r="E46" s="60"/>
      <c r="F46" s="6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</row>
    <row r="47" spans="1:111" ht="38.25" customHeight="1" x14ac:dyDescent="0.25">
      <c r="A47" s="51" t="s">
        <v>349</v>
      </c>
      <c r="B47" s="7" t="s">
        <v>350</v>
      </c>
      <c r="C47" s="35">
        <v>5540</v>
      </c>
      <c r="D47" s="106" t="s">
        <v>11</v>
      </c>
      <c r="E47" s="49" t="s">
        <v>28</v>
      </c>
      <c r="F47" s="3" t="s">
        <v>28</v>
      </c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</row>
    <row r="48" spans="1:111" x14ac:dyDescent="0.25">
      <c r="A48" s="1" t="s">
        <v>365</v>
      </c>
      <c r="B48" s="49"/>
      <c r="C48" s="2"/>
      <c r="D48" s="52"/>
      <c r="E48" s="49"/>
      <c r="F48" s="49"/>
    </row>
    <row r="49" spans="1:111" ht="30" customHeight="1" x14ac:dyDescent="0.25">
      <c r="A49" s="6" t="s">
        <v>370</v>
      </c>
      <c r="B49" s="7" t="s">
        <v>228</v>
      </c>
      <c r="C49" s="2">
        <v>3500</v>
      </c>
      <c r="D49" s="106" t="s">
        <v>11</v>
      </c>
      <c r="E49" s="49" t="s">
        <v>28</v>
      </c>
      <c r="F49" s="3" t="s">
        <v>28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</row>
    <row r="50" spans="1:111" ht="30" customHeight="1" x14ac:dyDescent="0.25">
      <c r="A50" s="6" t="s">
        <v>367</v>
      </c>
      <c r="B50" s="7" t="s">
        <v>423</v>
      </c>
      <c r="C50" s="2">
        <v>1566</v>
      </c>
      <c r="D50" s="107" t="s">
        <v>11</v>
      </c>
      <c r="E50" s="49" t="s">
        <v>28</v>
      </c>
      <c r="F50" s="3" t="s">
        <v>12</v>
      </c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</row>
    <row r="51" spans="1:111" s="10" customFormat="1" ht="25.5" x14ac:dyDescent="0.25">
      <c r="A51" s="1" t="s">
        <v>433</v>
      </c>
      <c r="B51" s="60"/>
      <c r="C51" s="2"/>
      <c r="D51" s="107"/>
      <c r="E51" s="7"/>
      <c r="F51" s="7"/>
    </row>
    <row r="52" spans="1:111" ht="25.5" x14ac:dyDescent="0.25">
      <c r="A52" s="51" t="s">
        <v>435</v>
      </c>
      <c r="B52" s="49" t="s">
        <v>434</v>
      </c>
      <c r="C52" s="2">
        <f>875+875</f>
        <v>1750</v>
      </c>
      <c r="D52" s="107" t="s">
        <v>11</v>
      </c>
      <c r="E52" s="49" t="s">
        <v>12</v>
      </c>
      <c r="F52" s="3" t="s">
        <v>12</v>
      </c>
    </row>
    <row r="53" spans="1:111" ht="35.25" customHeight="1" x14ac:dyDescent="0.25">
      <c r="A53" s="6" t="s">
        <v>326</v>
      </c>
      <c r="B53" s="7" t="s">
        <v>27</v>
      </c>
      <c r="C53" s="2">
        <v>19670</v>
      </c>
      <c r="D53" s="108" t="s">
        <v>11</v>
      </c>
      <c r="E53" s="8" t="s">
        <v>28</v>
      </c>
      <c r="F53" s="8" t="s">
        <v>12</v>
      </c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</row>
    <row r="54" spans="1:111" ht="21.75" customHeight="1" x14ac:dyDescent="0.25">
      <c r="A54" s="6" t="s">
        <v>471</v>
      </c>
      <c r="B54" s="7" t="s">
        <v>472</v>
      </c>
      <c r="C54" s="2">
        <v>56.7</v>
      </c>
      <c r="D54" s="108" t="s">
        <v>11</v>
      </c>
      <c r="E54" s="8" t="s">
        <v>12</v>
      </c>
      <c r="F54" s="8" t="s">
        <v>12</v>
      </c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</row>
    <row r="55" spans="1:111" ht="37.5" customHeight="1" x14ac:dyDescent="0.25">
      <c r="A55" s="1" t="s">
        <v>432</v>
      </c>
      <c r="B55" s="49"/>
      <c r="C55" s="2"/>
      <c r="D55" s="16"/>
      <c r="E55" s="49"/>
      <c r="F55" s="49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</row>
    <row r="56" spans="1:111" x14ac:dyDescent="0.25">
      <c r="A56" s="51" t="s">
        <v>436</v>
      </c>
      <c r="B56" s="49" t="s">
        <v>29</v>
      </c>
      <c r="C56" s="2">
        <v>2000</v>
      </c>
      <c r="D56" s="107" t="s">
        <v>11</v>
      </c>
      <c r="E56" s="49" t="s">
        <v>12</v>
      </c>
      <c r="F56" s="3" t="s">
        <v>12</v>
      </c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</row>
    <row r="57" spans="1:111" ht="20.25" customHeight="1" x14ac:dyDescent="0.25">
      <c r="A57" s="1" t="s">
        <v>30</v>
      </c>
      <c r="B57" s="49"/>
      <c r="C57" s="2"/>
      <c r="D57" s="52"/>
      <c r="E57" s="52"/>
      <c r="F57" s="52"/>
    </row>
    <row r="58" spans="1:111" ht="18" customHeight="1" x14ac:dyDescent="0.25">
      <c r="A58" s="51" t="s">
        <v>437</v>
      </c>
      <c r="B58" s="49" t="s">
        <v>431</v>
      </c>
      <c r="C58" s="2">
        <v>360</v>
      </c>
      <c r="D58" s="52" t="s">
        <v>11</v>
      </c>
      <c r="E58" s="52" t="s">
        <v>12</v>
      </c>
      <c r="F58" s="4" t="s">
        <v>12</v>
      </c>
    </row>
    <row r="59" spans="1:111" ht="30" customHeight="1" x14ac:dyDescent="0.25">
      <c r="A59" s="1" t="s">
        <v>31</v>
      </c>
      <c r="B59" s="49"/>
      <c r="C59" s="2"/>
      <c r="D59" s="16"/>
      <c r="E59" s="49"/>
      <c r="F59" s="49"/>
    </row>
    <row r="60" spans="1:111" s="10" customFormat="1" ht="42.75" customHeight="1" x14ac:dyDescent="0.25">
      <c r="A60" s="51" t="s">
        <v>160</v>
      </c>
      <c r="B60" s="22" t="s">
        <v>161</v>
      </c>
      <c r="C60" s="2">
        <v>900</v>
      </c>
      <c r="D60" s="52" t="s">
        <v>11</v>
      </c>
      <c r="E60" s="49" t="s">
        <v>16</v>
      </c>
      <c r="F60" s="49" t="s">
        <v>16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</row>
    <row r="61" spans="1:111" ht="29.25" customHeight="1" x14ac:dyDescent="0.25">
      <c r="A61" s="6" t="s">
        <v>32</v>
      </c>
      <c r="B61" s="49" t="s">
        <v>33</v>
      </c>
      <c r="C61" s="2">
        <v>150</v>
      </c>
      <c r="D61" s="52" t="s">
        <v>11</v>
      </c>
      <c r="E61" s="49" t="s">
        <v>16</v>
      </c>
      <c r="F61" s="49" t="s">
        <v>16</v>
      </c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</row>
    <row r="62" spans="1:111" ht="22.5" customHeight="1" x14ac:dyDescent="0.25">
      <c r="A62" s="6" t="s">
        <v>394</v>
      </c>
      <c r="B62" s="49" t="s">
        <v>344</v>
      </c>
      <c r="C62" s="2">
        <v>2700</v>
      </c>
      <c r="D62" s="52" t="s">
        <v>11</v>
      </c>
      <c r="E62" s="49" t="s">
        <v>28</v>
      </c>
      <c r="F62" s="49" t="s">
        <v>28</v>
      </c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</row>
    <row r="63" spans="1:111" ht="22.5" customHeight="1" x14ac:dyDescent="0.25">
      <c r="A63" s="6" t="s">
        <v>342</v>
      </c>
      <c r="B63" s="49" t="s">
        <v>343</v>
      </c>
      <c r="C63" s="2">
        <v>1700</v>
      </c>
      <c r="D63" s="52" t="s">
        <v>11</v>
      </c>
      <c r="E63" s="49" t="s">
        <v>28</v>
      </c>
      <c r="F63" s="49" t="s">
        <v>28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</row>
    <row r="64" spans="1:111" ht="28.5" customHeight="1" x14ac:dyDescent="0.25">
      <c r="A64" s="6" t="s">
        <v>473</v>
      </c>
      <c r="B64" s="49" t="s">
        <v>344</v>
      </c>
      <c r="C64" s="2">
        <v>3000</v>
      </c>
      <c r="D64" s="52" t="s">
        <v>11</v>
      </c>
      <c r="E64" s="49" t="s">
        <v>12</v>
      </c>
      <c r="F64" s="49" t="s">
        <v>12</v>
      </c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</row>
    <row r="65" spans="1:111" ht="38.25" x14ac:dyDescent="0.25">
      <c r="A65" s="1" t="s">
        <v>34</v>
      </c>
      <c r="B65" s="49" t="s">
        <v>35</v>
      </c>
      <c r="C65" s="2"/>
      <c r="D65" s="52"/>
      <c r="E65" s="49"/>
      <c r="F65" s="49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</row>
    <row r="66" spans="1:111" ht="39" customHeight="1" x14ac:dyDescent="0.25">
      <c r="A66" s="51" t="s">
        <v>36</v>
      </c>
      <c r="B66" s="49" t="s">
        <v>37</v>
      </c>
      <c r="C66" s="2">
        <v>60000</v>
      </c>
      <c r="D66" s="52" t="s">
        <v>11</v>
      </c>
      <c r="E66" s="49" t="s">
        <v>16</v>
      </c>
      <c r="F66" s="49" t="s">
        <v>38</v>
      </c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</row>
    <row r="67" spans="1:111" ht="24.75" customHeight="1" x14ac:dyDescent="0.25">
      <c r="A67" s="1" t="s">
        <v>39</v>
      </c>
      <c r="B67" s="49" t="s">
        <v>40</v>
      </c>
      <c r="C67" s="2"/>
      <c r="D67" s="52"/>
      <c r="E67" s="52"/>
      <c r="F67" s="52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</row>
    <row r="68" spans="1:111" ht="38.25" customHeight="1" x14ac:dyDescent="0.25">
      <c r="A68" s="11" t="s">
        <v>41</v>
      </c>
      <c r="B68" s="49" t="s">
        <v>42</v>
      </c>
      <c r="C68" s="2">
        <v>50000</v>
      </c>
      <c r="D68" s="52" t="s">
        <v>11</v>
      </c>
      <c r="E68" s="52" t="s">
        <v>38</v>
      </c>
      <c r="F68" s="52" t="s">
        <v>38</v>
      </c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</row>
    <row r="69" spans="1:111" ht="37.5" customHeight="1" x14ac:dyDescent="0.25">
      <c r="A69" s="1" t="s">
        <v>43</v>
      </c>
      <c r="B69" s="49" t="s">
        <v>44</v>
      </c>
      <c r="C69" s="2"/>
      <c r="D69" s="52"/>
      <c r="E69" s="49"/>
      <c r="F69" s="49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</row>
    <row r="70" spans="1:111" ht="27.75" customHeight="1" x14ac:dyDescent="0.25">
      <c r="A70" s="51" t="s">
        <v>45</v>
      </c>
      <c r="B70" s="49"/>
      <c r="C70" s="2">
        <v>17500</v>
      </c>
      <c r="D70" s="52" t="s">
        <v>11</v>
      </c>
      <c r="E70" s="52"/>
      <c r="F70" s="52"/>
    </row>
    <row r="71" spans="1:111" ht="18" customHeight="1" x14ac:dyDescent="0.25">
      <c r="A71" s="51" t="s">
        <v>46</v>
      </c>
      <c r="B71" s="49"/>
      <c r="C71" s="2">
        <v>1000</v>
      </c>
      <c r="D71" s="52" t="s">
        <v>11</v>
      </c>
      <c r="E71" s="52"/>
      <c r="F71" s="52"/>
    </row>
    <row r="72" spans="1:111" ht="32.25" customHeight="1" x14ac:dyDescent="0.25">
      <c r="A72" s="51" t="s">
        <v>47</v>
      </c>
      <c r="B72" s="49"/>
      <c r="C72" s="2">
        <v>5000</v>
      </c>
      <c r="D72" s="52" t="s">
        <v>11</v>
      </c>
      <c r="E72" s="52"/>
      <c r="F72" s="52"/>
    </row>
    <row r="73" spans="1:111" ht="37.5" customHeight="1" x14ac:dyDescent="0.25">
      <c r="A73" s="1" t="s">
        <v>401</v>
      </c>
      <c r="B73" s="49"/>
      <c r="C73" s="2"/>
      <c r="D73" s="52"/>
      <c r="E73" s="49"/>
      <c r="F73" s="49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</row>
    <row r="74" spans="1:111" ht="27.75" customHeight="1" x14ac:dyDescent="0.25">
      <c r="A74" s="51" t="s">
        <v>311</v>
      </c>
      <c r="B74" s="49" t="s">
        <v>312</v>
      </c>
      <c r="C74" s="2">
        <v>9100</v>
      </c>
      <c r="D74" s="52" t="s">
        <v>11</v>
      </c>
      <c r="E74" s="52" t="s">
        <v>16</v>
      </c>
      <c r="F74" s="52" t="s">
        <v>313</v>
      </c>
    </row>
    <row r="75" spans="1:111" ht="25.5" x14ac:dyDescent="0.25">
      <c r="A75" s="51" t="s">
        <v>376</v>
      </c>
      <c r="B75" s="7" t="s">
        <v>375</v>
      </c>
      <c r="C75" s="2">
        <v>870</v>
      </c>
      <c r="D75" s="52" t="s">
        <v>11</v>
      </c>
      <c r="E75" s="49" t="s">
        <v>28</v>
      </c>
      <c r="F75" s="3" t="s">
        <v>28</v>
      </c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</row>
    <row r="76" spans="1:111" ht="31.5" customHeight="1" x14ac:dyDescent="0.25">
      <c r="A76" s="51" t="s">
        <v>366</v>
      </c>
      <c r="B76" s="7" t="s">
        <v>360</v>
      </c>
      <c r="C76" s="2">
        <v>600</v>
      </c>
      <c r="D76" s="52" t="s">
        <v>11</v>
      </c>
      <c r="E76" s="49" t="s">
        <v>28</v>
      </c>
      <c r="F76" s="49" t="s">
        <v>28</v>
      </c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</row>
    <row r="77" spans="1:111" ht="22.5" customHeight="1" x14ac:dyDescent="0.25">
      <c r="A77" s="6" t="s">
        <v>353</v>
      </c>
      <c r="B77" s="49" t="s">
        <v>354</v>
      </c>
      <c r="C77" s="2">
        <v>400</v>
      </c>
      <c r="D77" s="52" t="s">
        <v>11</v>
      </c>
      <c r="E77" s="49" t="s">
        <v>28</v>
      </c>
      <c r="F77" s="49" t="s">
        <v>28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</row>
    <row r="78" spans="1:111" s="50" customFormat="1" ht="50.25" customHeight="1" x14ac:dyDescent="0.25">
      <c r="A78" s="1" t="s">
        <v>48</v>
      </c>
      <c r="B78" s="49" t="s">
        <v>49</v>
      </c>
      <c r="C78" s="2"/>
      <c r="D78" s="52"/>
      <c r="E78" s="49"/>
      <c r="F78" s="49"/>
    </row>
    <row r="79" spans="1:111" ht="21.75" customHeight="1" x14ac:dyDescent="0.25">
      <c r="A79" s="51" t="s">
        <v>410</v>
      </c>
      <c r="B79" s="49" t="s">
        <v>50</v>
      </c>
      <c r="C79" s="55">
        <f>2586.05*5.6329</f>
        <v>14566.961045000002</v>
      </c>
      <c r="D79" s="52" t="s">
        <v>11</v>
      </c>
      <c r="E79" s="49" t="s">
        <v>12</v>
      </c>
      <c r="F79" s="49" t="s">
        <v>12</v>
      </c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</row>
    <row r="80" spans="1:111" ht="21.75" customHeight="1" x14ac:dyDescent="0.25">
      <c r="A80" s="51" t="s">
        <v>451</v>
      </c>
      <c r="B80" s="49" t="s">
        <v>450</v>
      </c>
      <c r="C80" s="55">
        <v>533.32000000000005</v>
      </c>
      <c r="D80" s="52" t="s">
        <v>11</v>
      </c>
      <c r="E80" s="49" t="s">
        <v>12</v>
      </c>
      <c r="F80" s="49" t="s">
        <v>12</v>
      </c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</row>
    <row r="81" spans="1:110" ht="32.450000000000003" customHeight="1" x14ac:dyDescent="0.25">
      <c r="A81" s="1" t="s">
        <v>51</v>
      </c>
      <c r="B81" s="49" t="s">
        <v>52</v>
      </c>
      <c r="C81" s="2"/>
      <c r="D81" s="52"/>
      <c r="E81" s="49"/>
      <c r="F81" s="49"/>
    </row>
    <row r="82" spans="1:110" ht="25.5" x14ac:dyDescent="0.25">
      <c r="A82" s="51" t="s">
        <v>53</v>
      </c>
      <c r="B82" s="7" t="s">
        <v>54</v>
      </c>
      <c r="C82" s="2">
        <v>19000</v>
      </c>
      <c r="D82" s="52" t="s">
        <v>11</v>
      </c>
      <c r="E82" s="49" t="s">
        <v>16</v>
      </c>
      <c r="F82" s="49" t="s">
        <v>16</v>
      </c>
    </row>
    <row r="83" spans="1:110" x14ac:dyDescent="0.25">
      <c r="A83" s="51" t="s">
        <v>55</v>
      </c>
      <c r="B83" s="7" t="s">
        <v>56</v>
      </c>
      <c r="C83" s="2">
        <v>400</v>
      </c>
      <c r="D83" s="52" t="s">
        <v>11</v>
      </c>
      <c r="E83" s="49" t="s">
        <v>16</v>
      </c>
      <c r="F83" s="49" t="s">
        <v>16</v>
      </c>
    </row>
    <row r="84" spans="1:110" s="10" customFormat="1" ht="28.5" customHeight="1" x14ac:dyDescent="0.25">
      <c r="A84" s="1" t="s">
        <v>498</v>
      </c>
      <c r="B84" s="60"/>
      <c r="C84" s="2"/>
      <c r="D84" s="62"/>
      <c r="E84" s="17"/>
      <c r="F84" s="60"/>
    </row>
    <row r="85" spans="1:110" ht="51" x14ac:dyDescent="0.25">
      <c r="A85" s="51" t="s">
        <v>469</v>
      </c>
      <c r="B85" s="49" t="s">
        <v>57</v>
      </c>
      <c r="C85" s="2">
        <v>14620</v>
      </c>
      <c r="D85" s="52" t="s">
        <v>11</v>
      </c>
      <c r="E85" s="49" t="s">
        <v>28</v>
      </c>
      <c r="F85" s="49" t="s">
        <v>12</v>
      </c>
    </row>
    <row r="86" spans="1:110" ht="25.5" x14ac:dyDescent="0.25">
      <c r="A86" s="51" t="s">
        <v>58</v>
      </c>
      <c r="B86" s="49" t="s">
        <v>59</v>
      </c>
      <c r="C86" s="2">
        <v>8500</v>
      </c>
      <c r="D86" s="52" t="s">
        <v>11</v>
      </c>
      <c r="E86" s="49" t="s">
        <v>28</v>
      </c>
      <c r="F86" s="49" t="s">
        <v>12</v>
      </c>
    </row>
    <row r="87" spans="1:110" ht="16.5" customHeight="1" x14ac:dyDescent="0.25">
      <c r="A87" s="51" t="s">
        <v>314</v>
      </c>
      <c r="B87" s="49" t="s">
        <v>315</v>
      </c>
      <c r="C87" s="2">
        <v>100</v>
      </c>
      <c r="D87" s="52" t="s">
        <v>11</v>
      </c>
      <c r="E87" s="49" t="s">
        <v>16</v>
      </c>
      <c r="F87" s="49" t="s">
        <v>28</v>
      </c>
    </row>
    <row r="88" spans="1:110" ht="24.75" customHeight="1" x14ac:dyDescent="0.25">
      <c r="A88" s="51" t="s">
        <v>462</v>
      </c>
      <c r="B88" s="49" t="s">
        <v>463</v>
      </c>
      <c r="C88" s="2">
        <v>225</v>
      </c>
      <c r="D88" s="52" t="s">
        <v>11</v>
      </c>
      <c r="E88" s="49" t="s">
        <v>12</v>
      </c>
      <c r="F88" s="49" t="s">
        <v>13</v>
      </c>
    </row>
    <row r="89" spans="1:110" ht="24.75" customHeight="1" x14ac:dyDescent="0.25">
      <c r="A89" s="51" t="s">
        <v>485</v>
      </c>
      <c r="B89" s="49" t="s">
        <v>486</v>
      </c>
      <c r="C89" s="2">
        <v>780</v>
      </c>
      <c r="D89" s="52" t="s">
        <v>11</v>
      </c>
      <c r="E89" s="49" t="s">
        <v>13</v>
      </c>
      <c r="F89" s="49" t="s">
        <v>13</v>
      </c>
    </row>
    <row r="90" spans="1:110" ht="28.5" customHeight="1" x14ac:dyDescent="0.25">
      <c r="A90" s="1" t="s">
        <v>60</v>
      </c>
      <c r="B90" s="49"/>
      <c r="C90" s="2"/>
      <c r="D90" s="52"/>
      <c r="E90" s="49"/>
      <c r="F90" s="49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</row>
    <row r="91" spans="1:110" ht="44.25" customHeight="1" x14ac:dyDescent="0.25">
      <c r="A91" s="48" t="s">
        <v>61</v>
      </c>
      <c r="B91" s="49" t="s">
        <v>62</v>
      </c>
      <c r="C91" s="2">
        <v>48100</v>
      </c>
      <c r="D91" s="52" t="s">
        <v>11</v>
      </c>
      <c r="E91" s="15" t="s">
        <v>38</v>
      </c>
      <c r="F91" s="15" t="s">
        <v>38</v>
      </c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</row>
    <row r="92" spans="1:110" ht="48.75" customHeight="1" x14ac:dyDescent="0.25">
      <c r="A92" s="51" t="s">
        <v>63</v>
      </c>
      <c r="B92" s="49" t="s">
        <v>64</v>
      </c>
      <c r="C92" s="2">
        <v>26000</v>
      </c>
      <c r="D92" s="52" t="s">
        <v>11</v>
      </c>
      <c r="E92" s="52" t="s">
        <v>65</v>
      </c>
      <c r="F92" s="52" t="s">
        <v>66</v>
      </c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</row>
    <row r="93" spans="1:110" ht="38.25" customHeight="1" x14ac:dyDescent="0.25">
      <c r="A93" s="51" t="s">
        <v>333</v>
      </c>
      <c r="B93" s="49" t="s">
        <v>320</v>
      </c>
      <c r="C93" s="2">
        <f>877*7</f>
        <v>6139</v>
      </c>
      <c r="D93" s="52" t="s">
        <v>11</v>
      </c>
      <c r="E93" s="52" t="s">
        <v>16</v>
      </c>
      <c r="F93" s="52" t="s">
        <v>28</v>
      </c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</row>
    <row r="94" spans="1:110" ht="39.75" customHeight="1" x14ac:dyDescent="0.25">
      <c r="A94" s="51" t="s">
        <v>395</v>
      </c>
      <c r="B94" s="49" t="s">
        <v>348</v>
      </c>
      <c r="C94" s="2">
        <v>7168</v>
      </c>
      <c r="D94" s="52" t="s">
        <v>11</v>
      </c>
      <c r="E94" s="52" t="s">
        <v>28</v>
      </c>
      <c r="F94" s="52" t="s">
        <v>28</v>
      </c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</row>
    <row r="95" spans="1:110" ht="48.75" customHeight="1" x14ac:dyDescent="0.25">
      <c r="A95" s="1" t="s">
        <v>501</v>
      </c>
      <c r="B95" s="49" t="s">
        <v>68</v>
      </c>
      <c r="C95" s="2">
        <f>SUM(C96:C96)</f>
        <v>290</v>
      </c>
      <c r="D95" s="16"/>
      <c r="E95" s="54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</row>
    <row r="96" spans="1:110" ht="25.5" x14ac:dyDescent="0.25">
      <c r="A96" s="51" t="s">
        <v>334</v>
      </c>
      <c r="B96" s="49" t="s">
        <v>339</v>
      </c>
      <c r="C96" s="2">
        <v>290</v>
      </c>
      <c r="D96" s="52" t="s">
        <v>11</v>
      </c>
      <c r="E96" s="52" t="s">
        <v>28</v>
      </c>
      <c r="F96" s="52" t="s">
        <v>28</v>
      </c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</row>
    <row r="97" spans="1:110" ht="21.75" customHeight="1" x14ac:dyDescent="0.25">
      <c r="A97" s="51" t="s">
        <v>484</v>
      </c>
      <c r="B97" s="49" t="s">
        <v>339</v>
      </c>
      <c r="C97" s="2">
        <v>394.96</v>
      </c>
      <c r="D97" s="52" t="s">
        <v>11</v>
      </c>
      <c r="E97" s="52" t="s">
        <v>13</v>
      </c>
      <c r="F97" s="52" t="s">
        <v>13</v>
      </c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</row>
    <row r="98" spans="1:110" ht="43.5" customHeight="1" x14ac:dyDescent="0.25">
      <c r="A98" s="1" t="s">
        <v>69</v>
      </c>
      <c r="B98" s="49"/>
      <c r="C98" s="2"/>
      <c r="D98" s="52"/>
      <c r="E98" s="52"/>
      <c r="F98" s="52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</row>
    <row r="99" spans="1:110" ht="29.25" customHeight="1" x14ac:dyDescent="0.2">
      <c r="A99" s="51" t="s">
        <v>449</v>
      </c>
      <c r="B99" s="110" t="s">
        <v>444</v>
      </c>
      <c r="C99" s="2">
        <v>1600</v>
      </c>
      <c r="D99" s="52" t="s">
        <v>11</v>
      </c>
      <c r="E99" s="52" t="s">
        <v>425</v>
      </c>
      <c r="F99" s="52" t="s">
        <v>425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</row>
    <row r="100" spans="1:110" ht="57" customHeight="1" x14ac:dyDescent="0.25">
      <c r="A100" s="1" t="s">
        <v>393</v>
      </c>
      <c r="B100" s="49" t="s">
        <v>305</v>
      </c>
      <c r="C100" s="2"/>
      <c r="D100" s="49"/>
      <c r="E100" s="4"/>
      <c r="F100" s="49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</row>
    <row r="101" spans="1:110" ht="38.25" x14ac:dyDescent="0.25">
      <c r="A101" s="19" t="s">
        <v>389</v>
      </c>
      <c r="B101" s="49" t="s">
        <v>305</v>
      </c>
      <c r="C101" s="20">
        <v>0.01</v>
      </c>
      <c r="D101" s="52" t="s">
        <v>11</v>
      </c>
      <c r="E101" s="52" t="s">
        <v>13</v>
      </c>
      <c r="F101" s="52" t="s">
        <v>172</v>
      </c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</row>
    <row r="102" spans="1:110" ht="60.75" customHeight="1" x14ac:dyDescent="0.25">
      <c r="A102" s="19" t="s">
        <v>426</v>
      </c>
      <c r="B102" s="49" t="s">
        <v>305</v>
      </c>
      <c r="C102" s="20">
        <v>25000</v>
      </c>
      <c r="D102" s="52" t="s">
        <v>11</v>
      </c>
      <c r="E102" s="52" t="s">
        <v>425</v>
      </c>
      <c r="F102" s="52" t="s">
        <v>12</v>
      </c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</row>
    <row r="103" spans="1:110" ht="24.75" customHeight="1" x14ac:dyDescent="0.25">
      <c r="A103" s="57" t="s">
        <v>70</v>
      </c>
      <c r="B103" s="3"/>
      <c r="C103" s="20"/>
      <c r="D103" s="4"/>
      <c r="E103" s="49"/>
      <c r="F103" s="49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</row>
    <row r="104" spans="1:110" ht="51" x14ac:dyDescent="0.25">
      <c r="A104" s="19" t="s">
        <v>346</v>
      </c>
      <c r="B104" s="49" t="s">
        <v>345</v>
      </c>
      <c r="C104" s="20">
        <v>5000</v>
      </c>
      <c r="D104" s="52" t="s">
        <v>11</v>
      </c>
      <c r="E104" s="52" t="s">
        <v>28</v>
      </c>
      <c r="F104" s="52" t="s">
        <v>28</v>
      </c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</row>
    <row r="105" spans="1:110" ht="38.25" x14ac:dyDescent="0.25">
      <c r="A105" s="1" t="s">
        <v>71</v>
      </c>
      <c r="B105" s="49" t="s">
        <v>72</v>
      </c>
      <c r="C105" s="2"/>
      <c r="D105" s="52"/>
      <c r="E105" s="52"/>
      <c r="F105" s="52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</row>
    <row r="106" spans="1:110" ht="25.5" customHeight="1" x14ac:dyDescent="0.25">
      <c r="A106" s="51" t="s">
        <v>422</v>
      </c>
      <c r="B106" s="49" t="s">
        <v>73</v>
      </c>
      <c r="C106" s="2">
        <v>840</v>
      </c>
      <c r="D106" s="49" t="s">
        <v>11</v>
      </c>
      <c r="E106" s="52" t="s">
        <v>28</v>
      </c>
      <c r="F106" s="52" t="s">
        <v>12</v>
      </c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</row>
    <row r="107" spans="1:110" ht="25.5" customHeight="1" x14ac:dyDescent="0.25">
      <c r="A107" s="51" t="s">
        <v>480</v>
      </c>
      <c r="B107" s="49" t="s">
        <v>474</v>
      </c>
      <c r="C107" s="2">
        <v>330</v>
      </c>
      <c r="D107" s="49" t="s">
        <v>11</v>
      </c>
      <c r="E107" s="52" t="s">
        <v>13</v>
      </c>
      <c r="F107" s="52" t="s">
        <v>13</v>
      </c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</row>
    <row r="108" spans="1:110" ht="31.5" customHeight="1" x14ac:dyDescent="0.25">
      <c r="A108" s="1" t="s">
        <v>74</v>
      </c>
      <c r="B108" s="49"/>
      <c r="C108" s="2"/>
      <c r="D108" s="16"/>
      <c r="E108" s="54"/>
      <c r="F108" s="49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</row>
    <row r="109" spans="1:110" ht="42" customHeight="1" x14ac:dyDescent="0.25">
      <c r="A109" s="51" t="s">
        <v>75</v>
      </c>
      <c r="B109" s="22" t="s">
        <v>76</v>
      </c>
      <c r="C109" s="2">
        <v>7000</v>
      </c>
      <c r="D109" s="16" t="s">
        <v>11</v>
      </c>
      <c r="E109" s="54"/>
      <c r="F109" s="49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</row>
    <row r="110" spans="1:110" ht="29.25" customHeight="1" x14ac:dyDescent="0.25">
      <c r="A110" s="51" t="s">
        <v>77</v>
      </c>
      <c r="B110" s="49" t="s">
        <v>78</v>
      </c>
      <c r="C110" s="2"/>
      <c r="D110" s="49"/>
      <c r="E110" s="52"/>
      <c r="F110" s="52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</row>
    <row r="111" spans="1:110" ht="31.5" customHeight="1" x14ac:dyDescent="0.25">
      <c r="A111" s="1" t="s">
        <v>502</v>
      </c>
      <c r="B111" s="49"/>
      <c r="C111" s="2"/>
      <c r="D111" s="16"/>
      <c r="E111" s="54"/>
      <c r="F111" s="49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</row>
    <row r="112" spans="1:110" ht="51.75" customHeight="1" x14ac:dyDescent="0.25">
      <c r="A112" s="51" t="s">
        <v>482</v>
      </c>
      <c r="B112" s="49" t="s">
        <v>481</v>
      </c>
      <c r="C112" s="2">
        <v>385</v>
      </c>
      <c r="D112" s="49" t="s">
        <v>11</v>
      </c>
      <c r="E112" s="52" t="s">
        <v>13</v>
      </c>
      <c r="F112" s="52" t="s">
        <v>13</v>
      </c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</row>
    <row r="113" spans="1:209" ht="29.25" customHeight="1" x14ac:dyDescent="0.25">
      <c r="A113" s="1" t="s">
        <v>79</v>
      </c>
      <c r="B113" s="49"/>
      <c r="C113" s="2"/>
      <c r="D113" s="52"/>
      <c r="E113" s="49"/>
      <c r="F113" s="49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</row>
    <row r="114" spans="1:209" ht="63.75" x14ac:dyDescent="0.25">
      <c r="A114" s="51" t="s">
        <v>316</v>
      </c>
      <c r="B114" s="49" t="s">
        <v>319</v>
      </c>
      <c r="C114" s="2">
        <v>16850</v>
      </c>
      <c r="D114" s="16" t="s">
        <v>11</v>
      </c>
      <c r="E114" s="49" t="s">
        <v>16</v>
      </c>
      <c r="F114" s="49" t="s">
        <v>28</v>
      </c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</row>
    <row r="115" spans="1:209" ht="37.5" customHeight="1" x14ac:dyDescent="0.25">
      <c r="A115" s="51" t="s">
        <v>80</v>
      </c>
      <c r="B115" s="49" t="s">
        <v>81</v>
      </c>
      <c r="C115" s="2"/>
      <c r="D115" s="52"/>
      <c r="E115" s="49"/>
      <c r="F115" s="49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</row>
    <row r="116" spans="1:209" s="50" customFormat="1" ht="47.25" customHeight="1" x14ac:dyDescent="0.25">
      <c r="A116" s="1" t="s">
        <v>82</v>
      </c>
      <c r="B116" s="49" t="s">
        <v>83</v>
      </c>
      <c r="C116" s="54"/>
      <c r="D116" s="52"/>
      <c r="E116" s="49"/>
      <c r="F116" s="49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</row>
    <row r="117" spans="1:209" s="50" customFormat="1" ht="34.5" customHeight="1" x14ac:dyDescent="0.25">
      <c r="A117" s="51" t="s">
        <v>84</v>
      </c>
      <c r="B117" s="49" t="s">
        <v>85</v>
      </c>
      <c r="C117" s="54">
        <v>10000</v>
      </c>
      <c r="D117" s="52" t="s">
        <v>86</v>
      </c>
      <c r="E117" s="52" t="s">
        <v>66</v>
      </c>
      <c r="F117" s="52" t="s">
        <v>38</v>
      </c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</row>
    <row r="118" spans="1:209" s="50" customFormat="1" ht="27.75" customHeight="1" x14ac:dyDescent="0.25">
      <c r="A118" s="51" t="s">
        <v>87</v>
      </c>
      <c r="B118" s="49" t="s">
        <v>88</v>
      </c>
      <c r="C118" s="2">
        <v>4000</v>
      </c>
      <c r="D118" s="52" t="s">
        <v>11</v>
      </c>
      <c r="E118" s="52" t="s">
        <v>66</v>
      </c>
      <c r="F118" s="52" t="s">
        <v>38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</row>
    <row r="119" spans="1:209" s="50" customFormat="1" ht="36" customHeight="1" x14ac:dyDescent="0.25">
      <c r="A119" s="51" t="s">
        <v>89</v>
      </c>
      <c r="B119" s="49" t="s">
        <v>88</v>
      </c>
      <c r="C119" s="2">
        <v>4000</v>
      </c>
      <c r="D119" s="52" t="s">
        <v>11</v>
      </c>
      <c r="E119" s="52" t="s">
        <v>66</v>
      </c>
      <c r="F119" s="52" t="s">
        <v>38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</row>
    <row r="120" spans="1:209" s="50" customFormat="1" ht="42.75" customHeight="1" x14ac:dyDescent="0.25">
      <c r="A120" s="1" t="s">
        <v>90</v>
      </c>
      <c r="B120" s="49" t="s">
        <v>91</v>
      </c>
      <c r="C120" s="2"/>
      <c r="D120" s="52"/>
      <c r="E120" s="49"/>
      <c r="F120" s="49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</row>
    <row r="121" spans="1:209" s="85" customFormat="1" x14ac:dyDescent="0.25">
      <c r="A121" s="51" t="s">
        <v>92</v>
      </c>
      <c r="B121" s="49" t="s">
        <v>93</v>
      </c>
      <c r="C121" s="55">
        <v>28200</v>
      </c>
      <c r="D121" s="52" t="s">
        <v>11</v>
      </c>
      <c r="E121" s="49" t="s">
        <v>38</v>
      </c>
      <c r="F121" s="49" t="s">
        <v>38</v>
      </c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  <c r="BT121" s="86"/>
      <c r="BU121" s="86"/>
      <c r="BV121" s="86"/>
      <c r="BW121" s="86"/>
      <c r="BX121" s="86"/>
      <c r="BY121" s="86"/>
      <c r="BZ121" s="86"/>
      <c r="CA121" s="86"/>
      <c r="CB121" s="86"/>
      <c r="CC121" s="86"/>
      <c r="CD121" s="86"/>
      <c r="CE121" s="86"/>
      <c r="CF121" s="86"/>
      <c r="CG121" s="86"/>
      <c r="CH121" s="86"/>
      <c r="CI121" s="86"/>
      <c r="CJ121" s="86"/>
      <c r="CK121" s="86"/>
      <c r="CL121" s="86"/>
      <c r="CM121" s="86"/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86"/>
      <c r="EB121" s="86"/>
      <c r="EC121" s="86"/>
      <c r="ED121" s="86"/>
      <c r="EE121" s="86"/>
      <c r="EF121" s="86"/>
      <c r="EG121" s="86"/>
      <c r="EH121" s="86"/>
      <c r="EI121" s="86"/>
      <c r="EJ121" s="86"/>
      <c r="EK121" s="86"/>
      <c r="EL121" s="86"/>
      <c r="EM121" s="86"/>
      <c r="EN121" s="86"/>
      <c r="EO121" s="86"/>
      <c r="EP121" s="86"/>
      <c r="EQ121" s="86"/>
      <c r="ER121" s="86"/>
      <c r="ES121" s="86"/>
      <c r="ET121" s="86"/>
      <c r="EU121" s="86"/>
      <c r="EV121" s="86"/>
      <c r="EW121" s="86"/>
      <c r="EX121" s="86"/>
      <c r="EY121" s="86"/>
      <c r="EZ121" s="86"/>
      <c r="FA121" s="86"/>
      <c r="FB121" s="86"/>
      <c r="FC121" s="86"/>
      <c r="FD121" s="86"/>
      <c r="FE121" s="86"/>
      <c r="FF121" s="86"/>
      <c r="FG121" s="86"/>
      <c r="FH121" s="86"/>
      <c r="FI121" s="86"/>
      <c r="FJ121" s="86"/>
      <c r="FK121" s="86"/>
      <c r="FL121" s="86"/>
      <c r="FM121" s="86"/>
      <c r="FN121" s="86"/>
      <c r="FO121" s="86"/>
      <c r="FP121" s="86"/>
      <c r="FQ121" s="86"/>
      <c r="FR121" s="86"/>
      <c r="FS121" s="86"/>
      <c r="FT121" s="86"/>
      <c r="FU121" s="86"/>
      <c r="FV121" s="86"/>
      <c r="FW121" s="86"/>
      <c r="FX121" s="86"/>
      <c r="FY121" s="86"/>
      <c r="FZ121" s="86"/>
      <c r="GA121" s="86"/>
      <c r="GB121" s="86"/>
      <c r="GC121" s="86"/>
      <c r="GD121" s="86"/>
      <c r="GE121" s="86"/>
      <c r="GF121" s="86"/>
      <c r="GG121" s="86"/>
      <c r="GH121" s="86"/>
      <c r="GI121" s="86"/>
      <c r="GJ121" s="86"/>
      <c r="GK121" s="86"/>
      <c r="GL121" s="86"/>
      <c r="GM121" s="86"/>
      <c r="GN121" s="86"/>
      <c r="GO121" s="86"/>
      <c r="GP121" s="86"/>
      <c r="GQ121" s="86"/>
      <c r="GR121" s="86"/>
      <c r="GS121" s="86"/>
      <c r="GT121" s="86"/>
      <c r="GU121" s="86"/>
      <c r="GV121" s="86"/>
      <c r="GW121" s="86"/>
      <c r="GX121" s="86"/>
      <c r="GY121" s="86"/>
      <c r="GZ121" s="86"/>
      <c r="HA121" s="86"/>
    </row>
    <row r="122" spans="1:209" s="50" customFormat="1" ht="25.5" customHeight="1" x14ac:dyDescent="0.25">
      <c r="A122" s="11" t="s">
        <v>97</v>
      </c>
      <c r="B122" s="49" t="s">
        <v>98</v>
      </c>
      <c r="C122" s="55">
        <v>30000</v>
      </c>
      <c r="D122" s="49" t="s">
        <v>11</v>
      </c>
      <c r="E122" s="49" t="s">
        <v>38</v>
      </c>
      <c r="F122" s="49" t="s">
        <v>38</v>
      </c>
    </row>
    <row r="123" spans="1:209" s="50" customFormat="1" ht="31.5" customHeight="1" x14ac:dyDescent="0.25">
      <c r="A123" s="11" t="s">
        <v>487</v>
      </c>
      <c r="B123" s="49" t="s">
        <v>420</v>
      </c>
      <c r="C123" s="55">
        <v>1255</v>
      </c>
      <c r="D123" s="49" t="s">
        <v>11</v>
      </c>
      <c r="E123" s="49" t="s">
        <v>12</v>
      </c>
      <c r="F123" s="49" t="s">
        <v>12</v>
      </c>
    </row>
    <row r="124" spans="1:209" s="50" customFormat="1" ht="32.25" customHeight="1" x14ac:dyDescent="0.25">
      <c r="A124" s="51" t="s">
        <v>95</v>
      </c>
      <c r="B124" s="49" t="s">
        <v>96</v>
      </c>
      <c r="C124" s="111">
        <v>14850</v>
      </c>
      <c r="D124" s="52" t="s">
        <v>11</v>
      </c>
      <c r="E124" s="49" t="s">
        <v>12</v>
      </c>
      <c r="F124" s="49" t="s">
        <v>12</v>
      </c>
    </row>
    <row r="125" spans="1:209" ht="28.5" customHeight="1" x14ac:dyDescent="0.25">
      <c r="A125" s="1" t="s">
        <v>99</v>
      </c>
      <c r="B125" s="49"/>
      <c r="C125" s="2"/>
      <c r="D125" s="52"/>
      <c r="E125" s="49"/>
      <c r="F125" s="49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</row>
    <row r="126" spans="1:209" ht="40.5" customHeight="1" x14ac:dyDescent="0.25">
      <c r="A126" s="19" t="s">
        <v>310</v>
      </c>
      <c r="B126" s="3" t="s">
        <v>104</v>
      </c>
      <c r="C126" s="20">
        <v>350</v>
      </c>
      <c r="D126" s="4" t="s">
        <v>11</v>
      </c>
      <c r="E126" s="49" t="s">
        <v>16</v>
      </c>
      <c r="F126" s="49" t="s">
        <v>16</v>
      </c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</row>
    <row r="127" spans="1:209" ht="24.75" customHeight="1" x14ac:dyDescent="0.25">
      <c r="A127" s="57" t="s">
        <v>100</v>
      </c>
      <c r="B127" s="3"/>
      <c r="C127" s="20"/>
      <c r="D127" s="4"/>
      <c r="E127" s="49"/>
      <c r="F127" s="49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</row>
    <row r="128" spans="1:209" x14ac:dyDescent="0.25">
      <c r="A128" s="19" t="s">
        <v>470</v>
      </c>
      <c r="B128" s="112"/>
      <c r="C128" s="20">
        <v>1000</v>
      </c>
      <c r="D128" s="52" t="s">
        <v>11</v>
      </c>
      <c r="E128" s="49" t="s">
        <v>12</v>
      </c>
      <c r="F128" s="49" t="s">
        <v>13</v>
      </c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</row>
    <row r="129" spans="1:111" ht="18.75" customHeight="1" x14ac:dyDescent="0.25">
      <c r="A129" s="13" t="s">
        <v>101</v>
      </c>
      <c r="B129" s="18" t="s">
        <v>102</v>
      </c>
      <c r="C129" s="54">
        <v>10000</v>
      </c>
      <c r="D129" s="52" t="s">
        <v>11</v>
      </c>
      <c r="E129" s="49" t="s">
        <v>65</v>
      </c>
      <c r="F129" s="49" t="s">
        <v>66</v>
      </c>
    </row>
    <row r="130" spans="1:111" ht="38.25" x14ac:dyDescent="0.25">
      <c r="A130" s="13" t="s">
        <v>103</v>
      </c>
      <c r="B130" s="18" t="s">
        <v>104</v>
      </c>
      <c r="C130" s="54">
        <v>3750</v>
      </c>
      <c r="D130" s="52" t="s">
        <v>11</v>
      </c>
      <c r="E130" s="49" t="s">
        <v>65</v>
      </c>
      <c r="F130" s="49" t="s">
        <v>66</v>
      </c>
    </row>
    <row r="131" spans="1:111" ht="38.25" x14ac:dyDescent="0.25">
      <c r="A131" s="13" t="s">
        <v>105</v>
      </c>
      <c r="B131" s="18" t="s">
        <v>104</v>
      </c>
      <c r="C131" s="54">
        <v>2500</v>
      </c>
      <c r="D131" s="52" t="s">
        <v>11</v>
      </c>
      <c r="E131" s="49" t="s">
        <v>65</v>
      </c>
      <c r="F131" s="49" t="s">
        <v>66</v>
      </c>
    </row>
    <row r="132" spans="1:111" ht="28.5" customHeight="1" x14ac:dyDescent="0.25">
      <c r="A132" s="1" t="s">
        <v>106</v>
      </c>
      <c r="B132" s="49"/>
      <c r="C132" s="2"/>
      <c r="D132" s="52"/>
      <c r="E132" s="49"/>
      <c r="F132" s="49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</row>
    <row r="133" spans="1:111" ht="52.5" customHeight="1" x14ac:dyDescent="0.25">
      <c r="A133" s="51" t="s">
        <v>107</v>
      </c>
      <c r="B133" s="49" t="s">
        <v>108</v>
      </c>
      <c r="C133" s="2">
        <v>23397.119999999999</v>
      </c>
      <c r="D133" s="52" t="s">
        <v>11</v>
      </c>
      <c r="E133" s="52" t="s">
        <v>16</v>
      </c>
      <c r="F133" s="52" t="s">
        <v>16</v>
      </c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</row>
    <row r="134" spans="1:111" ht="25.5" x14ac:dyDescent="0.25">
      <c r="A134" s="1" t="s">
        <v>109</v>
      </c>
      <c r="B134" s="61" t="s">
        <v>110</v>
      </c>
      <c r="C134" s="2"/>
      <c r="D134" s="52"/>
      <c r="E134" s="49"/>
      <c r="F134" s="49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</row>
    <row r="135" spans="1:111" ht="47.25" customHeight="1" x14ac:dyDescent="0.25">
      <c r="A135" s="51" t="s">
        <v>111</v>
      </c>
      <c r="B135" s="49" t="s">
        <v>112</v>
      </c>
      <c r="C135" s="2">
        <v>217</v>
      </c>
      <c r="D135" s="52" t="s">
        <v>11</v>
      </c>
      <c r="E135" s="49" t="s">
        <v>113</v>
      </c>
      <c r="F135" s="49" t="s">
        <v>16</v>
      </c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</row>
    <row r="136" spans="1:111" ht="47.25" customHeight="1" x14ac:dyDescent="0.25">
      <c r="A136" s="51" t="s">
        <v>318</v>
      </c>
      <c r="B136" s="49" t="s">
        <v>112</v>
      </c>
      <c r="C136" s="2">
        <v>227.14</v>
      </c>
      <c r="D136" s="52" t="s">
        <v>11</v>
      </c>
      <c r="E136" s="49" t="s">
        <v>113</v>
      </c>
      <c r="F136" s="49" t="s">
        <v>16</v>
      </c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</row>
    <row r="137" spans="1:111" x14ac:dyDescent="0.25">
      <c r="A137" s="51" t="s">
        <v>337</v>
      </c>
      <c r="B137" s="49" t="s">
        <v>112</v>
      </c>
      <c r="C137" s="2">
        <f>200+250</f>
        <v>450</v>
      </c>
      <c r="D137" s="52" t="s">
        <v>11</v>
      </c>
      <c r="E137" s="49" t="s">
        <v>113</v>
      </c>
      <c r="F137" s="49" t="s">
        <v>16</v>
      </c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</row>
    <row r="138" spans="1:111" x14ac:dyDescent="0.25">
      <c r="A138" s="51" t="s">
        <v>335</v>
      </c>
      <c r="B138" s="49" t="s">
        <v>112</v>
      </c>
      <c r="C138" s="2">
        <v>288</v>
      </c>
      <c r="D138" s="52" t="s">
        <v>11</v>
      </c>
      <c r="E138" s="49" t="s">
        <v>28</v>
      </c>
      <c r="F138" s="49" t="s">
        <v>28</v>
      </c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</row>
    <row r="139" spans="1:111" ht="25.5" x14ac:dyDescent="0.25">
      <c r="A139" s="51" t="s">
        <v>336</v>
      </c>
      <c r="B139" s="49" t="s">
        <v>112</v>
      </c>
      <c r="C139" s="2">
        <v>1644</v>
      </c>
      <c r="D139" s="52" t="s">
        <v>11</v>
      </c>
      <c r="E139" s="49" t="s">
        <v>28</v>
      </c>
      <c r="F139" s="49" t="s">
        <v>28</v>
      </c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</row>
    <row r="140" spans="1:111" x14ac:dyDescent="0.25">
      <c r="A140" s="51" t="s">
        <v>338</v>
      </c>
      <c r="B140" s="49" t="s">
        <v>112</v>
      </c>
      <c r="C140" s="2">
        <v>17</v>
      </c>
      <c r="D140" s="52" t="s">
        <v>11</v>
      </c>
      <c r="E140" s="49" t="s">
        <v>28</v>
      </c>
      <c r="F140" s="49" t="s">
        <v>28</v>
      </c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</row>
    <row r="141" spans="1:111" x14ac:dyDescent="0.25">
      <c r="A141" s="51" t="s">
        <v>442</v>
      </c>
      <c r="B141" s="49" t="s">
        <v>112</v>
      </c>
      <c r="C141" s="2">
        <v>240</v>
      </c>
      <c r="D141" s="52" t="s">
        <v>11</v>
      </c>
      <c r="E141" s="49" t="s">
        <v>12</v>
      </c>
      <c r="F141" s="49" t="s">
        <v>12</v>
      </c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</row>
    <row r="142" spans="1:111" ht="25.5" x14ac:dyDescent="0.25">
      <c r="A142" s="51" t="s">
        <v>443</v>
      </c>
      <c r="B142" s="49" t="s">
        <v>112</v>
      </c>
      <c r="C142" s="2">
        <v>114</v>
      </c>
      <c r="D142" s="52" t="s">
        <v>11</v>
      </c>
      <c r="E142" s="49" t="s">
        <v>12</v>
      </c>
      <c r="F142" s="49" t="s">
        <v>12</v>
      </c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</row>
    <row r="143" spans="1:111" x14ac:dyDescent="0.25">
      <c r="A143" s="51" t="s">
        <v>446</v>
      </c>
      <c r="B143" s="49" t="s">
        <v>112</v>
      </c>
      <c r="C143" s="2">
        <v>216</v>
      </c>
      <c r="D143" s="52" t="s">
        <v>11</v>
      </c>
      <c r="E143" s="49" t="s">
        <v>12</v>
      </c>
      <c r="F143" s="49" t="s">
        <v>12</v>
      </c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</row>
    <row r="144" spans="1:111" ht="25.5" x14ac:dyDescent="0.25">
      <c r="A144" s="51" t="s">
        <v>447</v>
      </c>
      <c r="B144" s="49" t="s">
        <v>112</v>
      </c>
      <c r="C144" s="2">
        <v>114</v>
      </c>
      <c r="D144" s="52" t="s">
        <v>11</v>
      </c>
      <c r="E144" s="49" t="s">
        <v>12</v>
      </c>
      <c r="F144" s="49" t="s">
        <v>12</v>
      </c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</row>
    <row r="145" spans="1:209" s="10" customFormat="1" ht="25.5" x14ac:dyDescent="0.25">
      <c r="A145" s="65" t="s">
        <v>391</v>
      </c>
      <c r="B145" s="66" t="s">
        <v>390</v>
      </c>
      <c r="C145" s="67"/>
      <c r="D145" s="12"/>
      <c r="E145" s="60"/>
      <c r="F145" s="6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</row>
    <row r="146" spans="1:209" ht="48" customHeight="1" x14ac:dyDescent="0.25">
      <c r="A146" s="51" t="s">
        <v>392</v>
      </c>
      <c r="B146" s="61" t="s">
        <v>424</v>
      </c>
      <c r="C146" s="2">
        <v>220</v>
      </c>
      <c r="D146" s="52" t="s">
        <v>11</v>
      </c>
      <c r="E146" s="49" t="s">
        <v>28</v>
      </c>
      <c r="F146" s="49" t="s">
        <v>12</v>
      </c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</row>
    <row r="147" spans="1:209" ht="48" customHeight="1" x14ac:dyDescent="0.25">
      <c r="A147" s="1" t="s">
        <v>503</v>
      </c>
      <c r="B147" s="22"/>
      <c r="C147" s="2">
        <v>70000</v>
      </c>
      <c r="D147" s="12"/>
      <c r="E147" s="60"/>
      <c r="F147" s="6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</row>
    <row r="148" spans="1:209" ht="33" customHeight="1" x14ac:dyDescent="0.25">
      <c r="A148" s="51" t="s">
        <v>430</v>
      </c>
      <c r="B148" s="22" t="s">
        <v>429</v>
      </c>
      <c r="C148" s="2">
        <v>600</v>
      </c>
      <c r="D148" s="52" t="s">
        <v>11</v>
      </c>
      <c r="E148" s="49" t="s">
        <v>16</v>
      </c>
      <c r="F148" s="49" t="s">
        <v>16</v>
      </c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</row>
    <row r="149" spans="1:209" ht="33" customHeight="1" x14ac:dyDescent="0.25">
      <c r="A149" s="51" t="s">
        <v>438</v>
      </c>
      <c r="B149" s="22" t="s">
        <v>439</v>
      </c>
      <c r="C149" s="2">
        <v>400</v>
      </c>
      <c r="D149" s="52" t="s">
        <v>11</v>
      </c>
      <c r="E149" s="49" t="s">
        <v>12</v>
      </c>
      <c r="F149" s="49" t="s">
        <v>12</v>
      </c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</row>
    <row r="150" spans="1:209" ht="38.25" x14ac:dyDescent="0.25">
      <c r="A150" s="51" t="s">
        <v>440</v>
      </c>
      <c r="B150" s="22" t="s">
        <v>441</v>
      </c>
      <c r="C150" s="2">
        <v>10000</v>
      </c>
      <c r="D150" s="52" t="s">
        <v>11</v>
      </c>
      <c r="E150" s="49" t="s">
        <v>12</v>
      </c>
      <c r="F150" s="49" t="s">
        <v>12</v>
      </c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</row>
    <row r="151" spans="1:209" s="9" customFormat="1" ht="38.25" x14ac:dyDescent="0.25">
      <c r="A151" s="1" t="s">
        <v>114</v>
      </c>
      <c r="B151" s="49"/>
      <c r="C151" s="2"/>
      <c r="D151" s="12"/>
      <c r="E151" s="60"/>
      <c r="F151" s="60"/>
    </row>
    <row r="152" spans="1:209" s="50" customFormat="1" ht="27.75" customHeight="1" x14ac:dyDescent="0.25">
      <c r="A152" s="51" t="s">
        <v>115</v>
      </c>
      <c r="B152" s="49" t="s">
        <v>116</v>
      </c>
      <c r="C152" s="2">
        <v>5760</v>
      </c>
      <c r="D152" s="52" t="s">
        <v>11</v>
      </c>
      <c r="E152" s="52" t="s">
        <v>16</v>
      </c>
      <c r="F152" s="52" t="s">
        <v>38</v>
      </c>
    </row>
    <row r="153" spans="1:209" s="50" customFormat="1" ht="36.75" customHeight="1" x14ac:dyDescent="0.25">
      <c r="A153" s="51" t="s">
        <v>321</v>
      </c>
      <c r="B153" s="49" t="s">
        <v>322</v>
      </c>
      <c r="C153" s="20">
        <v>480</v>
      </c>
      <c r="D153" s="52" t="s">
        <v>11</v>
      </c>
      <c r="E153" s="52" t="s">
        <v>16</v>
      </c>
      <c r="F153" s="52" t="s">
        <v>16</v>
      </c>
    </row>
    <row r="154" spans="1:209" s="50" customFormat="1" ht="36.75" customHeight="1" x14ac:dyDescent="0.25">
      <c r="A154" s="51" t="s">
        <v>371</v>
      </c>
      <c r="B154" s="49" t="s">
        <v>372</v>
      </c>
      <c r="C154" s="20">
        <v>1040</v>
      </c>
      <c r="D154" s="52" t="s">
        <v>11</v>
      </c>
      <c r="E154" s="52" t="s">
        <v>28</v>
      </c>
      <c r="F154" s="52" t="s">
        <v>28</v>
      </c>
    </row>
    <row r="155" spans="1:209" s="50" customFormat="1" ht="20.25" customHeight="1" x14ac:dyDescent="0.25">
      <c r="A155" s="1" t="s">
        <v>117</v>
      </c>
      <c r="B155" s="60"/>
      <c r="C155" s="20"/>
      <c r="D155" s="52"/>
      <c r="E155" s="49"/>
      <c r="F155" s="49"/>
    </row>
    <row r="156" spans="1:209" s="50" customFormat="1" ht="44.25" customHeight="1" x14ac:dyDescent="0.25">
      <c r="A156" s="113" t="s">
        <v>118</v>
      </c>
      <c r="B156" s="3" t="s">
        <v>119</v>
      </c>
      <c r="C156" s="20">
        <f>77400</f>
        <v>77400</v>
      </c>
      <c r="D156" s="52" t="s">
        <v>11</v>
      </c>
      <c r="E156" s="15" t="s">
        <v>120</v>
      </c>
      <c r="F156" s="15" t="s">
        <v>38</v>
      </c>
    </row>
    <row r="157" spans="1:209" s="50" customFormat="1" ht="36" customHeight="1" x14ac:dyDescent="0.25">
      <c r="A157" s="113" t="s">
        <v>490</v>
      </c>
      <c r="B157" s="3" t="s">
        <v>121</v>
      </c>
      <c r="C157" s="20">
        <f>56400</f>
        <v>56400</v>
      </c>
      <c r="D157" s="52" t="s">
        <v>11</v>
      </c>
      <c r="E157" s="15" t="s">
        <v>120</v>
      </c>
      <c r="F157" s="15" t="s">
        <v>38</v>
      </c>
    </row>
    <row r="158" spans="1:209" x14ac:dyDescent="0.25">
      <c r="A158" s="1" t="s">
        <v>122</v>
      </c>
      <c r="B158" s="60"/>
      <c r="C158" s="2"/>
      <c r="D158" s="12"/>
      <c r="E158" s="60"/>
      <c r="F158" s="60"/>
    </row>
    <row r="159" spans="1:209" s="50" customFormat="1" ht="57.75" customHeight="1" x14ac:dyDescent="0.25">
      <c r="A159" s="51" t="s">
        <v>123</v>
      </c>
      <c r="B159" s="49" t="s">
        <v>124</v>
      </c>
      <c r="C159" s="54">
        <v>3800</v>
      </c>
      <c r="D159" s="21" t="s">
        <v>11</v>
      </c>
      <c r="E159" s="52" t="s">
        <v>16</v>
      </c>
      <c r="F159" s="22" t="s">
        <v>16</v>
      </c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</row>
    <row r="160" spans="1:209" s="50" customFormat="1" ht="51" x14ac:dyDescent="0.25">
      <c r="A160" s="51" t="s">
        <v>125</v>
      </c>
      <c r="B160" s="49" t="s">
        <v>126</v>
      </c>
      <c r="C160" s="2">
        <v>9000</v>
      </c>
      <c r="D160" s="52" t="s">
        <v>11</v>
      </c>
      <c r="E160" s="114" t="s">
        <v>65</v>
      </c>
      <c r="F160" s="15" t="s">
        <v>66</v>
      </c>
    </row>
    <row r="161" spans="1:209" s="50" customFormat="1" ht="51" x14ac:dyDescent="0.25">
      <c r="A161" s="51" t="s">
        <v>127</v>
      </c>
      <c r="B161" s="49" t="s">
        <v>128</v>
      </c>
      <c r="C161" s="2">
        <v>37000</v>
      </c>
      <c r="D161" s="21" t="s">
        <v>11</v>
      </c>
      <c r="E161" s="49" t="s">
        <v>129</v>
      </c>
      <c r="F161" s="49" t="s">
        <v>120</v>
      </c>
    </row>
    <row r="162" spans="1:209" s="29" customFormat="1" ht="51" x14ac:dyDescent="0.25">
      <c r="A162" s="11" t="s">
        <v>130</v>
      </c>
      <c r="B162" s="49" t="s">
        <v>131</v>
      </c>
      <c r="C162" s="115">
        <v>32000</v>
      </c>
      <c r="D162" s="21" t="s">
        <v>11</v>
      </c>
      <c r="E162" s="49" t="s">
        <v>129</v>
      </c>
      <c r="F162" s="49" t="s">
        <v>120</v>
      </c>
    </row>
    <row r="163" spans="1:209" s="50" customFormat="1" ht="38.25" x14ac:dyDescent="0.25">
      <c r="A163" s="11" t="s">
        <v>132</v>
      </c>
      <c r="B163" s="49" t="s">
        <v>133</v>
      </c>
      <c r="C163" s="2">
        <v>10050</v>
      </c>
      <c r="D163" s="21" t="s">
        <v>11</v>
      </c>
      <c r="E163" s="49" t="s">
        <v>129</v>
      </c>
      <c r="F163" s="49" t="s">
        <v>120</v>
      </c>
    </row>
    <row r="164" spans="1:209" s="50" customFormat="1" ht="38.25" x14ac:dyDescent="0.25">
      <c r="A164" s="116" t="s">
        <v>134</v>
      </c>
      <c r="B164" s="3" t="s">
        <v>135</v>
      </c>
      <c r="C164" s="20">
        <v>77300</v>
      </c>
      <c r="D164" s="21" t="s">
        <v>11</v>
      </c>
      <c r="E164" s="49" t="s">
        <v>129</v>
      </c>
      <c r="F164" s="49" t="s">
        <v>120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</row>
    <row r="165" spans="1:209" s="29" customFormat="1" ht="51" x14ac:dyDescent="0.25">
      <c r="A165" s="117" t="s">
        <v>136</v>
      </c>
      <c r="B165" s="74" t="s">
        <v>137</v>
      </c>
      <c r="C165" s="118">
        <v>8304</v>
      </c>
      <c r="D165" s="91" t="s">
        <v>11</v>
      </c>
      <c r="E165" s="49" t="s">
        <v>129</v>
      </c>
      <c r="F165" s="49" t="s">
        <v>120</v>
      </c>
    </row>
    <row r="166" spans="1:209" s="50" customFormat="1" ht="48.75" customHeight="1" x14ac:dyDescent="0.25">
      <c r="A166" s="13" t="s">
        <v>138</v>
      </c>
      <c r="B166" s="49" t="s">
        <v>139</v>
      </c>
      <c r="C166" s="2">
        <v>28512</v>
      </c>
      <c r="D166" s="52" t="s">
        <v>11</v>
      </c>
      <c r="E166" s="49" t="s">
        <v>129</v>
      </c>
      <c r="F166" s="49" t="s">
        <v>38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</row>
    <row r="167" spans="1:209" s="50" customFormat="1" ht="25.5" x14ac:dyDescent="0.25">
      <c r="A167" s="51" t="s">
        <v>140</v>
      </c>
      <c r="B167" s="49" t="s">
        <v>141</v>
      </c>
      <c r="C167" s="2">
        <v>1320</v>
      </c>
      <c r="D167" s="52" t="s">
        <v>11</v>
      </c>
      <c r="E167" s="49" t="s">
        <v>120</v>
      </c>
      <c r="F167" s="49" t="s">
        <v>120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</row>
    <row r="168" spans="1:209" s="29" customFormat="1" ht="48.75" customHeight="1" x14ac:dyDescent="0.25">
      <c r="A168" s="13" t="s">
        <v>142</v>
      </c>
      <c r="B168" s="49" t="s">
        <v>143</v>
      </c>
      <c r="C168" s="115">
        <v>30000</v>
      </c>
      <c r="D168" s="21" t="s">
        <v>11</v>
      </c>
      <c r="E168" s="49" t="s">
        <v>120</v>
      </c>
      <c r="F168" s="49" t="s">
        <v>120</v>
      </c>
    </row>
    <row r="169" spans="1:209" s="29" customFormat="1" ht="62.25" customHeight="1" x14ac:dyDescent="0.25">
      <c r="A169" s="51" t="s">
        <v>144</v>
      </c>
      <c r="B169" s="49" t="s">
        <v>145</v>
      </c>
      <c r="C169" s="115">
        <v>36000</v>
      </c>
      <c r="D169" s="21" t="s">
        <v>11</v>
      </c>
      <c r="E169" s="49" t="s">
        <v>120</v>
      </c>
      <c r="F169" s="49" t="s">
        <v>120</v>
      </c>
    </row>
    <row r="170" spans="1:209" s="50" customFormat="1" ht="63.75" x14ac:dyDescent="0.25">
      <c r="A170" s="43" t="s">
        <v>149</v>
      </c>
      <c r="B170" s="18" t="s">
        <v>150</v>
      </c>
      <c r="C170" s="109">
        <v>500</v>
      </c>
      <c r="D170" s="21" t="s">
        <v>11</v>
      </c>
      <c r="E170" s="49" t="s">
        <v>120</v>
      </c>
      <c r="F170" s="49" t="s">
        <v>120</v>
      </c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</row>
    <row r="171" spans="1:209" x14ac:dyDescent="0.25">
      <c r="A171" s="1" t="s">
        <v>146</v>
      </c>
      <c r="B171" s="60"/>
      <c r="C171" s="2">
        <f>SUM(C172:C175)</f>
        <v>47400</v>
      </c>
      <c r="D171" s="62"/>
      <c r="E171" s="60"/>
      <c r="F171" s="60"/>
    </row>
    <row r="172" spans="1:209" s="50" customFormat="1" ht="37.5" customHeight="1" x14ac:dyDescent="0.25">
      <c r="A172" s="51" t="s">
        <v>147</v>
      </c>
      <c r="B172" s="49" t="s">
        <v>148</v>
      </c>
      <c r="C172" s="54">
        <v>25200</v>
      </c>
      <c r="D172" s="21" t="s">
        <v>11</v>
      </c>
      <c r="E172" s="49" t="s">
        <v>120</v>
      </c>
      <c r="F172" s="49" t="s">
        <v>120</v>
      </c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</row>
    <row r="173" spans="1:209" s="50" customFormat="1" ht="35.25" customHeight="1" x14ac:dyDescent="0.25">
      <c r="A173" s="51" t="s">
        <v>151</v>
      </c>
      <c r="B173" s="49" t="s">
        <v>388</v>
      </c>
      <c r="C173" s="54">
        <v>10200</v>
      </c>
      <c r="D173" s="21" t="s">
        <v>11</v>
      </c>
      <c r="E173" s="52" t="s">
        <v>28</v>
      </c>
      <c r="F173" s="22" t="s">
        <v>12</v>
      </c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</row>
    <row r="174" spans="1:209" ht="45" x14ac:dyDescent="0.25">
      <c r="A174" s="51" t="s">
        <v>452</v>
      </c>
      <c r="B174" s="119" t="s">
        <v>152</v>
      </c>
      <c r="C174" s="2">
        <v>5000</v>
      </c>
      <c r="D174" s="4" t="s">
        <v>11</v>
      </c>
      <c r="E174" s="3" t="s">
        <v>12</v>
      </c>
      <c r="F174" s="49" t="s">
        <v>13</v>
      </c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</row>
    <row r="175" spans="1:209" s="50" customFormat="1" ht="33" customHeight="1" x14ac:dyDescent="0.25">
      <c r="A175" s="51" t="s">
        <v>153</v>
      </c>
      <c r="B175" s="49" t="s">
        <v>154</v>
      </c>
      <c r="C175" s="2">
        <v>7000</v>
      </c>
      <c r="D175" s="52" t="s">
        <v>11</v>
      </c>
      <c r="E175" s="49" t="s">
        <v>155</v>
      </c>
      <c r="F175" s="49" t="s">
        <v>156</v>
      </c>
    </row>
    <row r="176" spans="1:209" s="10" customFormat="1" x14ac:dyDescent="0.25">
      <c r="A176" s="1" t="s">
        <v>157</v>
      </c>
      <c r="B176" s="69" t="s">
        <v>158</v>
      </c>
      <c r="C176" s="2"/>
      <c r="D176" s="12"/>
      <c r="E176" s="60"/>
      <c r="F176" s="6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</row>
    <row r="177" spans="1:209" ht="21" customHeight="1" x14ac:dyDescent="0.25">
      <c r="A177" s="13" t="s">
        <v>323</v>
      </c>
      <c r="B177" s="49" t="s">
        <v>158</v>
      </c>
      <c r="C177" s="54">
        <v>350</v>
      </c>
      <c r="D177" s="52" t="s">
        <v>11</v>
      </c>
      <c r="E177" s="49" t="s">
        <v>16</v>
      </c>
      <c r="F177" s="49" t="s">
        <v>16</v>
      </c>
    </row>
    <row r="178" spans="1:209" ht="25.5" x14ac:dyDescent="0.25">
      <c r="A178" s="13" t="s">
        <v>445</v>
      </c>
      <c r="B178" s="22" t="s">
        <v>340</v>
      </c>
      <c r="C178" s="54">
        <v>8000</v>
      </c>
      <c r="D178" s="52" t="s">
        <v>11</v>
      </c>
      <c r="E178" s="49" t="s">
        <v>28</v>
      </c>
      <c r="F178" s="49" t="s">
        <v>28</v>
      </c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</row>
    <row r="179" spans="1:209" s="10" customFormat="1" ht="25.5" x14ac:dyDescent="0.25">
      <c r="A179" s="1" t="s">
        <v>427</v>
      </c>
      <c r="B179" s="66" t="s">
        <v>159</v>
      </c>
      <c r="C179" s="2"/>
      <c r="D179" s="12"/>
      <c r="E179" s="60"/>
      <c r="F179" s="6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</row>
    <row r="180" spans="1:209" ht="25.5" x14ac:dyDescent="0.25">
      <c r="A180" s="13" t="s">
        <v>418</v>
      </c>
      <c r="B180" s="22" t="s">
        <v>419</v>
      </c>
      <c r="C180" s="54">
        <v>17700</v>
      </c>
      <c r="D180" s="52" t="s">
        <v>11</v>
      </c>
      <c r="E180" s="49" t="s">
        <v>12</v>
      </c>
      <c r="F180" s="49" t="s">
        <v>12</v>
      </c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</row>
    <row r="181" spans="1:209" s="10" customFormat="1" x14ac:dyDescent="0.25">
      <c r="A181" s="1" t="s">
        <v>361</v>
      </c>
      <c r="B181" s="66"/>
      <c r="C181" s="2"/>
      <c r="D181" s="12"/>
      <c r="E181" s="60"/>
      <c r="F181" s="6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</row>
    <row r="182" spans="1:209" s="10" customFormat="1" ht="38.25" x14ac:dyDescent="0.25">
      <c r="A182" s="48" t="s">
        <v>364</v>
      </c>
      <c r="B182" s="48" t="s">
        <v>362</v>
      </c>
      <c r="C182" s="2">
        <v>200000</v>
      </c>
      <c r="D182" s="52" t="s">
        <v>363</v>
      </c>
      <c r="E182" s="49" t="s">
        <v>38</v>
      </c>
      <c r="F182" s="49" t="s">
        <v>28</v>
      </c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</row>
    <row r="183" spans="1:209" x14ac:dyDescent="0.25">
      <c r="A183" s="1" t="s">
        <v>162</v>
      </c>
      <c r="B183" s="22"/>
      <c r="C183" s="2"/>
      <c r="D183" s="52"/>
      <c r="E183" s="49"/>
      <c r="F183" s="49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</row>
    <row r="184" spans="1:209" ht="38.25" x14ac:dyDescent="0.25">
      <c r="A184" s="43" t="s">
        <v>327</v>
      </c>
      <c r="B184" s="22" t="s">
        <v>328</v>
      </c>
      <c r="C184" s="109">
        <v>2500</v>
      </c>
      <c r="D184" s="13" t="s">
        <v>11</v>
      </c>
      <c r="E184" s="18" t="s">
        <v>94</v>
      </c>
      <c r="F184" s="121" t="s">
        <v>28</v>
      </c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</row>
    <row r="185" spans="1:209" x14ac:dyDescent="0.25">
      <c r="A185" s="1" t="s">
        <v>476</v>
      </c>
      <c r="B185" s="68"/>
      <c r="C185" s="2"/>
      <c r="D185" s="52"/>
      <c r="E185" s="49"/>
      <c r="F185" s="49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</row>
    <row r="186" spans="1:209" ht="25.5" x14ac:dyDescent="0.25">
      <c r="A186" s="122" t="s">
        <v>477</v>
      </c>
      <c r="B186" s="6" t="s">
        <v>478</v>
      </c>
      <c r="C186" s="2">
        <v>26000</v>
      </c>
      <c r="D186" s="39" t="s">
        <v>11</v>
      </c>
      <c r="E186" s="49" t="s">
        <v>13</v>
      </c>
      <c r="F186" s="49" t="s">
        <v>13</v>
      </c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</row>
    <row r="187" spans="1:209" s="9" customFormat="1" x14ac:dyDescent="0.25">
      <c r="A187" s="70" t="s">
        <v>163</v>
      </c>
      <c r="B187" s="60"/>
      <c r="C187" s="2"/>
      <c r="D187" s="12"/>
      <c r="E187" s="60"/>
      <c r="F187" s="60"/>
    </row>
    <row r="188" spans="1:209" s="9" customFormat="1" ht="38.25" x14ac:dyDescent="0.25">
      <c r="A188" s="51" t="s">
        <v>164</v>
      </c>
      <c r="B188" s="49" t="s">
        <v>165</v>
      </c>
      <c r="C188" s="2">
        <v>240000</v>
      </c>
      <c r="D188" s="16" t="s">
        <v>11</v>
      </c>
      <c r="E188" s="23" t="s">
        <v>16</v>
      </c>
      <c r="F188" s="52" t="s">
        <v>38</v>
      </c>
    </row>
    <row r="189" spans="1:209" s="50" customFormat="1" ht="25.5" x14ac:dyDescent="0.25">
      <c r="A189" s="51" t="s">
        <v>166</v>
      </c>
      <c r="B189" s="49" t="s">
        <v>167</v>
      </c>
      <c r="C189" s="2">
        <v>420000</v>
      </c>
      <c r="D189" s="16" t="s">
        <v>11</v>
      </c>
      <c r="E189" s="23" t="s">
        <v>16</v>
      </c>
      <c r="F189" s="52" t="s">
        <v>38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</row>
    <row r="190" spans="1:209" s="50" customFormat="1" ht="25.5" x14ac:dyDescent="0.25">
      <c r="A190" s="51" t="s">
        <v>168</v>
      </c>
      <c r="B190" s="49" t="s">
        <v>167</v>
      </c>
      <c r="C190" s="2">
        <v>55000</v>
      </c>
      <c r="D190" s="16" t="s">
        <v>11</v>
      </c>
      <c r="E190" s="23" t="s">
        <v>16</v>
      </c>
      <c r="F190" s="52" t="s">
        <v>38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</row>
    <row r="191" spans="1:209" s="50" customFormat="1" ht="25.5" x14ac:dyDescent="0.25">
      <c r="A191" s="51" t="s">
        <v>169</v>
      </c>
      <c r="B191" s="49" t="s">
        <v>170</v>
      </c>
      <c r="C191" s="2">
        <v>110000</v>
      </c>
      <c r="D191" s="16" t="s">
        <v>11</v>
      </c>
      <c r="E191" s="23" t="s">
        <v>16</v>
      </c>
      <c r="F191" s="52" t="s">
        <v>38</v>
      </c>
    </row>
    <row r="192" spans="1:209" x14ac:dyDescent="0.25">
      <c r="B192" s="26"/>
      <c r="C192" s="90"/>
      <c r="D192" s="25"/>
      <c r="E192" s="25"/>
      <c r="F192" s="25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</row>
    <row r="193" spans="1:209" s="50" customFormat="1" x14ac:dyDescent="0.25">
      <c r="A193" s="37"/>
      <c r="B193" s="96"/>
      <c r="C193" s="97"/>
      <c r="D193" s="25"/>
      <c r="E193" s="25"/>
      <c r="F193" s="2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</row>
    <row r="194" spans="1:209" s="29" customFormat="1" ht="21.75" customHeight="1" x14ac:dyDescent="0.25">
      <c r="A194" s="125"/>
      <c r="B194" s="42"/>
      <c r="C194" s="126"/>
      <c r="D194" s="127"/>
      <c r="E194" s="127"/>
      <c r="F194" s="127"/>
    </row>
    <row r="195" spans="1:209" ht="25.5" x14ac:dyDescent="0.25">
      <c r="A195" s="71" t="s">
        <v>179</v>
      </c>
      <c r="C195" s="123"/>
      <c r="D195" s="25"/>
      <c r="E195" s="25"/>
      <c r="F195" s="25"/>
    </row>
    <row r="196" spans="1:209" s="63" customFormat="1" ht="25.5" x14ac:dyDescent="0.25">
      <c r="A196" s="6" t="s">
        <v>180</v>
      </c>
      <c r="B196" s="7" t="s">
        <v>181</v>
      </c>
      <c r="C196" s="27">
        <v>12321.85</v>
      </c>
      <c r="D196" s="8" t="s">
        <v>182</v>
      </c>
      <c r="E196" s="30" t="s">
        <v>172</v>
      </c>
      <c r="F196" s="8" t="s">
        <v>183</v>
      </c>
    </row>
    <row r="197" spans="1:209" s="63" customFormat="1" ht="27.75" customHeight="1" x14ac:dyDescent="0.25">
      <c r="A197" s="6" t="s">
        <v>184</v>
      </c>
      <c r="B197" s="7" t="s">
        <v>185</v>
      </c>
      <c r="C197" s="27">
        <v>14588</v>
      </c>
      <c r="D197" s="8" t="s">
        <v>182</v>
      </c>
      <c r="E197" s="30" t="s">
        <v>38</v>
      </c>
      <c r="F197" s="8" t="s">
        <v>38</v>
      </c>
    </row>
    <row r="198" spans="1:209" s="63" customFormat="1" ht="27.75" customHeight="1" x14ac:dyDescent="0.25">
      <c r="A198" s="6" t="s">
        <v>186</v>
      </c>
      <c r="B198" s="7" t="s">
        <v>173</v>
      </c>
      <c r="C198" s="27">
        <v>1163</v>
      </c>
      <c r="D198" s="8" t="s">
        <v>182</v>
      </c>
      <c r="E198" s="30" t="s">
        <v>38</v>
      </c>
      <c r="F198" s="8" t="s">
        <v>38</v>
      </c>
    </row>
    <row r="199" spans="1:209" s="63" customFormat="1" ht="21.75" customHeight="1" x14ac:dyDescent="0.25">
      <c r="A199" s="6" t="s">
        <v>187</v>
      </c>
      <c r="B199" s="49" t="s">
        <v>175</v>
      </c>
      <c r="C199" s="72">
        <v>3800</v>
      </c>
      <c r="D199" s="8" t="s">
        <v>182</v>
      </c>
      <c r="E199" s="8" t="s">
        <v>183</v>
      </c>
      <c r="F199" s="8" t="s">
        <v>183</v>
      </c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3"/>
      <c r="BB199" s="73"/>
      <c r="BC199" s="73"/>
      <c r="BD199" s="73"/>
      <c r="BE199" s="73"/>
      <c r="BF199" s="73"/>
      <c r="BG199" s="73"/>
      <c r="BH199" s="73"/>
      <c r="BI199" s="73"/>
      <c r="BJ199" s="73"/>
      <c r="BK199" s="73"/>
      <c r="BL199" s="73"/>
      <c r="BM199" s="73"/>
      <c r="BN199" s="73"/>
      <c r="BO199" s="73"/>
      <c r="BP199" s="73"/>
      <c r="BQ199" s="73"/>
      <c r="BR199" s="73"/>
      <c r="BS199" s="73"/>
      <c r="BT199" s="73"/>
      <c r="BU199" s="73"/>
      <c r="BV199" s="73"/>
      <c r="BW199" s="73"/>
      <c r="BX199" s="73"/>
      <c r="BY199" s="73"/>
      <c r="BZ199" s="73"/>
      <c r="CA199" s="73"/>
      <c r="CB199" s="73"/>
      <c r="CC199" s="73"/>
      <c r="CD199" s="73"/>
      <c r="CE199" s="73"/>
      <c r="CF199" s="73"/>
      <c r="CG199" s="73"/>
      <c r="CH199" s="73"/>
      <c r="CI199" s="73"/>
      <c r="CJ199" s="73"/>
      <c r="CK199" s="73"/>
      <c r="CL199" s="73"/>
      <c r="CM199" s="73"/>
      <c r="CN199" s="73"/>
      <c r="CO199" s="73"/>
      <c r="CP199" s="73"/>
      <c r="CQ199" s="73"/>
      <c r="CR199" s="73"/>
      <c r="CS199" s="73"/>
      <c r="CT199" s="73"/>
      <c r="CU199" s="73"/>
      <c r="CV199" s="73"/>
      <c r="CW199" s="73"/>
      <c r="CX199" s="73"/>
      <c r="CY199" s="73"/>
      <c r="CZ199" s="73"/>
      <c r="DA199" s="73"/>
      <c r="DB199" s="73"/>
      <c r="DC199" s="73"/>
      <c r="DD199" s="73"/>
      <c r="DE199" s="73"/>
      <c r="DF199" s="73"/>
      <c r="DG199" s="73"/>
      <c r="DH199" s="73"/>
      <c r="DI199" s="73"/>
      <c r="DJ199" s="73"/>
      <c r="DK199" s="73"/>
      <c r="DL199" s="73"/>
      <c r="DM199" s="73"/>
      <c r="DN199" s="73"/>
      <c r="DO199" s="73"/>
      <c r="DP199" s="73"/>
      <c r="DQ199" s="73"/>
      <c r="DR199" s="73"/>
      <c r="DS199" s="73"/>
      <c r="DT199" s="73"/>
      <c r="DU199" s="73"/>
      <c r="DV199" s="73"/>
      <c r="DW199" s="73"/>
      <c r="DX199" s="73"/>
      <c r="DY199" s="73"/>
      <c r="DZ199" s="73"/>
      <c r="EA199" s="73"/>
      <c r="EB199" s="73"/>
      <c r="EC199" s="73"/>
      <c r="ED199" s="73"/>
      <c r="EE199" s="73"/>
      <c r="EF199" s="73"/>
      <c r="EG199" s="73"/>
      <c r="EH199" s="73"/>
      <c r="EI199" s="73"/>
      <c r="EJ199" s="73"/>
      <c r="EK199" s="73"/>
      <c r="EL199" s="73"/>
      <c r="EM199" s="73"/>
      <c r="EN199" s="73"/>
      <c r="EO199" s="73"/>
      <c r="EP199" s="73"/>
      <c r="EQ199" s="73"/>
      <c r="ER199" s="73"/>
      <c r="ES199" s="73"/>
      <c r="ET199" s="73"/>
      <c r="EU199" s="73"/>
      <c r="EV199" s="73"/>
      <c r="EW199" s="73"/>
      <c r="EX199" s="73"/>
      <c r="EY199" s="73"/>
      <c r="EZ199" s="73"/>
      <c r="FA199" s="73"/>
      <c r="FB199" s="73"/>
      <c r="FC199" s="73"/>
      <c r="FD199" s="73"/>
      <c r="FE199" s="73"/>
      <c r="FF199" s="73"/>
      <c r="FG199" s="73"/>
      <c r="FH199" s="73"/>
      <c r="FI199" s="73"/>
      <c r="FJ199" s="73"/>
      <c r="FK199" s="73"/>
      <c r="FL199" s="73"/>
      <c r="FM199" s="73"/>
      <c r="FN199" s="73"/>
      <c r="FO199" s="73"/>
      <c r="FP199" s="73"/>
      <c r="FQ199" s="73"/>
      <c r="FR199" s="73"/>
      <c r="FS199" s="73"/>
      <c r="FT199" s="73"/>
      <c r="FU199" s="73"/>
      <c r="FV199" s="73"/>
      <c r="FW199" s="73"/>
      <c r="FX199" s="73"/>
      <c r="FY199" s="73"/>
      <c r="FZ199" s="73"/>
      <c r="GA199" s="73"/>
      <c r="GB199" s="73"/>
      <c r="GC199" s="73"/>
      <c r="GD199" s="73"/>
      <c r="GE199" s="73"/>
      <c r="GF199" s="73"/>
      <c r="GG199" s="73"/>
      <c r="GH199" s="73"/>
      <c r="GI199" s="73"/>
      <c r="GJ199" s="73"/>
      <c r="GK199" s="73"/>
      <c r="GL199" s="73"/>
      <c r="GM199" s="73"/>
      <c r="GN199" s="73"/>
      <c r="GO199" s="73"/>
      <c r="GP199" s="73"/>
      <c r="GQ199" s="73"/>
      <c r="GR199" s="73"/>
      <c r="GS199" s="73"/>
      <c r="GT199" s="73"/>
      <c r="GU199" s="73"/>
      <c r="GV199" s="73"/>
      <c r="GW199" s="73"/>
      <c r="GX199" s="73"/>
      <c r="GY199" s="73"/>
      <c r="GZ199" s="73"/>
      <c r="HA199" s="73"/>
    </row>
    <row r="200" spans="1:209" s="63" customFormat="1" ht="24.75" customHeight="1" x14ac:dyDescent="0.25">
      <c r="A200" s="6" t="s">
        <v>188</v>
      </c>
      <c r="B200" s="49" t="s">
        <v>176</v>
      </c>
      <c r="C200" s="72">
        <v>2440</v>
      </c>
      <c r="D200" s="8" t="s">
        <v>182</v>
      </c>
      <c r="E200" s="8" t="s">
        <v>183</v>
      </c>
      <c r="F200" s="8" t="s">
        <v>183</v>
      </c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  <c r="AV200" s="73"/>
      <c r="AW200" s="73"/>
      <c r="AX200" s="73"/>
      <c r="AY200" s="73"/>
      <c r="AZ200" s="73"/>
      <c r="BA200" s="73"/>
      <c r="BB200" s="73"/>
      <c r="BC200" s="73"/>
      <c r="BD200" s="73"/>
      <c r="BE200" s="73"/>
      <c r="BF200" s="73"/>
      <c r="BG200" s="73"/>
      <c r="BH200" s="73"/>
      <c r="BI200" s="73"/>
      <c r="BJ200" s="73"/>
      <c r="BK200" s="73"/>
      <c r="BL200" s="73"/>
      <c r="BM200" s="73"/>
      <c r="BN200" s="73"/>
      <c r="BO200" s="73"/>
      <c r="BP200" s="73"/>
      <c r="BQ200" s="73"/>
      <c r="BR200" s="73"/>
      <c r="BS200" s="73"/>
      <c r="BT200" s="73"/>
      <c r="BU200" s="73"/>
      <c r="BV200" s="73"/>
      <c r="BW200" s="73"/>
      <c r="BX200" s="73"/>
      <c r="BY200" s="73"/>
      <c r="BZ200" s="73"/>
      <c r="CA200" s="73"/>
      <c r="CB200" s="73"/>
      <c r="CC200" s="73"/>
      <c r="CD200" s="73"/>
      <c r="CE200" s="73"/>
      <c r="CF200" s="73"/>
      <c r="CG200" s="73"/>
      <c r="CH200" s="73"/>
      <c r="CI200" s="73"/>
      <c r="CJ200" s="73"/>
      <c r="CK200" s="73"/>
      <c r="CL200" s="73"/>
      <c r="CM200" s="73"/>
      <c r="CN200" s="73"/>
      <c r="CO200" s="73"/>
      <c r="CP200" s="73"/>
      <c r="CQ200" s="73"/>
      <c r="CR200" s="73"/>
      <c r="CS200" s="73"/>
      <c r="CT200" s="73"/>
      <c r="CU200" s="73"/>
      <c r="CV200" s="73"/>
      <c r="CW200" s="73"/>
      <c r="CX200" s="73"/>
      <c r="CY200" s="73"/>
      <c r="CZ200" s="73"/>
      <c r="DA200" s="73"/>
      <c r="DB200" s="73"/>
      <c r="DC200" s="73"/>
      <c r="DD200" s="73"/>
      <c r="DE200" s="73"/>
      <c r="DF200" s="73"/>
      <c r="DG200" s="73"/>
      <c r="DH200" s="73"/>
      <c r="DI200" s="73"/>
      <c r="DJ200" s="73"/>
      <c r="DK200" s="73"/>
      <c r="DL200" s="73"/>
      <c r="DM200" s="73"/>
      <c r="DN200" s="73"/>
      <c r="DO200" s="73"/>
      <c r="DP200" s="73"/>
      <c r="DQ200" s="73"/>
      <c r="DR200" s="73"/>
      <c r="DS200" s="73"/>
      <c r="DT200" s="73"/>
      <c r="DU200" s="73"/>
      <c r="DV200" s="73"/>
      <c r="DW200" s="73"/>
      <c r="DX200" s="73"/>
      <c r="DY200" s="73"/>
      <c r="DZ200" s="73"/>
      <c r="EA200" s="73"/>
      <c r="EB200" s="73"/>
      <c r="EC200" s="73"/>
      <c r="ED200" s="73"/>
      <c r="EE200" s="73"/>
      <c r="EF200" s="73"/>
      <c r="EG200" s="73"/>
      <c r="EH200" s="73"/>
      <c r="EI200" s="73"/>
      <c r="EJ200" s="73"/>
      <c r="EK200" s="73"/>
      <c r="EL200" s="73"/>
      <c r="EM200" s="73"/>
      <c r="EN200" s="73"/>
      <c r="EO200" s="73"/>
      <c r="EP200" s="73"/>
      <c r="EQ200" s="73"/>
      <c r="ER200" s="73"/>
      <c r="ES200" s="73"/>
      <c r="ET200" s="73"/>
      <c r="EU200" s="73"/>
      <c r="EV200" s="73"/>
      <c r="EW200" s="73"/>
      <c r="EX200" s="73"/>
      <c r="EY200" s="73"/>
      <c r="EZ200" s="73"/>
      <c r="FA200" s="73"/>
      <c r="FB200" s="73"/>
      <c r="FC200" s="73"/>
      <c r="FD200" s="73"/>
      <c r="FE200" s="73"/>
      <c r="FF200" s="73"/>
      <c r="FG200" s="73"/>
      <c r="FH200" s="73"/>
      <c r="FI200" s="73"/>
      <c r="FJ200" s="73"/>
      <c r="FK200" s="73"/>
      <c r="FL200" s="73"/>
      <c r="FM200" s="73"/>
      <c r="FN200" s="73"/>
      <c r="FO200" s="73"/>
      <c r="FP200" s="73"/>
      <c r="FQ200" s="73"/>
      <c r="FR200" s="73"/>
      <c r="FS200" s="73"/>
      <c r="FT200" s="73"/>
      <c r="FU200" s="73"/>
      <c r="FV200" s="73"/>
      <c r="FW200" s="73"/>
      <c r="FX200" s="73"/>
      <c r="FY200" s="73"/>
      <c r="FZ200" s="73"/>
      <c r="GA200" s="73"/>
      <c r="GB200" s="73"/>
      <c r="GC200" s="73"/>
      <c r="GD200" s="73"/>
      <c r="GE200" s="73"/>
      <c r="GF200" s="73"/>
      <c r="GG200" s="73"/>
      <c r="GH200" s="73"/>
      <c r="GI200" s="73"/>
      <c r="GJ200" s="73"/>
      <c r="GK200" s="73"/>
      <c r="GL200" s="73"/>
      <c r="GM200" s="73"/>
      <c r="GN200" s="73"/>
      <c r="GO200" s="73"/>
      <c r="GP200" s="73"/>
      <c r="GQ200" s="73"/>
      <c r="GR200" s="73"/>
      <c r="GS200" s="73"/>
      <c r="GT200" s="73"/>
      <c r="GU200" s="73"/>
      <c r="GV200" s="73"/>
      <c r="GW200" s="73"/>
      <c r="GX200" s="73"/>
      <c r="GY200" s="73"/>
      <c r="GZ200" s="73"/>
      <c r="HA200" s="73"/>
    </row>
    <row r="201" spans="1:209" s="63" customFormat="1" ht="24.75" customHeight="1" x14ac:dyDescent="0.25">
      <c r="A201" s="6" t="s">
        <v>189</v>
      </c>
      <c r="B201" s="49" t="s">
        <v>177</v>
      </c>
      <c r="C201" s="72">
        <v>928.7</v>
      </c>
      <c r="D201" s="8" t="s">
        <v>182</v>
      </c>
      <c r="E201" s="8" t="s">
        <v>190</v>
      </c>
      <c r="F201" s="8" t="s">
        <v>190</v>
      </c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73"/>
      <c r="BT201" s="73"/>
      <c r="BU201" s="73"/>
      <c r="BV201" s="73"/>
      <c r="BW201" s="73"/>
      <c r="BX201" s="73"/>
      <c r="BY201" s="73"/>
      <c r="BZ201" s="73"/>
      <c r="CA201" s="73"/>
      <c r="CB201" s="73"/>
      <c r="CC201" s="73"/>
      <c r="CD201" s="73"/>
      <c r="CE201" s="73"/>
      <c r="CF201" s="73"/>
      <c r="CG201" s="73"/>
      <c r="CH201" s="73"/>
      <c r="CI201" s="73"/>
      <c r="CJ201" s="73"/>
      <c r="CK201" s="73"/>
      <c r="CL201" s="73"/>
      <c r="CM201" s="73"/>
      <c r="CN201" s="73"/>
      <c r="CO201" s="73"/>
      <c r="CP201" s="73"/>
      <c r="CQ201" s="73"/>
      <c r="CR201" s="73"/>
      <c r="CS201" s="73"/>
      <c r="CT201" s="73"/>
      <c r="CU201" s="73"/>
      <c r="CV201" s="73"/>
      <c r="CW201" s="73"/>
      <c r="CX201" s="73"/>
      <c r="CY201" s="73"/>
      <c r="CZ201" s="73"/>
      <c r="DA201" s="73"/>
      <c r="DB201" s="73"/>
      <c r="DC201" s="73"/>
      <c r="DD201" s="73"/>
      <c r="DE201" s="73"/>
      <c r="DF201" s="73"/>
      <c r="DG201" s="73"/>
      <c r="DH201" s="73"/>
      <c r="DI201" s="73"/>
      <c r="DJ201" s="73"/>
      <c r="DK201" s="73"/>
      <c r="DL201" s="73"/>
      <c r="DM201" s="73"/>
      <c r="DN201" s="73"/>
      <c r="DO201" s="73"/>
      <c r="DP201" s="73"/>
      <c r="DQ201" s="73"/>
      <c r="DR201" s="73"/>
      <c r="DS201" s="73"/>
      <c r="DT201" s="73"/>
      <c r="DU201" s="73"/>
      <c r="DV201" s="73"/>
      <c r="DW201" s="73"/>
      <c r="DX201" s="73"/>
      <c r="DY201" s="73"/>
      <c r="DZ201" s="73"/>
      <c r="EA201" s="73"/>
      <c r="EB201" s="73"/>
      <c r="EC201" s="73"/>
      <c r="ED201" s="73"/>
      <c r="EE201" s="73"/>
      <c r="EF201" s="73"/>
      <c r="EG201" s="73"/>
      <c r="EH201" s="73"/>
      <c r="EI201" s="73"/>
      <c r="EJ201" s="73"/>
      <c r="EK201" s="73"/>
      <c r="EL201" s="73"/>
      <c r="EM201" s="73"/>
      <c r="EN201" s="73"/>
      <c r="EO201" s="73"/>
      <c r="EP201" s="73"/>
      <c r="EQ201" s="73"/>
      <c r="ER201" s="73"/>
      <c r="ES201" s="73"/>
      <c r="ET201" s="73"/>
      <c r="EU201" s="73"/>
      <c r="EV201" s="73"/>
      <c r="EW201" s="73"/>
      <c r="EX201" s="73"/>
      <c r="EY201" s="73"/>
      <c r="EZ201" s="73"/>
      <c r="FA201" s="73"/>
      <c r="FB201" s="73"/>
      <c r="FC201" s="73"/>
      <c r="FD201" s="73"/>
      <c r="FE201" s="73"/>
      <c r="FF201" s="73"/>
      <c r="FG201" s="73"/>
      <c r="FH201" s="73"/>
      <c r="FI201" s="73"/>
      <c r="FJ201" s="73"/>
      <c r="FK201" s="73"/>
      <c r="FL201" s="73"/>
      <c r="FM201" s="73"/>
      <c r="FN201" s="73"/>
      <c r="FO201" s="73"/>
      <c r="FP201" s="73"/>
      <c r="FQ201" s="73"/>
      <c r="FR201" s="73"/>
      <c r="FS201" s="73"/>
      <c r="FT201" s="73"/>
      <c r="FU201" s="73"/>
      <c r="FV201" s="73"/>
      <c r="FW201" s="73"/>
      <c r="FX201" s="73"/>
      <c r="FY201" s="73"/>
      <c r="FZ201" s="73"/>
      <c r="GA201" s="73"/>
      <c r="GB201" s="73"/>
      <c r="GC201" s="73"/>
      <c r="GD201" s="73"/>
      <c r="GE201" s="73"/>
      <c r="GF201" s="73"/>
      <c r="GG201" s="73"/>
      <c r="GH201" s="73"/>
      <c r="GI201" s="73"/>
      <c r="GJ201" s="73"/>
      <c r="GK201" s="73"/>
      <c r="GL201" s="73"/>
      <c r="GM201" s="73"/>
      <c r="GN201" s="73"/>
      <c r="GO201" s="73"/>
      <c r="GP201" s="73"/>
      <c r="GQ201" s="73"/>
      <c r="GR201" s="73"/>
      <c r="GS201" s="73"/>
      <c r="GT201" s="73"/>
      <c r="GU201" s="73"/>
      <c r="GV201" s="73"/>
      <c r="GW201" s="73"/>
      <c r="GX201" s="73"/>
      <c r="GY201" s="73"/>
      <c r="GZ201" s="73"/>
      <c r="HA201" s="73"/>
    </row>
    <row r="202" spans="1:209" s="63" customFormat="1" ht="25.5" customHeight="1" x14ac:dyDescent="0.25">
      <c r="A202" s="6" t="s">
        <v>191</v>
      </c>
      <c r="B202" s="7"/>
      <c r="C202" s="72">
        <v>2218</v>
      </c>
      <c r="D202" s="8" t="s">
        <v>182</v>
      </c>
      <c r="E202" s="8" t="s">
        <v>155</v>
      </c>
      <c r="F202" s="8" t="s">
        <v>155</v>
      </c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  <c r="AV202" s="73"/>
      <c r="AW202" s="73"/>
      <c r="AX202" s="73"/>
      <c r="AY202" s="73"/>
      <c r="AZ202" s="73"/>
      <c r="BA202" s="73"/>
      <c r="BB202" s="73"/>
      <c r="BC202" s="73"/>
      <c r="BD202" s="73"/>
      <c r="BE202" s="73"/>
      <c r="BF202" s="73"/>
      <c r="BG202" s="73"/>
      <c r="BH202" s="73"/>
      <c r="BI202" s="73"/>
      <c r="BJ202" s="73"/>
      <c r="BK202" s="73"/>
      <c r="BL202" s="73"/>
      <c r="BM202" s="73"/>
      <c r="BN202" s="73"/>
      <c r="BO202" s="73"/>
      <c r="BP202" s="73"/>
      <c r="BQ202" s="73"/>
      <c r="BR202" s="73"/>
      <c r="BS202" s="73"/>
      <c r="BT202" s="73"/>
      <c r="BU202" s="73"/>
      <c r="BV202" s="73"/>
      <c r="BW202" s="73"/>
      <c r="BX202" s="73"/>
      <c r="BY202" s="73"/>
      <c r="BZ202" s="73"/>
      <c r="CA202" s="73"/>
      <c r="CB202" s="73"/>
      <c r="CC202" s="73"/>
      <c r="CD202" s="73"/>
      <c r="CE202" s="73"/>
      <c r="CF202" s="73"/>
      <c r="CG202" s="73"/>
      <c r="CH202" s="73"/>
      <c r="CI202" s="73"/>
      <c r="CJ202" s="73"/>
      <c r="CK202" s="73"/>
      <c r="CL202" s="73"/>
      <c r="CM202" s="73"/>
      <c r="CN202" s="73"/>
      <c r="CO202" s="73"/>
      <c r="CP202" s="73"/>
      <c r="CQ202" s="73"/>
      <c r="CR202" s="73"/>
      <c r="CS202" s="73"/>
      <c r="CT202" s="73"/>
      <c r="CU202" s="73"/>
      <c r="CV202" s="73"/>
      <c r="CW202" s="73"/>
      <c r="CX202" s="73"/>
      <c r="CY202" s="73"/>
      <c r="CZ202" s="73"/>
      <c r="DA202" s="73"/>
      <c r="DB202" s="73"/>
      <c r="DC202" s="73"/>
      <c r="DD202" s="73"/>
      <c r="DE202" s="73"/>
      <c r="DF202" s="73"/>
      <c r="DG202" s="73"/>
      <c r="DH202" s="73"/>
      <c r="DI202" s="73"/>
      <c r="DJ202" s="73"/>
      <c r="DK202" s="73"/>
      <c r="DL202" s="73"/>
      <c r="DM202" s="73"/>
      <c r="DN202" s="73"/>
      <c r="DO202" s="73"/>
      <c r="DP202" s="73"/>
      <c r="DQ202" s="73"/>
      <c r="DR202" s="73"/>
      <c r="DS202" s="73"/>
      <c r="DT202" s="73"/>
      <c r="DU202" s="73"/>
      <c r="DV202" s="73"/>
      <c r="DW202" s="73"/>
      <c r="DX202" s="73"/>
      <c r="DY202" s="73"/>
      <c r="DZ202" s="73"/>
      <c r="EA202" s="73"/>
      <c r="EB202" s="73"/>
      <c r="EC202" s="73"/>
      <c r="ED202" s="73"/>
      <c r="EE202" s="73"/>
      <c r="EF202" s="73"/>
      <c r="EG202" s="73"/>
      <c r="EH202" s="73"/>
      <c r="EI202" s="73"/>
      <c r="EJ202" s="73"/>
      <c r="EK202" s="73"/>
      <c r="EL202" s="73"/>
      <c r="EM202" s="73"/>
      <c r="EN202" s="73"/>
      <c r="EO202" s="73"/>
      <c r="EP202" s="73"/>
      <c r="EQ202" s="73"/>
      <c r="ER202" s="73"/>
      <c r="ES202" s="73"/>
      <c r="ET202" s="73"/>
      <c r="EU202" s="73"/>
      <c r="EV202" s="73"/>
      <c r="EW202" s="73"/>
      <c r="EX202" s="73"/>
      <c r="EY202" s="73"/>
      <c r="EZ202" s="73"/>
      <c r="FA202" s="73"/>
      <c r="FB202" s="73"/>
      <c r="FC202" s="73"/>
      <c r="FD202" s="73"/>
      <c r="FE202" s="73"/>
      <c r="FF202" s="73"/>
      <c r="FG202" s="73"/>
      <c r="FH202" s="73"/>
      <c r="FI202" s="73"/>
      <c r="FJ202" s="73"/>
      <c r="FK202" s="73"/>
      <c r="FL202" s="73"/>
      <c r="FM202" s="73"/>
      <c r="FN202" s="73"/>
      <c r="FO202" s="73"/>
      <c r="FP202" s="73"/>
      <c r="FQ202" s="73"/>
      <c r="FR202" s="73"/>
      <c r="FS202" s="73"/>
      <c r="FT202" s="73"/>
      <c r="FU202" s="73"/>
      <c r="FV202" s="73"/>
      <c r="FW202" s="73"/>
      <c r="FX202" s="73"/>
      <c r="FY202" s="73"/>
      <c r="FZ202" s="73"/>
      <c r="GA202" s="73"/>
      <c r="GB202" s="73"/>
      <c r="GC202" s="73"/>
      <c r="GD202" s="73"/>
      <c r="GE202" s="73"/>
      <c r="GF202" s="73"/>
      <c r="GG202" s="73"/>
      <c r="GH202" s="73"/>
      <c r="GI202" s="73"/>
      <c r="GJ202" s="73"/>
      <c r="GK202" s="73"/>
      <c r="GL202" s="73"/>
      <c r="GM202" s="73"/>
      <c r="GN202" s="73"/>
      <c r="GO202" s="73"/>
      <c r="GP202" s="73"/>
      <c r="GQ202" s="73"/>
      <c r="GR202" s="73"/>
      <c r="GS202" s="73"/>
      <c r="GT202" s="73"/>
      <c r="GU202" s="73"/>
      <c r="GV202" s="73"/>
      <c r="GW202" s="73"/>
      <c r="GX202" s="73"/>
      <c r="GY202" s="73"/>
      <c r="GZ202" s="73"/>
      <c r="HA202" s="73"/>
    </row>
    <row r="203" spans="1:209" s="63" customFormat="1" ht="25.5" x14ac:dyDescent="0.25">
      <c r="A203" s="6" t="s">
        <v>192</v>
      </c>
      <c r="B203" s="7"/>
      <c r="C203" s="72">
        <v>6387</v>
      </c>
      <c r="D203" s="8" t="s">
        <v>182</v>
      </c>
      <c r="E203" s="8" t="s">
        <v>155</v>
      </c>
      <c r="F203" s="8" t="s">
        <v>155</v>
      </c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  <c r="AV203" s="73"/>
      <c r="AW203" s="73"/>
      <c r="AX203" s="73"/>
      <c r="AY203" s="73"/>
      <c r="AZ203" s="73"/>
      <c r="BA203" s="73"/>
      <c r="BB203" s="73"/>
      <c r="BC203" s="73"/>
      <c r="BD203" s="73"/>
      <c r="BE203" s="73"/>
      <c r="BF203" s="73"/>
      <c r="BG203" s="73"/>
      <c r="BH203" s="73"/>
      <c r="BI203" s="73"/>
      <c r="BJ203" s="73"/>
      <c r="BK203" s="73"/>
      <c r="BL203" s="73"/>
      <c r="BM203" s="73"/>
      <c r="BN203" s="73"/>
      <c r="BO203" s="73"/>
      <c r="BP203" s="73"/>
      <c r="BQ203" s="73"/>
      <c r="BR203" s="73"/>
      <c r="BS203" s="73"/>
      <c r="BT203" s="73"/>
      <c r="BU203" s="73"/>
      <c r="BV203" s="73"/>
      <c r="BW203" s="73"/>
      <c r="BX203" s="73"/>
      <c r="BY203" s="73"/>
      <c r="BZ203" s="73"/>
      <c r="CA203" s="73"/>
      <c r="CB203" s="73"/>
      <c r="CC203" s="73"/>
      <c r="CD203" s="73"/>
      <c r="CE203" s="73"/>
      <c r="CF203" s="73"/>
      <c r="CG203" s="73"/>
      <c r="CH203" s="73"/>
      <c r="CI203" s="73"/>
      <c r="CJ203" s="73"/>
      <c r="CK203" s="73"/>
      <c r="CL203" s="73"/>
      <c r="CM203" s="73"/>
      <c r="CN203" s="73"/>
      <c r="CO203" s="73"/>
      <c r="CP203" s="73"/>
      <c r="CQ203" s="73"/>
      <c r="CR203" s="73"/>
      <c r="CS203" s="73"/>
      <c r="CT203" s="73"/>
      <c r="CU203" s="73"/>
      <c r="CV203" s="73"/>
      <c r="CW203" s="73"/>
      <c r="CX203" s="73"/>
      <c r="CY203" s="73"/>
      <c r="CZ203" s="73"/>
      <c r="DA203" s="73"/>
      <c r="DB203" s="73"/>
      <c r="DC203" s="73"/>
      <c r="DD203" s="73"/>
      <c r="DE203" s="73"/>
      <c r="DF203" s="73"/>
      <c r="DG203" s="73"/>
      <c r="DH203" s="73"/>
      <c r="DI203" s="73"/>
      <c r="DJ203" s="73"/>
      <c r="DK203" s="73"/>
      <c r="DL203" s="73"/>
      <c r="DM203" s="73"/>
      <c r="DN203" s="73"/>
      <c r="DO203" s="73"/>
      <c r="DP203" s="73"/>
      <c r="DQ203" s="73"/>
      <c r="DR203" s="73"/>
      <c r="DS203" s="73"/>
      <c r="DT203" s="73"/>
      <c r="DU203" s="73"/>
      <c r="DV203" s="73"/>
      <c r="DW203" s="73"/>
      <c r="DX203" s="73"/>
      <c r="DY203" s="73"/>
      <c r="DZ203" s="73"/>
      <c r="EA203" s="73"/>
      <c r="EB203" s="73"/>
      <c r="EC203" s="73"/>
      <c r="ED203" s="73"/>
      <c r="EE203" s="73"/>
      <c r="EF203" s="73"/>
      <c r="EG203" s="73"/>
      <c r="EH203" s="73"/>
      <c r="EI203" s="73"/>
      <c r="EJ203" s="73"/>
      <c r="EK203" s="73"/>
      <c r="EL203" s="73"/>
      <c r="EM203" s="73"/>
      <c r="EN203" s="73"/>
      <c r="EO203" s="73"/>
      <c r="EP203" s="73"/>
      <c r="EQ203" s="73"/>
      <c r="ER203" s="73"/>
      <c r="ES203" s="73"/>
      <c r="ET203" s="73"/>
      <c r="EU203" s="73"/>
      <c r="EV203" s="73"/>
      <c r="EW203" s="73"/>
      <c r="EX203" s="73"/>
      <c r="EY203" s="73"/>
      <c r="EZ203" s="73"/>
      <c r="FA203" s="73"/>
      <c r="FB203" s="73"/>
      <c r="FC203" s="73"/>
      <c r="FD203" s="73"/>
      <c r="FE203" s="73"/>
      <c r="FF203" s="73"/>
      <c r="FG203" s="73"/>
      <c r="FH203" s="73"/>
      <c r="FI203" s="73"/>
      <c r="FJ203" s="73"/>
      <c r="FK203" s="73"/>
      <c r="FL203" s="73"/>
      <c r="FM203" s="73"/>
      <c r="FN203" s="73"/>
      <c r="FO203" s="73"/>
      <c r="FP203" s="73"/>
      <c r="FQ203" s="73"/>
      <c r="FR203" s="73"/>
      <c r="FS203" s="73"/>
      <c r="FT203" s="73"/>
      <c r="FU203" s="73"/>
      <c r="FV203" s="73"/>
      <c r="FW203" s="73"/>
      <c r="FX203" s="73"/>
      <c r="FY203" s="73"/>
      <c r="FZ203" s="73"/>
      <c r="GA203" s="73"/>
      <c r="GB203" s="73"/>
      <c r="GC203" s="73"/>
      <c r="GD203" s="73"/>
      <c r="GE203" s="73"/>
      <c r="GF203" s="73"/>
      <c r="GG203" s="73"/>
      <c r="GH203" s="73"/>
      <c r="GI203" s="73"/>
      <c r="GJ203" s="73"/>
      <c r="GK203" s="73"/>
      <c r="GL203" s="73"/>
      <c r="GM203" s="73"/>
      <c r="GN203" s="73"/>
      <c r="GO203" s="73"/>
      <c r="GP203" s="73"/>
      <c r="GQ203" s="73"/>
      <c r="GR203" s="73"/>
      <c r="GS203" s="73"/>
      <c r="GT203" s="73"/>
      <c r="GU203" s="73"/>
      <c r="GV203" s="73"/>
      <c r="GW203" s="73"/>
      <c r="GX203" s="73"/>
      <c r="GY203" s="73"/>
      <c r="GZ203" s="73"/>
      <c r="HA203" s="73"/>
    </row>
    <row r="204" spans="1:209" s="63" customFormat="1" ht="24.75" customHeight="1" x14ac:dyDescent="0.25">
      <c r="A204" s="6" t="s">
        <v>193</v>
      </c>
      <c r="B204" s="7"/>
      <c r="C204" s="72">
        <v>1578</v>
      </c>
      <c r="D204" s="8" t="s">
        <v>182</v>
      </c>
      <c r="E204" s="8" t="s">
        <v>190</v>
      </c>
      <c r="F204" s="8" t="s">
        <v>190</v>
      </c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  <c r="AV204" s="73"/>
      <c r="AW204" s="73"/>
      <c r="AX204" s="73"/>
      <c r="AY204" s="73"/>
      <c r="AZ204" s="73"/>
      <c r="BA204" s="73"/>
      <c r="BB204" s="73"/>
      <c r="BC204" s="73"/>
      <c r="BD204" s="73"/>
      <c r="BE204" s="73"/>
      <c r="BF204" s="73"/>
      <c r="BG204" s="73"/>
      <c r="BH204" s="73"/>
      <c r="BI204" s="73"/>
      <c r="BJ204" s="73"/>
      <c r="BK204" s="73"/>
      <c r="BL204" s="73"/>
      <c r="BM204" s="73"/>
      <c r="BN204" s="73"/>
      <c r="BO204" s="73"/>
      <c r="BP204" s="73"/>
      <c r="BQ204" s="73"/>
      <c r="BR204" s="73"/>
      <c r="BS204" s="73"/>
      <c r="BT204" s="73"/>
      <c r="BU204" s="73"/>
      <c r="BV204" s="73"/>
      <c r="BW204" s="73"/>
      <c r="BX204" s="73"/>
      <c r="BY204" s="73"/>
      <c r="BZ204" s="73"/>
      <c r="CA204" s="73"/>
      <c r="CB204" s="73"/>
      <c r="CC204" s="73"/>
      <c r="CD204" s="73"/>
      <c r="CE204" s="73"/>
      <c r="CF204" s="73"/>
      <c r="CG204" s="73"/>
      <c r="CH204" s="73"/>
      <c r="CI204" s="73"/>
      <c r="CJ204" s="73"/>
      <c r="CK204" s="73"/>
      <c r="CL204" s="73"/>
      <c r="CM204" s="73"/>
      <c r="CN204" s="73"/>
      <c r="CO204" s="73"/>
      <c r="CP204" s="73"/>
      <c r="CQ204" s="73"/>
      <c r="CR204" s="73"/>
      <c r="CS204" s="73"/>
      <c r="CT204" s="73"/>
      <c r="CU204" s="73"/>
      <c r="CV204" s="73"/>
      <c r="CW204" s="73"/>
      <c r="CX204" s="73"/>
      <c r="CY204" s="73"/>
      <c r="CZ204" s="73"/>
      <c r="DA204" s="73"/>
      <c r="DB204" s="73"/>
      <c r="DC204" s="73"/>
      <c r="DD204" s="73"/>
      <c r="DE204" s="73"/>
      <c r="DF204" s="73"/>
      <c r="DG204" s="73"/>
      <c r="DH204" s="73"/>
      <c r="DI204" s="73"/>
      <c r="DJ204" s="73"/>
      <c r="DK204" s="73"/>
      <c r="DL204" s="73"/>
      <c r="DM204" s="73"/>
      <c r="DN204" s="73"/>
      <c r="DO204" s="73"/>
      <c r="DP204" s="73"/>
      <c r="DQ204" s="73"/>
      <c r="DR204" s="73"/>
      <c r="DS204" s="73"/>
      <c r="DT204" s="73"/>
      <c r="DU204" s="73"/>
      <c r="DV204" s="73"/>
      <c r="DW204" s="73"/>
      <c r="DX204" s="73"/>
      <c r="DY204" s="73"/>
      <c r="DZ204" s="73"/>
      <c r="EA204" s="73"/>
      <c r="EB204" s="73"/>
      <c r="EC204" s="73"/>
      <c r="ED204" s="73"/>
      <c r="EE204" s="73"/>
      <c r="EF204" s="73"/>
      <c r="EG204" s="73"/>
      <c r="EH204" s="73"/>
      <c r="EI204" s="73"/>
      <c r="EJ204" s="73"/>
      <c r="EK204" s="73"/>
      <c r="EL204" s="73"/>
      <c r="EM204" s="73"/>
      <c r="EN204" s="73"/>
      <c r="EO204" s="73"/>
      <c r="EP204" s="73"/>
      <c r="EQ204" s="73"/>
      <c r="ER204" s="73"/>
      <c r="ES204" s="73"/>
      <c r="ET204" s="73"/>
      <c r="EU204" s="73"/>
      <c r="EV204" s="73"/>
      <c r="EW204" s="73"/>
      <c r="EX204" s="73"/>
      <c r="EY204" s="73"/>
      <c r="EZ204" s="73"/>
      <c r="FA204" s="73"/>
      <c r="FB204" s="73"/>
      <c r="FC204" s="73"/>
      <c r="FD204" s="73"/>
      <c r="FE204" s="73"/>
      <c r="FF204" s="73"/>
      <c r="FG204" s="73"/>
      <c r="FH204" s="73"/>
      <c r="FI204" s="73"/>
      <c r="FJ204" s="73"/>
      <c r="FK204" s="73"/>
      <c r="FL204" s="73"/>
      <c r="FM204" s="73"/>
      <c r="FN204" s="73"/>
      <c r="FO204" s="73"/>
      <c r="FP204" s="73"/>
      <c r="FQ204" s="73"/>
      <c r="FR204" s="73"/>
      <c r="FS204" s="73"/>
      <c r="FT204" s="73"/>
      <c r="FU204" s="73"/>
      <c r="FV204" s="73"/>
      <c r="FW204" s="73"/>
      <c r="FX204" s="73"/>
      <c r="FY204" s="73"/>
      <c r="FZ204" s="73"/>
      <c r="GA204" s="73"/>
      <c r="GB204" s="73"/>
      <c r="GC204" s="73"/>
      <c r="GD204" s="73"/>
      <c r="GE204" s="73"/>
      <c r="GF204" s="73"/>
      <c r="GG204" s="73"/>
      <c r="GH204" s="73"/>
      <c r="GI204" s="73"/>
      <c r="GJ204" s="73"/>
      <c r="GK204" s="73"/>
      <c r="GL204" s="73"/>
      <c r="GM204" s="73"/>
      <c r="GN204" s="73"/>
      <c r="GO204" s="73"/>
      <c r="GP204" s="73"/>
      <c r="GQ204" s="73"/>
      <c r="GR204" s="73"/>
      <c r="GS204" s="73"/>
      <c r="GT204" s="73"/>
      <c r="GU204" s="73"/>
      <c r="GV204" s="73"/>
      <c r="GW204" s="73"/>
      <c r="GX204" s="73"/>
      <c r="GY204" s="73"/>
      <c r="GZ204" s="73"/>
      <c r="HA204" s="73"/>
    </row>
    <row r="205" spans="1:209" s="63" customFormat="1" ht="25.5" x14ac:dyDescent="0.25">
      <c r="A205" s="6" t="s">
        <v>194</v>
      </c>
      <c r="B205" s="7" t="s">
        <v>195</v>
      </c>
      <c r="C205" s="72">
        <v>11000</v>
      </c>
      <c r="D205" s="8" t="s">
        <v>182</v>
      </c>
      <c r="E205" s="8" t="s">
        <v>156</v>
      </c>
      <c r="F205" s="8" t="s">
        <v>156</v>
      </c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  <c r="AV205" s="73"/>
      <c r="AW205" s="73"/>
      <c r="AX205" s="73"/>
      <c r="AY205" s="73"/>
      <c r="AZ205" s="73"/>
      <c r="BA205" s="73"/>
      <c r="BB205" s="73"/>
      <c r="BC205" s="73"/>
      <c r="BD205" s="73"/>
      <c r="BE205" s="73"/>
      <c r="BF205" s="73"/>
      <c r="BG205" s="73"/>
      <c r="BH205" s="73"/>
      <c r="BI205" s="73"/>
      <c r="BJ205" s="73"/>
      <c r="BK205" s="73"/>
      <c r="BL205" s="73"/>
      <c r="BM205" s="73"/>
      <c r="BN205" s="73"/>
      <c r="BO205" s="73"/>
      <c r="BP205" s="73"/>
      <c r="BQ205" s="73"/>
      <c r="BR205" s="73"/>
      <c r="BS205" s="73"/>
      <c r="BT205" s="73"/>
      <c r="BU205" s="73"/>
      <c r="BV205" s="73"/>
      <c r="BW205" s="73"/>
      <c r="BX205" s="73"/>
      <c r="BY205" s="73"/>
      <c r="BZ205" s="73"/>
      <c r="CA205" s="73"/>
      <c r="CB205" s="73"/>
      <c r="CC205" s="73"/>
      <c r="CD205" s="73"/>
      <c r="CE205" s="73"/>
      <c r="CF205" s="73"/>
      <c r="CG205" s="73"/>
      <c r="CH205" s="73"/>
      <c r="CI205" s="73"/>
      <c r="CJ205" s="73"/>
      <c r="CK205" s="73"/>
      <c r="CL205" s="73"/>
      <c r="CM205" s="73"/>
      <c r="CN205" s="73"/>
      <c r="CO205" s="73"/>
      <c r="CP205" s="73"/>
      <c r="CQ205" s="73"/>
      <c r="CR205" s="73"/>
      <c r="CS205" s="73"/>
      <c r="CT205" s="73"/>
      <c r="CU205" s="73"/>
      <c r="CV205" s="73"/>
      <c r="CW205" s="73"/>
      <c r="CX205" s="73"/>
      <c r="CY205" s="73"/>
      <c r="CZ205" s="73"/>
      <c r="DA205" s="73"/>
      <c r="DB205" s="73"/>
      <c r="DC205" s="73"/>
      <c r="DD205" s="73"/>
      <c r="DE205" s="73"/>
      <c r="DF205" s="73"/>
      <c r="DG205" s="73"/>
      <c r="DH205" s="73"/>
      <c r="DI205" s="73"/>
      <c r="DJ205" s="73"/>
      <c r="DK205" s="73"/>
      <c r="DL205" s="73"/>
      <c r="DM205" s="73"/>
      <c r="DN205" s="73"/>
      <c r="DO205" s="73"/>
      <c r="DP205" s="73"/>
      <c r="DQ205" s="73"/>
      <c r="DR205" s="73"/>
      <c r="DS205" s="73"/>
      <c r="DT205" s="73"/>
      <c r="DU205" s="73"/>
      <c r="DV205" s="73"/>
      <c r="DW205" s="73"/>
      <c r="DX205" s="73"/>
      <c r="DY205" s="73"/>
      <c r="DZ205" s="73"/>
      <c r="EA205" s="73"/>
      <c r="EB205" s="73"/>
      <c r="EC205" s="73"/>
      <c r="ED205" s="73"/>
      <c r="EE205" s="73"/>
      <c r="EF205" s="73"/>
      <c r="EG205" s="73"/>
      <c r="EH205" s="73"/>
      <c r="EI205" s="73"/>
      <c r="EJ205" s="73"/>
      <c r="EK205" s="73"/>
      <c r="EL205" s="73"/>
      <c r="EM205" s="73"/>
      <c r="EN205" s="73"/>
      <c r="EO205" s="73"/>
      <c r="EP205" s="73"/>
      <c r="EQ205" s="73"/>
      <c r="ER205" s="73"/>
      <c r="ES205" s="73"/>
      <c r="ET205" s="73"/>
      <c r="EU205" s="73"/>
      <c r="EV205" s="73"/>
      <c r="EW205" s="73"/>
      <c r="EX205" s="73"/>
      <c r="EY205" s="73"/>
      <c r="EZ205" s="73"/>
      <c r="FA205" s="73"/>
      <c r="FB205" s="73"/>
      <c r="FC205" s="73"/>
      <c r="FD205" s="73"/>
      <c r="FE205" s="73"/>
      <c r="FF205" s="73"/>
      <c r="FG205" s="73"/>
      <c r="FH205" s="73"/>
      <c r="FI205" s="73"/>
      <c r="FJ205" s="73"/>
      <c r="FK205" s="73"/>
      <c r="FL205" s="73"/>
      <c r="FM205" s="73"/>
      <c r="FN205" s="73"/>
      <c r="FO205" s="73"/>
      <c r="FP205" s="73"/>
      <c r="FQ205" s="73"/>
      <c r="FR205" s="73"/>
      <c r="FS205" s="73"/>
      <c r="FT205" s="73"/>
      <c r="FU205" s="73"/>
      <c r="FV205" s="73"/>
      <c r="FW205" s="73"/>
      <c r="FX205" s="73"/>
      <c r="FY205" s="73"/>
      <c r="FZ205" s="73"/>
      <c r="GA205" s="73"/>
      <c r="GB205" s="73"/>
      <c r="GC205" s="73"/>
      <c r="GD205" s="73"/>
      <c r="GE205" s="73"/>
      <c r="GF205" s="73"/>
      <c r="GG205" s="73"/>
      <c r="GH205" s="73"/>
      <c r="GI205" s="73"/>
      <c r="GJ205" s="73"/>
      <c r="GK205" s="73"/>
      <c r="GL205" s="73"/>
      <c r="GM205" s="73"/>
      <c r="GN205" s="73"/>
      <c r="GO205" s="73"/>
      <c r="GP205" s="73"/>
      <c r="GQ205" s="73"/>
      <c r="GR205" s="73"/>
      <c r="GS205" s="73"/>
      <c r="GT205" s="73"/>
      <c r="GU205" s="73"/>
      <c r="GV205" s="73"/>
      <c r="GW205" s="73"/>
      <c r="GX205" s="73"/>
      <c r="GY205" s="73"/>
      <c r="GZ205" s="73"/>
      <c r="HA205" s="73"/>
    </row>
    <row r="206" spans="1:209" s="63" customFormat="1" ht="25.5" x14ac:dyDescent="0.25">
      <c r="A206" s="6" t="s">
        <v>196</v>
      </c>
      <c r="B206" s="7" t="s">
        <v>197</v>
      </c>
      <c r="C206" s="72">
        <v>2000</v>
      </c>
      <c r="D206" s="8" t="s">
        <v>182</v>
      </c>
      <c r="E206" s="8" t="s">
        <v>190</v>
      </c>
      <c r="F206" s="8" t="s">
        <v>190</v>
      </c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  <c r="BT206" s="73"/>
      <c r="BU206" s="73"/>
      <c r="BV206" s="73"/>
      <c r="BW206" s="73"/>
      <c r="BX206" s="73"/>
      <c r="BY206" s="73"/>
      <c r="BZ206" s="73"/>
      <c r="CA206" s="73"/>
      <c r="CB206" s="73"/>
      <c r="CC206" s="73"/>
      <c r="CD206" s="73"/>
      <c r="CE206" s="73"/>
      <c r="CF206" s="73"/>
      <c r="CG206" s="73"/>
      <c r="CH206" s="73"/>
      <c r="CI206" s="73"/>
      <c r="CJ206" s="73"/>
      <c r="CK206" s="73"/>
      <c r="CL206" s="73"/>
      <c r="CM206" s="73"/>
      <c r="CN206" s="73"/>
      <c r="CO206" s="73"/>
      <c r="CP206" s="73"/>
      <c r="CQ206" s="73"/>
      <c r="CR206" s="73"/>
      <c r="CS206" s="73"/>
      <c r="CT206" s="73"/>
      <c r="CU206" s="73"/>
      <c r="CV206" s="73"/>
      <c r="CW206" s="73"/>
      <c r="CX206" s="73"/>
      <c r="CY206" s="73"/>
      <c r="CZ206" s="73"/>
      <c r="DA206" s="73"/>
      <c r="DB206" s="73"/>
      <c r="DC206" s="73"/>
      <c r="DD206" s="73"/>
      <c r="DE206" s="73"/>
      <c r="DF206" s="73"/>
      <c r="DG206" s="73"/>
      <c r="DH206" s="73"/>
      <c r="DI206" s="73"/>
      <c r="DJ206" s="73"/>
      <c r="DK206" s="73"/>
      <c r="DL206" s="73"/>
      <c r="DM206" s="73"/>
      <c r="DN206" s="73"/>
      <c r="DO206" s="73"/>
      <c r="DP206" s="73"/>
      <c r="DQ206" s="73"/>
      <c r="DR206" s="73"/>
      <c r="DS206" s="73"/>
      <c r="DT206" s="73"/>
      <c r="DU206" s="73"/>
      <c r="DV206" s="73"/>
      <c r="DW206" s="73"/>
      <c r="DX206" s="73"/>
      <c r="DY206" s="73"/>
      <c r="DZ206" s="73"/>
      <c r="EA206" s="73"/>
      <c r="EB206" s="73"/>
      <c r="EC206" s="73"/>
      <c r="ED206" s="73"/>
      <c r="EE206" s="73"/>
      <c r="EF206" s="73"/>
      <c r="EG206" s="73"/>
      <c r="EH206" s="73"/>
      <c r="EI206" s="73"/>
      <c r="EJ206" s="73"/>
      <c r="EK206" s="73"/>
      <c r="EL206" s="73"/>
      <c r="EM206" s="73"/>
      <c r="EN206" s="73"/>
      <c r="EO206" s="73"/>
      <c r="EP206" s="73"/>
      <c r="EQ206" s="73"/>
      <c r="ER206" s="73"/>
      <c r="ES206" s="73"/>
      <c r="ET206" s="73"/>
      <c r="EU206" s="73"/>
      <c r="EV206" s="73"/>
      <c r="EW206" s="73"/>
      <c r="EX206" s="73"/>
      <c r="EY206" s="73"/>
      <c r="EZ206" s="73"/>
      <c r="FA206" s="73"/>
      <c r="FB206" s="73"/>
      <c r="FC206" s="73"/>
      <c r="FD206" s="73"/>
      <c r="FE206" s="73"/>
      <c r="FF206" s="73"/>
      <c r="FG206" s="73"/>
      <c r="FH206" s="73"/>
      <c r="FI206" s="73"/>
      <c r="FJ206" s="73"/>
      <c r="FK206" s="73"/>
      <c r="FL206" s="73"/>
      <c r="FM206" s="73"/>
      <c r="FN206" s="73"/>
      <c r="FO206" s="73"/>
      <c r="FP206" s="73"/>
      <c r="FQ206" s="73"/>
      <c r="FR206" s="73"/>
      <c r="FS206" s="73"/>
      <c r="FT206" s="73"/>
      <c r="FU206" s="73"/>
      <c r="FV206" s="73"/>
      <c r="FW206" s="73"/>
      <c r="FX206" s="73"/>
      <c r="FY206" s="73"/>
      <c r="FZ206" s="73"/>
      <c r="GA206" s="73"/>
      <c r="GB206" s="73"/>
      <c r="GC206" s="73"/>
      <c r="GD206" s="73"/>
      <c r="GE206" s="73"/>
      <c r="GF206" s="73"/>
      <c r="GG206" s="73"/>
      <c r="GH206" s="73"/>
      <c r="GI206" s="73"/>
      <c r="GJ206" s="73"/>
      <c r="GK206" s="73"/>
      <c r="GL206" s="73"/>
      <c r="GM206" s="73"/>
      <c r="GN206" s="73"/>
      <c r="GO206" s="73"/>
      <c r="GP206" s="73"/>
      <c r="GQ206" s="73"/>
      <c r="GR206" s="73"/>
      <c r="GS206" s="73"/>
      <c r="GT206" s="73"/>
      <c r="GU206" s="73"/>
      <c r="GV206" s="73"/>
      <c r="GW206" s="73"/>
      <c r="GX206" s="73"/>
      <c r="GY206" s="73"/>
      <c r="GZ206" s="73"/>
      <c r="HA206" s="73"/>
    </row>
    <row r="207" spans="1:209" s="63" customFormat="1" ht="38.25" x14ac:dyDescent="0.25">
      <c r="A207" s="6" t="s">
        <v>198</v>
      </c>
      <c r="B207" s="7" t="s">
        <v>199</v>
      </c>
      <c r="C207" s="72">
        <v>135000</v>
      </c>
      <c r="D207" s="8" t="s">
        <v>182</v>
      </c>
      <c r="E207" s="8" t="s">
        <v>190</v>
      </c>
      <c r="F207" s="8" t="s">
        <v>65</v>
      </c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  <c r="AV207" s="73"/>
      <c r="AW207" s="73"/>
      <c r="AX207" s="73"/>
      <c r="AY207" s="73"/>
      <c r="AZ207" s="73"/>
      <c r="BA207" s="73"/>
      <c r="BB207" s="73"/>
      <c r="BC207" s="73"/>
      <c r="BD207" s="73"/>
      <c r="BE207" s="73"/>
      <c r="BF207" s="73"/>
      <c r="BG207" s="73"/>
      <c r="BH207" s="73"/>
      <c r="BI207" s="73"/>
      <c r="BJ207" s="73"/>
      <c r="BK207" s="73"/>
      <c r="BL207" s="73"/>
      <c r="BM207" s="73"/>
      <c r="BN207" s="73"/>
      <c r="BO207" s="73"/>
      <c r="BP207" s="73"/>
      <c r="BQ207" s="73"/>
      <c r="BR207" s="73"/>
      <c r="BS207" s="73"/>
      <c r="BT207" s="73"/>
      <c r="BU207" s="73"/>
      <c r="BV207" s="73"/>
      <c r="BW207" s="73"/>
      <c r="BX207" s="73"/>
      <c r="BY207" s="73"/>
      <c r="BZ207" s="73"/>
      <c r="CA207" s="73"/>
      <c r="CB207" s="73"/>
      <c r="CC207" s="73"/>
      <c r="CD207" s="73"/>
      <c r="CE207" s="73"/>
      <c r="CF207" s="73"/>
      <c r="CG207" s="73"/>
      <c r="CH207" s="73"/>
      <c r="CI207" s="73"/>
      <c r="CJ207" s="73"/>
      <c r="CK207" s="73"/>
      <c r="CL207" s="73"/>
      <c r="CM207" s="73"/>
      <c r="CN207" s="73"/>
      <c r="CO207" s="73"/>
      <c r="CP207" s="73"/>
      <c r="CQ207" s="73"/>
      <c r="CR207" s="73"/>
      <c r="CS207" s="73"/>
      <c r="CT207" s="73"/>
      <c r="CU207" s="73"/>
      <c r="CV207" s="73"/>
      <c r="CW207" s="73"/>
      <c r="CX207" s="73"/>
      <c r="CY207" s="73"/>
      <c r="CZ207" s="73"/>
      <c r="DA207" s="73"/>
      <c r="DB207" s="73"/>
      <c r="DC207" s="73"/>
      <c r="DD207" s="73"/>
      <c r="DE207" s="73"/>
      <c r="DF207" s="73"/>
      <c r="DG207" s="73"/>
      <c r="DH207" s="73"/>
      <c r="DI207" s="73"/>
      <c r="DJ207" s="73"/>
      <c r="DK207" s="73"/>
      <c r="DL207" s="73"/>
      <c r="DM207" s="73"/>
      <c r="DN207" s="73"/>
      <c r="DO207" s="73"/>
      <c r="DP207" s="73"/>
      <c r="DQ207" s="73"/>
      <c r="DR207" s="73"/>
      <c r="DS207" s="73"/>
      <c r="DT207" s="73"/>
      <c r="DU207" s="73"/>
      <c r="DV207" s="73"/>
      <c r="DW207" s="73"/>
      <c r="DX207" s="73"/>
      <c r="DY207" s="73"/>
      <c r="DZ207" s="73"/>
      <c r="EA207" s="73"/>
      <c r="EB207" s="73"/>
      <c r="EC207" s="73"/>
      <c r="ED207" s="73"/>
      <c r="EE207" s="73"/>
      <c r="EF207" s="73"/>
      <c r="EG207" s="73"/>
      <c r="EH207" s="73"/>
      <c r="EI207" s="73"/>
      <c r="EJ207" s="73"/>
      <c r="EK207" s="73"/>
      <c r="EL207" s="73"/>
      <c r="EM207" s="73"/>
      <c r="EN207" s="73"/>
      <c r="EO207" s="73"/>
      <c r="EP207" s="73"/>
      <c r="EQ207" s="73"/>
      <c r="ER207" s="73"/>
      <c r="ES207" s="73"/>
      <c r="ET207" s="73"/>
      <c r="EU207" s="73"/>
      <c r="EV207" s="73"/>
      <c r="EW207" s="73"/>
      <c r="EX207" s="73"/>
      <c r="EY207" s="73"/>
      <c r="EZ207" s="73"/>
      <c r="FA207" s="73"/>
      <c r="FB207" s="73"/>
      <c r="FC207" s="73"/>
      <c r="FD207" s="73"/>
      <c r="FE207" s="73"/>
      <c r="FF207" s="73"/>
      <c r="FG207" s="73"/>
      <c r="FH207" s="73"/>
      <c r="FI207" s="73"/>
      <c r="FJ207" s="73"/>
      <c r="FK207" s="73"/>
      <c r="FL207" s="73"/>
      <c r="FM207" s="73"/>
      <c r="FN207" s="73"/>
      <c r="FO207" s="73"/>
      <c r="FP207" s="73"/>
      <c r="FQ207" s="73"/>
      <c r="FR207" s="73"/>
      <c r="FS207" s="73"/>
      <c r="FT207" s="73"/>
      <c r="FU207" s="73"/>
      <c r="FV207" s="73"/>
      <c r="FW207" s="73"/>
      <c r="FX207" s="73"/>
      <c r="FY207" s="73"/>
      <c r="FZ207" s="73"/>
      <c r="GA207" s="73"/>
      <c r="GB207" s="73"/>
      <c r="GC207" s="73"/>
      <c r="GD207" s="73"/>
      <c r="GE207" s="73"/>
      <c r="GF207" s="73"/>
      <c r="GG207" s="73"/>
      <c r="GH207" s="73"/>
      <c r="GI207" s="73"/>
      <c r="GJ207" s="73"/>
      <c r="GK207" s="73"/>
      <c r="GL207" s="73"/>
      <c r="GM207" s="73"/>
      <c r="GN207" s="73"/>
      <c r="GO207" s="73"/>
      <c r="GP207" s="73"/>
      <c r="GQ207" s="73"/>
      <c r="GR207" s="73"/>
      <c r="GS207" s="73"/>
      <c r="GT207" s="73"/>
      <c r="GU207" s="73"/>
      <c r="GV207" s="73"/>
      <c r="GW207" s="73"/>
      <c r="GX207" s="73"/>
      <c r="GY207" s="73"/>
      <c r="GZ207" s="73"/>
      <c r="HA207" s="73"/>
    </row>
    <row r="208" spans="1:209" s="73" customFormat="1" ht="25.5" x14ac:dyDescent="0.25">
      <c r="A208" s="6" t="s">
        <v>200</v>
      </c>
      <c r="B208" s="7" t="s">
        <v>201</v>
      </c>
      <c r="C208" s="72">
        <v>2200</v>
      </c>
      <c r="D208" s="8" t="s">
        <v>182</v>
      </c>
      <c r="E208" s="8" t="s">
        <v>65</v>
      </c>
      <c r="F208" s="8" t="s">
        <v>66</v>
      </c>
    </row>
    <row r="209" spans="1:209" s="73" customFormat="1" ht="31.5" customHeight="1" x14ac:dyDescent="0.25">
      <c r="A209" s="6" t="s">
        <v>202</v>
      </c>
      <c r="B209" s="7" t="s">
        <v>203</v>
      </c>
      <c r="C209" s="72">
        <v>5882.38</v>
      </c>
      <c r="D209" s="8" t="s">
        <v>182</v>
      </c>
      <c r="E209" s="8" t="s">
        <v>66</v>
      </c>
      <c r="F209" s="8" t="s">
        <v>38</v>
      </c>
    </row>
    <row r="210" spans="1:209" s="73" customFormat="1" ht="39.75" customHeight="1" thickBot="1" x14ac:dyDescent="0.3">
      <c r="A210" s="128" t="s">
        <v>205</v>
      </c>
      <c r="B210" s="129"/>
      <c r="C210" s="130">
        <v>290</v>
      </c>
      <c r="D210" s="131" t="s">
        <v>182</v>
      </c>
      <c r="E210" s="129" t="s">
        <v>38</v>
      </c>
      <c r="F210" s="129" t="s">
        <v>38</v>
      </c>
    </row>
    <row r="211" spans="1:209" s="50" customFormat="1" ht="63.75" x14ac:dyDescent="0.25">
      <c r="A211" s="19" t="s">
        <v>206</v>
      </c>
      <c r="B211" s="124" t="s">
        <v>207</v>
      </c>
      <c r="C211" s="120">
        <v>1685</v>
      </c>
      <c r="D211" s="4" t="s">
        <v>208</v>
      </c>
      <c r="E211" s="4" t="s">
        <v>28</v>
      </c>
      <c r="F211" s="4" t="s">
        <v>12</v>
      </c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</row>
    <row r="212" spans="1:209" s="50" customFormat="1" ht="40.5" customHeight="1" x14ac:dyDescent="0.25">
      <c r="A212" s="51" t="s">
        <v>209</v>
      </c>
      <c r="B212" s="49" t="s">
        <v>210</v>
      </c>
      <c r="C212" s="54">
        <v>1092</v>
      </c>
      <c r="D212" s="4" t="s">
        <v>208</v>
      </c>
      <c r="E212" s="52" t="s">
        <v>28</v>
      </c>
      <c r="F212" s="52" t="s">
        <v>12</v>
      </c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</row>
    <row r="213" spans="1:209" s="50" customFormat="1" ht="25.5" x14ac:dyDescent="0.25">
      <c r="A213" s="51" t="s">
        <v>211</v>
      </c>
      <c r="B213" s="22" t="s">
        <v>212</v>
      </c>
      <c r="C213" s="54">
        <v>3100</v>
      </c>
      <c r="D213" s="4" t="s">
        <v>208</v>
      </c>
      <c r="E213" s="52" t="s">
        <v>28</v>
      </c>
      <c r="F213" s="52" t="s">
        <v>12</v>
      </c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</row>
    <row r="214" spans="1:209" s="50" customFormat="1" ht="28.5" customHeight="1" x14ac:dyDescent="0.25">
      <c r="A214" s="51" t="s">
        <v>213</v>
      </c>
      <c r="B214" s="61" t="s">
        <v>214</v>
      </c>
      <c r="C214" s="54">
        <v>2000</v>
      </c>
      <c r="D214" s="4" t="s">
        <v>208</v>
      </c>
      <c r="E214" s="52" t="s">
        <v>28</v>
      </c>
      <c r="F214" s="52" t="s">
        <v>12</v>
      </c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</row>
    <row r="215" spans="1:209" s="50" customFormat="1" ht="30" customHeight="1" x14ac:dyDescent="0.25">
      <c r="A215" s="51" t="s">
        <v>215</v>
      </c>
      <c r="B215" s="22" t="s">
        <v>216</v>
      </c>
      <c r="C215" s="54">
        <v>6740</v>
      </c>
      <c r="D215" s="4" t="s">
        <v>208</v>
      </c>
      <c r="E215" s="52" t="s">
        <v>28</v>
      </c>
      <c r="F215" s="52" t="s">
        <v>12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</row>
    <row r="216" spans="1:209" s="50" customFormat="1" ht="30" customHeight="1" x14ac:dyDescent="0.25">
      <c r="A216" s="51" t="s">
        <v>217</v>
      </c>
      <c r="B216" s="22" t="s">
        <v>218</v>
      </c>
      <c r="C216" s="54">
        <v>750</v>
      </c>
      <c r="D216" s="4" t="s">
        <v>208</v>
      </c>
      <c r="E216" s="52" t="s">
        <v>12</v>
      </c>
      <c r="F216" s="52" t="s">
        <v>12</v>
      </c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</row>
    <row r="217" spans="1:209" s="50" customFormat="1" ht="25.5" x14ac:dyDescent="0.25">
      <c r="A217" s="51" t="s">
        <v>219</v>
      </c>
      <c r="B217" s="22" t="s">
        <v>220</v>
      </c>
      <c r="C217" s="54">
        <v>65</v>
      </c>
      <c r="D217" s="4" t="s">
        <v>208</v>
      </c>
      <c r="E217" s="52" t="s">
        <v>12</v>
      </c>
      <c r="F217" s="52" t="s">
        <v>12</v>
      </c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</row>
    <row r="218" spans="1:209" s="50" customFormat="1" ht="38.25" x14ac:dyDescent="0.25">
      <c r="A218" s="51" t="s">
        <v>221</v>
      </c>
      <c r="B218" s="22" t="s">
        <v>222</v>
      </c>
      <c r="C218" s="54">
        <v>1275.78</v>
      </c>
      <c r="D218" s="4" t="s">
        <v>208</v>
      </c>
      <c r="E218" s="52" t="s">
        <v>172</v>
      </c>
      <c r="F218" s="52" t="s">
        <v>172</v>
      </c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</row>
    <row r="219" spans="1:209" s="50" customFormat="1" ht="25.5" x14ac:dyDescent="0.25">
      <c r="A219" s="51" t="s">
        <v>223</v>
      </c>
      <c r="B219" s="22"/>
      <c r="C219" s="54">
        <f>3950+1000</f>
        <v>4950</v>
      </c>
      <c r="D219" s="4" t="s">
        <v>208</v>
      </c>
      <c r="E219" s="52" t="s">
        <v>155</v>
      </c>
      <c r="F219" s="52" t="s">
        <v>155</v>
      </c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</row>
    <row r="220" spans="1:209" ht="37.5" customHeight="1" thickBot="1" x14ac:dyDescent="0.3">
      <c r="A220" s="34" t="s">
        <v>224</v>
      </c>
      <c r="B220" s="31" t="s">
        <v>175</v>
      </c>
      <c r="C220" s="32">
        <v>2316.38</v>
      </c>
      <c r="D220" s="33" t="s">
        <v>208</v>
      </c>
      <c r="E220" s="33" t="s">
        <v>155</v>
      </c>
      <c r="F220" s="33" t="s">
        <v>155</v>
      </c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</row>
    <row r="221" spans="1:209" ht="43.5" customHeight="1" x14ac:dyDescent="0.25">
      <c r="A221" s="51" t="s">
        <v>225</v>
      </c>
      <c r="B221" s="49" t="s">
        <v>226</v>
      </c>
      <c r="C221" s="35">
        <v>15000</v>
      </c>
      <c r="D221" s="4" t="s">
        <v>208</v>
      </c>
      <c r="E221" s="52" t="s">
        <v>190</v>
      </c>
      <c r="F221" s="52" t="s">
        <v>190</v>
      </c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</row>
    <row r="222" spans="1:209" ht="43.5" customHeight="1" x14ac:dyDescent="0.25">
      <c r="A222" s="51" t="s">
        <v>227</v>
      </c>
      <c r="B222" s="49" t="s">
        <v>228</v>
      </c>
      <c r="C222" s="35">
        <v>500</v>
      </c>
      <c r="D222" s="4" t="s">
        <v>208</v>
      </c>
      <c r="E222" s="52" t="s">
        <v>66</v>
      </c>
      <c r="F222" s="52" t="s">
        <v>38</v>
      </c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</row>
    <row r="223" spans="1:209" ht="25.5" x14ac:dyDescent="0.25">
      <c r="A223" s="51" t="s">
        <v>229</v>
      </c>
      <c r="B223" s="49" t="s">
        <v>230</v>
      </c>
      <c r="C223" s="35">
        <v>2211</v>
      </c>
      <c r="D223" s="4" t="s">
        <v>208</v>
      </c>
      <c r="E223" s="52" t="s">
        <v>66</v>
      </c>
      <c r="F223" s="52" t="s">
        <v>38</v>
      </c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</row>
    <row r="224" spans="1:209" ht="25.5" x14ac:dyDescent="0.25">
      <c r="A224" s="51" t="s">
        <v>231</v>
      </c>
      <c r="B224" s="49" t="s">
        <v>232</v>
      </c>
      <c r="C224" s="35">
        <v>215</v>
      </c>
      <c r="D224" s="52" t="s">
        <v>208</v>
      </c>
      <c r="E224" s="52" t="s">
        <v>66</v>
      </c>
      <c r="F224" s="52" t="s">
        <v>66</v>
      </c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</row>
    <row r="225" spans="1:110" ht="26.25" thickBot="1" x14ac:dyDescent="0.3">
      <c r="A225" s="34" t="s">
        <v>233</v>
      </c>
      <c r="B225" s="31" t="s">
        <v>234</v>
      </c>
      <c r="C225" s="32">
        <v>96.08</v>
      </c>
      <c r="D225" s="33" t="s">
        <v>208</v>
      </c>
      <c r="E225" s="33" t="s">
        <v>38</v>
      </c>
      <c r="F225" s="33" t="s">
        <v>38</v>
      </c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</row>
    <row r="226" spans="1:110" ht="25.5" x14ac:dyDescent="0.25">
      <c r="A226" s="19" t="s">
        <v>235</v>
      </c>
      <c r="B226" s="3" t="s">
        <v>236</v>
      </c>
      <c r="C226" s="36" t="s">
        <v>237</v>
      </c>
      <c r="D226" s="4" t="s">
        <v>238</v>
      </c>
      <c r="E226" s="4" t="s">
        <v>113</v>
      </c>
      <c r="F226" s="4" t="s">
        <v>113</v>
      </c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</row>
    <row r="227" spans="1:110" ht="37.5" customHeight="1" x14ac:dyDescent="0.25">
      <c r="A227" s="19" t="s">
        <v>239</v>
      </c>
      <c r="B227" s="3" t="s">
        <v>175</v>
      </c>
      <c r="C227" s="36">
        <f>1020*4.779</f>
        <v>4874.58</v>
      </c>
      <c r="D227" s="4" t="s">
        <v>238</v>
      </c>
      <c r="E227" s="4" t="s">
        <v>113</v>
      </c>
      <c r="F227" s="4" t="s">
        <v>113</v>
      </c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</row>
    <row r="228" spans="1:110" ht="176.25" customHeight="1" x14ac:dyDescent="0.25">
      <c r="A228" s="51" t="s">
        <v>494</v>
      </c>
      <c r="B228" s="22" t="s">
        <v>240</v>
      </c>
      <c r="C228" s="35">
        <v>15572</v>
      </c>
      <c r="D228" s="4" t="s">
        <v>238</v>
      </c>
      <c r="E228" s="52" t="s">
        <v>113</v>
      </c>
      <c r="F228" s="52" t="s">
        <v>12</v>
      </c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</row>
    <row r="229" spans="1:110" ht="30" customHeight="1" x14ac:dyDescent="0.25">
      <c r="A229" s="51" t="s">
        <v>241</v>
      </c>
      <c r="B229" s="68" t="s">
        <v>174</v>
      </c>
      <c r="C229" s="35">
        <v>138.47</v>
      </c>
      <c r="D229" s="4" t="s">
        <v>238</v>
      </c>
      <c r="E229" s="52" t="s">
        <v>28</v>
      </c>
      <c r="F229" s="52" t="s">
        <v>28</v>
      </c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</row>
    <row r="230" spans="1:110" ht="30" customHeight="1" x14ac:dyDescent="0.25">
      <c r="A230" s="51" t="s">
        <v>242</v>
      </c>
      <c r="B230" s="68" t="s">
        <v>243</v>
      </c>
      <c r="C230" s="35" t="s">
        <v>244</v>
      </c>
      <c r="D230" s="52" t="s">
        <v>238</v>
      </c>
      <c r="E230" s="52" t="s">
        <v>28</v>
      </c>
      <c r="F230" s="52" t="s">
        <v>12</v>
      </c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</row>
    <row r="231" spans="1:110" ht="242.25" customHeight="1" x14ac:dyDescent="0.25">
      <c r="A231" s="43" t="s">
        <v>495</v>
      </c>
      <c r="B231" s="74" t="s">
        <v>245</v>
      </c>
      <c r="C231" s="75">
        <f>216+27+490+520+1430</f>
        <v>2683</v>
      </c>
      <c r="D231" s="41" t="s">
        <v>238</v>
      </c>
      <c r="E231" s="41" t="s">
        <v>28</v>
      </c>
      <c r="F231" s="41" t="s">
        <v>12</v>
      </c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</row>
    <row r="232" spans="1:110" ht="25.5" x14ac:dyDescent="0.25">
      <c r="A232" s="1" t="s">
        <v>246</v>
      </c>
      <c r="B232" s="22" t="s">
        <v>216</v>
      </c>
      <c r="C232" s="35">
        <v>5830</v>
      </c>
      <c r="D232" s="41" t="s">
        <v>238</v>
      </c>
      <c r="E232" s="52" t="s">
        <v>13</v>
      </c>
      <c r="F232" s="52" t="s">
        <v>172</v>
      </c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</row>
    <row r="233" spans="1:110" s="81" customFormat="1" ht="25.5" x14ac:dyDescent="0.25">
      <c r="A233" s="76" t="s">
        <v>247</v>
      </c>
      <c r="B233" s="77" t="s">
        <v>216</v>
      </c>
      <c r="C233" s="78">
        <v>2510</v>
      </c>
      <c r="D233" s="41" t="s">
        <v>238</v>
      </c>
      <c r="E233" s="79" t="s">
        <v>172</v>
      </c>
      <c r="F233" s="79" t="s">
        <v>172</v>
      </c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  <c r="CA233" s="80"/>
      <c r="CB233" s="80"/>
      <c r="CC233" s="80"/>
      <c r="CD233" s="80"/>
      <c r="CE233" s="80"/>
      <c r="CF233" s="80"/>
      <c r="CG233" s="80"/>
      <c r="CH233" s="80"/>
      <c r="CI233" s="80"/>
      <c r="CJ233" s="80"/>
      <c r="CK233" s="80"/>
      <c r="CL233" s="80"/>
      <c r="CM233" s="80"/>
      <c r="CN233" s="80"/>
      <c r="CO233" s="80"/>
      <c r="CP233" s="80"/>
      <c r="CQ233" s="80"/>
      <c r="CR233" s="80"/>
      <c r="CS233" s="80"/>
      <c r="CT233" s="80"/>
      <c r="CU233" s="80"/>
      <c r="CV233" s="80"/>
      <c r="CW233" s="80"/>
      <c r="CX233" s="80"/>
      <c r="CY233" s="80"/>
      <c r="CZ233" s="80"/>
      <c r="DA233" s="80"/>
      <c r="DB233" s="80"/>
      <c r="DC233" s="80"/>
      <c r="DD233" s="80"/>
      <c r="DE233" s="80"/>
      <c r="DF233" s="80"/>
    </row>
    <row r="234" spans="1:110" s="81" customFormat="1" ht="25.5" x14ac:dyDescent="0.25">
      <c r="A234" s="76" t="s">
        <v>248</v>
      </c>
      <c r="B234" s="77" t="s">
        <v>249</v>
      </c>
      <c r="C234" s="78">
        <v>2600</v>
      </c>
      <c r="D234" s="41" t="s">
        <v>238</v>
      </c>
      <c r="E234" s="79" t="s">
        <v>172</v>
      </c>
      <c r="F234" s="79" t="s">
        <v>172</v>
      </c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  <c r="CA234" s="80"/>
      <c r="CB234" s="80"/>
      <c r="CC234" s="80"/>
      <c r="CD234" s="80"/>
      <c r="CE234" s="80"/>
      <c r="CF234" s="80"/>
      <c r="CG234" s="80"/>
      <c r="CH234" s="80"/>
      <c r="CI234" s="80"/>
      <c r="CJ234" s="80"/>
      <c r="CK234" s="80"/>
      <c r="CL234" s="80"/>
      <c r="CM234" s="80"/>
      <c r="CN234" s="80"/>
      <c r="CO234" s="80"/>
      <c r="CP234" s="80"/>
      <c r="CQ234" s="80"/>
      <c r="CR234" s="80"/>
      <c r="CS234" s="80"/>
      <c r="CT234" s="80"/>
      <c r="CU234" s="80"/>
      <c r="CV234" s="80"/>
      <c r="CW234" s="80"/>
      <c r="CX234" s="80"/>
      <c r="CY234" s="80"/>
      <c r="CZ234" s="80"/>
      <c r="DA234" s="80"/>
      <c r="DB234" s="80"/>
      <c r="DC234" s="80"/>
      <c r="DD234" s="80"/>
      <c r="DE234" s="80"/>
      <c r="DF234" s="80"/>
    </row>
    <row r="235" spans="1:110" s="81" customFormat="1" ht="25.5" x14ac:dyDescent="0.25">
      <c r="A235" s="76" t="s">
        <v>250</v>
      </c>
      <c r="B235" s="77" t="s">
        <v>251</v>
      </c>
      <c r="C235" s="78">
        <v>820</v>
      </c>
      <c r="D235" s="41" t="s">
        <v>238</v>
      </c>
      <c r="E235" s="79" t="s">
        <v>172</v>
      </c>
      <c r="F235" s="79" t="s">
        <v>172</v>
      </c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  <c r="CA235" s="80"/>
      <c r="CB235" s="80"/>
      <c r="CC235" s="80"/>
      <c r="CD235" s="80"/>
      <c r="CE235" s="80"/>
      <c r="CF235" s="80"/>
      <c r="CG235" s="80"/>
      <c r="CH235" s="80"/>
      <c r="CI235" s="80"/>
      <c r="CJ235" s="80"/>
      <c r="CK235" s="80"/>
      <c r="CL235" s="80"/>
      <c r="CM235" s="80"/>
      <c r="CN235" s="80"/>
      <c r="CO235" s="80"/>
      <c r="CP235" s="80"/>
      <c r="CQ235" s="80"/>
      <c r="CR235" s="80"/>
      <c r="CS235" s="80"/>
      <c r="CT235" s="80"/>
      <c r="CU235" s="80"/>
      <c r="CV235" s="80"/>
      <c r="CW235" s="80"/>
      <c r="CX235" s="80"/>
      <c r="CY235" s="80"/>
      <c r="CZ235" s="80"/>
      <c r="DA235" s="80"/>
      <c r="DB235" s="80"/>
      <c r="DC235" s="80"/>
      <c r="DD235" s="80"/>
      <c r="DE235" s="80"/>
      <c r="DF235" s="80"/>
    </row>
    <row r="236" spans="1:110" ht="25.5" x14ac:dyDescent="0.25">
      <c r="A236" s="51" t="s">
        <v>252</v>
      </c>
      <c r="B236" s="22" t="s">
        <v>253</v>
      </c>
      <c r="C236" s="35">
        <v>18159</v>
      </c>
      <c r="D236" s="41" t="s">
        <v>238</v>
      </c>
      <c r="E236" s="52" t="s">
        <v>13</v>
      </c>
      <c r="F236" s="52" t="s">
        <v>172</v>
      </c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</row>
    <row r="237" spans="1:110" s="81" customFormat="1" ht="25.5" x14ac:dyDescent="0.25">
      <c r="A237" s="76" t="s">
        <v>254</v>
      </c>
      <c r="B237" s="61" t="s">
        <v>255</v>
      </c>
      <c r="C237" s="78">
        <v>2180</v>
      </c>
      <c r="D237" s="41" t="s">
        <v>238</v>
      </c>
      <c r="E237" s="52" t="s">
        <v>172</v>
      </c>
      <c r="F237" s="52" t="s">
        <v>172</v>
      </c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  <c r="CA237" s="80"/>
      <c r="CB237" s="80"/>
      <c r="CC237" s="80"/>
      <c r="CD237" s="80"/>
      <c r="CE237" s="80"/>
      <c r="CF237" s="80"/>
      <c r="CG237" s="80"/>
      <c r="CH237" s="80"/>
      <c r="CI237" s="80"/>
      <c r="CJ237" s="80"/>
      <c r="CK237" s="80"/>
      <c r="CL237" s="80"/>
      <c r="CM237" s="80"/>
      <c r="CN237" s="80"/>
      <c r="CO237" s="80"/>
      <c r="CP237" s="80"/>
      <c r="CQ237" s="80"/>
      <c r="CR237" s="80"/>
      <c r="CS237" s="80"/>
      <c r="CT237" s="80"/>
      <c r="CU237" s="80"/>
      <c r="CV237" s="80"/>
      <c r="CW237" s="80"/>
      <c r="CX237" s="80"/>
      <c r="CY237" s="80"/>
      <c r="CZ237" s="80"/>
      <c r="DA237" s="80"/>
      <c r="DB237" s="80"/>
      <c r="DC237" s="80"/>
      <c r="DD237" s="80"/>
      <c r="DE237" s="80"/>
      <c r="DF237" s="80"/>
    </row>
    <row r="238" spans="1:110" s="81" customFormat="1" ht="25.5" x14ac:dyDescent="0.25">
      <c r="A238" s="76" t="s">
        <v>256</v>
      </c>
      <c r="B238" s="82" t="s">
        <v>257</v>
      </c>
      <c r="C238" s="78">
        <v>230</v>
      </c>
      <c r="D238" s="41" t="s">
        <v>238</v>
      </c>
      <c r="E238" s="83" t="s">
        <v>13</v>
      </c>
      <c r="F238" s="83" t="s">
        <v>156</v>
      </c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  <c r="CA238" s="80"/>
      <c r="CB238" s="80"/>
      <c r="CC238" s="80"/>
      <c r="CD238" s="80"/>
      <c r="CE238" s="80"/>
      <c r="CF238" s="80"/>
      <c r="CG238" s="80"/>
      <c r="CH238" s="80"/>
      <c r="CI238" s="80"/>
      <c r="CJ238" s="80"/>
      <c r="CK238" s="80"/>
      <c r="CL238" s="80"/>
      <c r="CM238" s="80"/>
      <c r="CN238" s="80"/>
      <c r="CO238" s="80"/>
      <c r="CP238" s="80"/>
      <c r="CQ238" s="80"/>
      <c r="CR238" s="80"/>
      <c r="CS238" s="80"/>
      <c r="CT238" s="80"/>
      <c r="CU238" s="80"/>
      <c r="CV238" s="80"/>
      <c r="CW238" s="80"/>
      <c r="CX238" s="80"/>
      <c r="CY238" s="80"/>
      <c r="CZ238" s="80"/>
      <c r="DA238" s="80"/>
      <c r="DB238" s="80"/>
      <c r="DC238" s="80"/>
      <c r="DD238" s="80"/>
      <c r="DE238" s="80"/>
      <c r="DF238" s="80"/>
    </row>
    <row r="239" spans="1:110" ht="25.5" x14ac:dyDescent="0.25">
      <c r="A239" s="76" t="s">
        <v>258</v>
      </c>
      <c r="B239" s="22" t="s">
        <v>259</v>
      </c>
      <c r="C239" s="35">
        <v>3397</v>
      </c>
      <c r="D239" s="41" t="s">
        <v>238</v>
      </c>
      <c r="E239" s="52" t="s">
        <v>172</v>
      </c>
      <c r="F239" s="52" t="s">
        <v>172</v>
      </c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</row>
    <row r="240" spans="1:110" s="86" customFormat="1" ht="25.5" x14ac:dyDescent="0.25">
      <c r="A240" s="76" t="s">
        <v>260</v>
      </c>
      <c r="B240" s="82" t="s">
        <v>253</v>
      </c>
      <c r="C240" s="84">
        <v>9668</v>
      </c>
      <c r="D240" s="41" t="s">
        <v>238</v>
      </c>
      <c r="E240" s="83" t="s">
        <v>172</v>
      </c>
      <c r="F240" s="83" t="s">
        <v>172</v>
      </c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</row>
    <row r="241" spans="1:110" s="86" customFormat="1" ht="25.5" x14ac:dyDescent="0.25">
      <c r="A241" s="76" t="s">
        <v>261</v>
      </c>
      <c r="B241" s="82" t="s">
        <v>262</v>
      </c>
      <c r="C241" s="84">
        <v>2350</v>
      </c>
      <c r="D241" s="41" t="s">
        <v>238</v>
      </c>
      <c r="E241" s="83" t="s">
        <v>172</v>
      </c>
      <c r="F241" s="83" t="s">
        <v>172</v>
      </c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</row>
    <row r="242" spans="1:110" ht="157.5" customHeight="1" x14ac:dyDescent="0.25">
      <c r="A242" s="51" t="s">
        <v>496</v>
      </c>
      <c r="B242" s="22" t="s">
        <v>497</v>
      </c>
      <c r="C242" s="35">
        <v>21130</v>
      </c>
      <c r="D242" s="52" t="s">
        <v>238</v>
      </c>
      <c r="E242" s="52" t="s">
        <v>13</v>
      </c>
      <c r="F242" s="52" t="s">
        <v>263</v>
      </c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</row>
    <row r="243" spans="1:110" s="50" customFormat="1" ht="53.25" customHeight="1" x14ac:dyDescent="0.25">
      <c r="A243" s="51" t="s">
        <v>264</v>
      </c>
      <c r="B243" s="49" t="s">
        <v>265</v>
      </c>
      <c r="C243" s="35">
        <v>4500</v>
      </c>
      <c r="D243" s="52" t="s">
        <v>238</v>
      </c>
      <c r="E243" s="52" t="s">
        <v>172</v>
      </c>
      <c r="F243" s="52" t="s">
        <v>183</v>
      </c>
    </row>
    <row r="244" spans="1:110" s="50" customFormat="1" ht="25.5" x14ac:dyDescent="0.25">
      <c r="A244" s="51" t="s">
        <v>266</v>
      </c>
      <c r="B244" s="7" t="s">
        <v>267</v>
      </c>
      <c r="C244" s="35">
        <v>850</v>
      </c>
      <c r="D244" s="52" t="s">
        <v>238</v>
      </c>
      <c r="E244" s="52" t="s">
        <v>172</v>
      </c>
      <c r="F244" s="52" t="s">
        <v>172</v>
      </c>
    </row>
    <row r="245" spans="1:110" s="50" customFormat="1" ht="25.5" x14ac:dyDescent="0.25">
      <c r="A245" s="51" t="s">
        <v>266</v>
      </c>
      <c r="B245" s="7" t="s">
        <v>267</v>
      </c>
      <c r="C245" s="35">
        <f>140/1.19</f>
        <v>117.64705882352942</v>
      </c>
      <c r="D245" s="52" t="s">
        <v>238</v>
      </c>
      <c r="E245" s="52" t="s">
        <v>65</v>
      </c>
      <c r="F245" s="52" t="s">
        <v>65</v>
      </c>
    </row>
    <row r="246" spans="1:110" s="50" customFormat="1" ht="25.5" x14ac:dyDescent="0.25">
      <c r="A246" s="51" t="s">
        <v>268</v>
      </c>
      <c r="B246" s="7" t="s">
        <v>269</v>
      </c>
      <c r="C246" s="35">
        <v>326.74</v>
      </c>
      <c r="D246" s="52" t="s">
        <v>238</v>
      </c>
      <c r="E246" s="52"/>
      <c r="F246" s="52"/>
    </row>
    <row r="247" spans="1:110" s="50" customFormat="1" ht="25.5" customHeight="1" x14ac:dyDescent="0.25">
      <c r="A247" s="48" t="s">
        <v>270</v>
      </c>
      <c r="B247" s="48" t="s">
        <v>271</v>
      </c>
      <c r="C247" s="87">
        <v>400</v>
      </c>
      <c r="D247" s="52" t="s">
        <v>238</v>
      </c>
      <c r="E247" s="52" t="s">
        <v>190</v>
      </c>
      <c r="F247" s="52" t="s">
        <v>190</v>
      </c>
    </row>
    <row r="248" spans="1:110" s="50" customFormat="1" ht="25.5" customHeight="1" x14ac:dyDescent="0.25">
      <c r="A248" s="48" t="s">
        <v>272</v>
      </c>
      <c r="B248" s="48" t="s">
        <v>273</v>
      </c>
      <c r="C248" s="87">
        <v>630</v>
      </c>
      <c r="D248" s="52" t="s">
        <v>238</v>
      </c>
      <c r="E248" s="52" t="s">
        <v>190</v>
      </c>
      <c r="F248" s="52"/>
    </row>
    <row r="249" spans="1:110" s="50" customFormat="1" ht="25.5" customHeight="1" x14ac:dyDescent="0.25">
      <c r="A249" s="48" t="s">
        <v>274</v>
      </c>
      <c r="B249" s="48" t="s">
        <v>222</v>
      </c>
      <c r="C249" s="87">
        <f>65/1.19*5</f>
        <v>273.10924369747903</v>
      </c>
      <c r="D249" s="52" t="s">
        <v>238</v>
      </c>
      <c r="E249" s="52" t="s">
        <v>190</v>
      </c>
      <c r="F249" s="52"/>
    </row>
    <row r="250" spans="1:110" s="50" customFormat="1" ht="39.75" customHeight="1" x14ac:dyDescent="0.25">
      <c r="A250" s="48" t="s">
        <v>275</v>
      </c>
      <c r="B250" s="48" t="s">
        <v>276</v>
      </c>
      <c r="C250" s="87">
        <v>429</v>
      </c>
      <c r="D250" s="52" t="s">
        <v>238</v>
      </c>
      <c r="E250" s="52" t="s">
        <v>190</v>
      </c>
      <c r="F250" s="52" t="s">
        <v>190</v>
      </c>
    </row>
    <row r="251" spans="1:110" s="50" customFormat="1" ht="25.5" customHeight="1" x14ac:dyDescent="0.25">
      <c r="A251" s="51" t="s">
        <v>277</v>
      </c>
      <c r="B251" s="51" t="s">
        <v>278</v>
      </c>
      <c r="C251" s="89">
        <f>4230*4.9</f>
        <v>20727</v>
      </c>
      <c r="D251" s="52" t="s">
        <v>238</v>
      </c>
      <c r="E251" s="52" t="s">
        <v>190</v>
      </c>
      <c r="F251" s="52" t="s">
        <v>190</v>
      </c>
    </row>
    <row r="252" spans="1:110" s="50" customFormat="1" ht="25.5" customHeight="1" thickBot="1" x14ac:dyDescent="0.3">
      <c r="A252" s="34" t="s">
        <v>279</v>
      </c>
      <c r="B252" s="132" t="s">
        <v>280</v>
      </c>
      <c r="C252" s="47">
        <v>136</v>
      </c>
      <c r="D252" s="33" t="s">
        <v>238</v>
      </c>
      <c r="E252" s="33" t="s">
        <v>65</v>
      </c>
      <c r="F252" s="33" t="s">
        <v>65</v>
      </c>
    </row>
    <row r="253" spans="1:110" s="50" customFormat="1" ht="25.5" customHeight="1" x14ac:dyDescent="0.2">
      <c r="A253" s="19" t="s">
        <v>324</v>
      </c>
      <c r="B253" s="88" t="s">
        <v>255</v>
      </c>
      <c r="C253" s="46"/>
      <c r="D253" s="52" t="s">
        <v>325</v>
      </c>
      <c r="E253" s="4" t="s">
        <v>113</v>
      </c>
      <c r="F253" s="4" t="s">
        <v>113</v>
      </c>
    </row>
    <row r="254" spans="1:110" s="50" customFormat="1" ht="25.5" customHeight="1" x14ac:dyDescent="0.2">
      <c r="A254" s="19" t="s">
        <v>329</v>
      </c>
      <c r="B254" s="88" t="s">
        <v>341</v>
      </c>
      <c r="C254" s="46">
        <v>5100</v>
      </c>
      <c r="D254" s="52" t="s">
        <v>325</v>
      </c>
      <c r="E254" s="4" t="s">
        <v>28</v>
      </c>
      <c r="F254" s="4" t="s">
        <v>28</v>
      </c>
    </row>
    <row r="255" spans="1:110" s="50" customFormat="1" ht="25.5" customHeight="1" x14ac:dyDescent="0.2">
      <c r="A255" s="19" t="s">
        <v>330</v>
      </c>
      <c r="B255" s="88" t="s">
        <v>341</v>
      </c>
      <c r="C255" s="46">
        <v>12720</v>
      </c>
      <c r="D255" s="52" t="s">
        <v>325</v>
      </c>
      <c r="E255" s="4" t="s">
        <v>28</v>
      </c>
      <c r="F255" s="4" t="s">
        <v>28</v>
      </c>
    </row>
    <row r="256" spans="1:110" s="50" customFormat="1" ht="25.5" customHeight="1" x14ac:dyDescent="0.25">
      <c r="A256" s="58" t="s">
        <v>347</v>
      </c>
      <c r="B256" s="48" t="s">
        <v>201</v>
      </c>
      <c r="C256" s="89">
        <f>1800/1.19+145/1.19+120/1.19</f>
        <v>1735.2941176470588</v>
      </c>
      <c r="D256" s="52" t="s">
        <v>325</v>
      </c>
      <c r="E256" s="4" t="s">
        <v>28</v>
      </c>
      <c r="F256" s="4" t="s">
        <v>28</v>
      </c>
    </row>
    <row r="257" spans="1:209" s="50" customFormat="1" ht="25.5" customHeight="1" x14ac:dyDescent="0.25">
      <c r="A257" s="51" t="s">
        <v>358</v>
      </c>
      <c r="B257" s="48" t="s">
        <v>201</v>
      </c>
      <c r="C257" s="89">
        <f>1050/1.19</f>
        <v>882.35294117647061</v>
      </c>
      <c r="D257" s="52" t="s">
        <v>325</v>
      </c>
      <c r="E257" s="52" t="s">
        <v>28</v>
      </c>
      <c r="F257" s="52" t="s">
        <v>28</v>
      </c>
    </row>
    <row r="258" spans="1:209" s="50" customFormat="1" ht="25.5" customHeight="1" x14ac:dyDescent="0.25">
      <c r="A258" s="51" t="s">
        <v>369</v>
      </c>
      <c r="B258" s="48" t="s">
        <v>368</v>
      </c>
      <c r="C258" s="89">
        <v>60</v>
      </c>
      <c r="D258" s="52" t="s">
        <v>325</v>
      </c>
      <c r="E258" s="4" t="s">
        <v>28</v>
      </c>
      <c r="F258" s="4" t="s">
        <v>28</v>
      </c>
    </row>
    <row r="259" spans="1:209" s="50" customFormat="1" ht="25.5" customHeight="1" x14ac:dyDescent="0.25">
      <c r="A259" s="51" t="s">
        <v>459</v>
      </c>
      <c r="B259" s="48" t="s">
        <v>461</v>
      </c>
      <c r="C259" s="53">
        <f>(1070+500)/1.19</f>
        <v>1319.327731092437</v>
      </c>
      <c r="D259" s="52" t="s">
        <v>325</v>
      </c>
      <c r="E259" s="4" t="s">
        <v>12</v>
      </c>
      <c r="F259" s="4" t="s">
        <v>12</v>
      </c>
    </row>
    <row r="260" spans="1:209" s="50" customFormat="1" ht="25.5" customHeight="1" x14ac:dyDescent="0.25">
      <c r="A260" s="51" t="s">
        <v>460</v>
      </c>
      <c r="B260" s="48"/>
      <c r="C260" s="53">
        <f>(24+12+6)/1.19</f>
        <v>35.294117647058826</v>
      </c>
      <c r="D260" s="52" t="s">
        <v>325</v>
      </c>
      <c r="E260" s="4" t="s">
        <v>12</v>
      </c>
      <c r="F260" s="4" t="s">
        <v>12</v>
      </c>
    </row>
    <row r="261" spans="1:209" s="50" customFormat="1" ht="25.5" customHeight="1" x14ac:dyDescent="0.25">
      <c r="A261" s="51" t="s">
        <v>359</v>
      </c>
      <c r="B261" s="48"/>
      <c r="C261" s="89">
        <v>100</v>
      </c>
      <c r="D261" s="52" t="s">
        <v>325</v>
      </c>
      <c r="E261" s="52"/>
      <c r="F261" s="52"/>
    </row>
    <row r="262" spans="1:209" ht="29.25" customHeight="1" x14ac:dyDescent="0.25">
      <c r="B262" s="42"/>
      <c r="C262" s="90"/>
      <c r="D262" s="25"/>
      <c r="E262" s="26"/>
      <c r="F262" s="26"/>
    </row>
    <row r="263" spans="1:209" s="50" customFormat="1" ht="30" customHeight="1" x14ac:dyDescent="0.25">
      <c r="A263" s="71" t="s">
        <v>281</v>
      </c>
      <c r="B263" s="42"/>
      <c r="C263" s="38"/>
      <c r="D263" s="25"/>
      <c r="E263" s="25"/>
      <c r="F263" s="2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</row>
    <row r="264" spans="1:209" s="50" customFormat="1" ht="25.5" customHeight="1" x14ac:dyDescent="0.25">
      <c r="A264" s="51" t="s">
        <v>282</v>
      </c>
      <c r="B264" s="22"/>
      <c r="C264" s="54">
        <v>1026</v>
      </c>
      <c r="D264" s="52" t="s">
        <v>171</v>
      </c>
      <c r="E264" s="52" t="s">
        <v>66</v>
      </c>
      <c r="F264" s="52" t="s">
        <v>66</v>
      </c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</row>
    <row r="265" spans="1:209" s="50" customFormat="1" ht="48" customHeight="1" x14ac:dyDescent="0.25">
      <c r="A265" s="51" t="s">
        <v>283</v>
      </c>
      <c r="B265" s="22"/>
      <c r="C265" s="54">
        <f>25*4.8</f>
        <v>120</v>
      </c>
      <c r="D265" s="52" t="s">
        <v>178</v>
      </c>
      <c r="E265" s="52" t="s">
        <v>16</v>
      </c>
      <c r="F265" s="52" t="s">
        <v>16</v>
      </c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</row>
    <row r="266" spans="1:209" s="50" customFormat="1" ht="22.5" customHeight="1" x14ac:dyDescent="0.25">
      <c r="A266" s="51" t="s">
        <v>428</v>
      </c>
      <c r="B266" s="22"/>
      <c r="C266" s="54">
        <v>2346.2199999999998</v>
      </c>
      <c r="D266" s="52" t="s">
        <v>355</v>
      </c>
      <c r="E266" s="52" t="s">
        <v>28</v>
      </c>
      <c r="F266" s="52" t="s">
        <v>12</v>
      </c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</row>
    <row r="267" spans="1:209" s="50" customFormat="1" x14ac:dyDescent="0.25">
      <c r="A267" s="37"/>
      <c r="B267" s="96"/>
      <c r="C267" s="97"/>
      <c r="D267" s="25"/>
      <c r="E267" s="25"/>
      <c r="F267" s="2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</row>
    <row r="268" spans="1:209" s="50" customFormat="1" ht="30" customHeight="1" x14ac:dyDescent="0.25">
      <c r="A268" s="71" t="s">
        <v>504</v>
      </c>
      <c r="B268" s="42"/>
      <c r="C268" s="38"/>
      <c r="D268" s="25"/>
      <c r="E268" s="25"/>
      <c r="F268" s="2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</row>
    <row r="269" spans="1:209" ht="25.5" x14ac:dyDescent="0.25">
      <c r="A269" s="1" t="s">
        <v>507</v>
      </c>
      <c r="B269" s="49"/>
      <c r="C269" s="2"/>
      <c r="D269" s="52"/>
      <c r="E269" s="49"/>
      <c r="F269" s="49"/>
    </row>
    <row r="270" spans="1:209" s="50" customFormat="1" ht="51" customHeight="1" x14ac:dyDescent="0.25">
      <c r="A270" s="51" t="s">
        <v>284</v>
      </c>
      <c r="B270" s="28" t="s">
        <v>285</v>
      </c>
      <c r="C270" s="54">
        <v>17226</v>
      </c>
      <c r="D270" s="52" t="s">
        <v>178</v>
      </c>
      <c r="E270" s="52" t="s">
        <v>12</v>
      </c>
      <c r="F270" s="52" t="s">
        <v>13</v>
      </c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</row>
    <row r="271" spans="1:209" s="50" customFormat="1" ht="51" customHeight="1" x14ac:dyDescent="0.25">
      <c r="A271" s="51" t="s">
        <v>286</v>
      </c>
      <c r="B271" s="28" t="s">
        <v>185</v>
      </c>
      <c r="C271" s="54">
        <v>2941</v>
      </c>
      <c r="D271" s="52" t="s">
        <v>178</v>
      </c>
      <c r="E271" s="52" t="s">
        <v>13</v>
      </c>
      <c r="F271" s="52" t="s">
        <v>13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</row>
    <row r="272" spans="1:209" s="50" customFormat="1" ht="48" customHeight="1" x14ac:dyDescent="0.25">
      <c r="A272" s="51" t="s">
        <v>287</v>
      </c>
      <c r="B272" s="22" t="s">
        <v>288</v>
      </c>
      <c r="C272" s="54">
        <v>2100</v>
      </c>
      <c r="D272" s="52" t="s">
        <v>178</v>
      </c>
      <c r="E272" s="52" t="s">
        <v>13</v>
      </c>
      <c r="F272" s="52" t="s">
        <v>13</v>
      </c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</row>
    <row r="273" spans="1:209" s="50" customFormat="1" ht="48" customHeight="1" x14ac:dyDescent="0.25">
      <c r="A273" s="51" t="s">
        <v>289</v>
      </c>
      <c r="B273" s="22" t="s">
        <v>290</v>
      </c>
      <c r="C273" s="54">
        <v>588</v>
      </c>
      <c r="D273" s="52" t="s">
        <v>178</v>
      </c>
      <c r="E273" s="52" t="s">
        <v>13</v>
      </c>
      <c r="F273" s="52" t="s">
        <v>13</v>
      </c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</row>
    <row r="274" spans="1:209" s="50" customFormat="1" ht="48" customHeight="1" x14ac:dyDescent="0.25">
      <c r="A274" s="51" t="s">
        <v>291</v>
      </c>
      <c r="B274" s="22" t="s">
        <v>292</v>
      </c>
      <c r="C274" s="54">
        <v>499</v>
      </c>
      <c r="D274" s="52" t="s">
        <v>178</v>
      </c>
      <c r="E274" s="52" t="s">
        <v>13</v>
      </c>
      <c r="F274" s="52" t="s">
        <v>13</v>
      </c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</row>
    <row r="275" spans="1:209" s="50" customFormat="1" x14ac:dyDescent="0.25">
      <c r="A275" s="37"/>
      <c r="B275" s="96"/>
      <c r="C275" s="97"/>
      <c r="D275" s="25"/>
      <c r="E275" s="25"/>
      <c r="F275" s="2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</row>
    <row r="276" spans="1:209" s="50" customFormat="1" x14ac:dyDescent="0.25">
      <c r="A276" s="37"/>
      <c r="B276" s="96"/>
      <c r="C276" s="97"/>
      <c r="D276" s="25"/>
      <c r="E276" s="25"/>
      <c r="F276" s="2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</row>
    <row r="277" spans="1:209" s="50" customFormat="1" ht="30" customHeight="1" x14ac:dyDescent="0.25">
      <c r="A277" s="71" t="s">
        <v>293</v>
      </c>
      <c r="B277" s="42"/>
      <c r="C277" s="38"/>
      <c r="D277" s="25"/>
      <c r="E277" s="25"/>
      <c r="F277" s="2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</row>
    <row r="278" spans="1:209" s="50" customFormat="1" ht="25.5" customHeight="1" x14ac:dyDescent="0.25">
      <c r="A278" s="51" t="s">
        <v>294</v>
      </c>
      <c r="B278" s="22" t="s">
        <v>295</v>
      </c>
      <c r="C278" s="54">
        <v>7000</v>
      </c>
      <c r="D278" s="52" t="s">
        <v>178</v>
      </c>
      <c r="E278" s="52" t="s">
        <v>172</v>
      </c>
      <c r="F278" s="52" t="s">
        <v>183</v>
      </c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</row>
    <row r="279" spans="1:209" s="50" customFormat="1" ht="48" customHeight="1" x14ac:dyDescent="0.25">
      <c r="A279" s="43" t="s">
        <v>296</v>
      </c>
      <c r="B279" s="91" t="s">
        <v>297</v>
      </c>
      <c r="C279" s="44">
        <v>4212</v>
      </c>
      <c r="D279" s="41" t="s">
        <v>178</v>
      </c>
      <c r="E279" s="41" t="s">
        <v>263</v>
      </c>
      <c r="F279" s="41" t="s">
        <v>183</v>
      </c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</row>
    <row r="280" spans="1:209" s="50" customFormat="1" ht="25.5" x14ac:dyDescent="0.25">
      <c r="A280" s="51" t="s">
        <v>298</v>
      </c>
      <c r="B280" s="22" t="s">
        <v>299</v>
      </c>
      <c r="C280" s="54">
        <v>122</v>
      </c>
      <c r="D280" s="52" t="s">
        <v>178</v>
      </c>
      <c r="E280" s="52" t="s">
        <v>65</v>
      </c>
      <c r="F280" s="52" t="s">
        <v>65</v>
      </c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</row>
    <row r="281" spans="1:209" s="50" customFormat="1" ht="25.5" x14ac:dyDescent="0.25">
      <c r="A281" s="51" t="s">
        <v>300</v>
      </c>
      <c r="B281" s="22" t="s">
        <v>299</v>
      </c>
      <c r="C281" s="54">
        <v>50</v>
      </c>
      <c r="D281" s="52" t="s">
        <v>178</v>
      </c>
      <c r="E281" s="52" t="s">
        <v>65</v>
      </c>
      <c r="F281" s="52" t="s">
        <v>65</v>
      </c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</row>
    <row r="282" spans="1:209" s="50" customFormat="1" ht="25.5" x14ac:dyDescent="0.25">
      <c r="A282" s="51" t="s">
        <v>301</v>
      </c>
      <c r="B282" s="22" t="s">
        <v>302</v>
      </c>
      <c r="C282" s="54">
        <v>678</v>
      </c>
      <c r="D282" s="52" t="s">
        <v>178</v>
      </c>
      <c r="E282" s="52" t="s">
        <v>65</v>
      </c>
      <c r="F282" s="52" t="s">
        <v>65</v>
      </c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</row>
    <row r="283" spans="1:209" s="50" customFormat="1" ht="38.25" x14ac:dyDescent="0.25">
      <c r="A283" s="51" t="s">
        <v>303</v>
      </c>
      <c r="B283" s="22" t="s">
        <v>304</v>
      </c>
      <c r="C283" s="54">
        <v>192</v>
      </c>
      <c r="D283" s="52" t="s">
        <v>178</v>
      </c>
      <c r="E283" s="52" t="s">
        <v>65</v>
      </c>
      <c r="F283" s="52" t="s">
        <v>65</v>
      </c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</row>
    <row r="284" spans="1:209" s="50" customFormat="1" ht="25.5" x14ac:dyDescent="0.25">
      <c r="A284" s="51" t="s">
        <v>356</v>
      </c>
      <c r="B284" s="22" t="s">
        <v>357</v>
      </c>
      <c r="C284" s="54">
        <v>1243</v>
      </c>
      <c r="D284" s="52" t="s">
        <v>355</v>
      </c>
      <c r="E284" s="52" t="s">
        <v>28</v>
      </c>
      <c r="F284" s="52" t="s">
        <v>28</v>
      </c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</row>
    <row r="285" spans="1:209" s="50" customFormat="1" ht="25.5" x14ac:dyDescent="0.25">
      <c r="A285" s="51" t="s">
        <v>356</v>
      </c>
      <c r="B285" s="22" t="s">
        <v>357</v>
      </c>
      <c r="C285" s="54">
        <v>1243</v>
      </c>
      <c r="D285" s="52" t="s">
        <v>355</v>
      </c>
      <c r="E285" s="52" t="s">
        <v>28</v>
      </c>
      <c r="F285" s="52" t="s">
        <v>28</v>
      </c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</row>
    <row r="286" spans="1:209" s="50" customFormat="1" ht="35.25" customHeight="1" x14ac:dyDescent="0.25">
      <c r="A286" s="133"/>
      <c r="B286" s="42"/>
      <c r="C286" s="38"/>
      <c r="D286" s="25"/>
      <c r="E286" s="25"/>
      <c r="F286" s="2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</row>
    <row r="287" spans="1:209" s="73" customFormat="1" ht="38.25" x14ac:dyDescent="0.25">
      <c r="A287" s="92" t="s">
        <v>505</v>
      </c>
      <c r="C287" s="134"/>
      <c r="D287" s="135"/>
      <c r="E287" s="135"/>
      <c r="F287" s="135"/>
    </row>
    <row r="288" spans="1:209" x14ac:dyDescent="0.25">
      <c r="A288" s="1" t="s">
        <v>306</v>
      </c>
      <c r="B288" s="60"/>
      <c r="C288" s="2"/>
      <c r="D288" s="12"/>
      <c r="E288" s="60"/>
      <c r="F288" s="60"/>
    </row>
    <row r="289" spans="1:218" s="63" customFormat="1" ht="30.75" customHeight="1" x14ac:dyDescent="0.25">
      <c r="A289" s="6" t="s">
        <v>307</v>
      </c>
      <c r="B289" s="93" t="s">
        <v>308</v>
      </c>
      <c r="C289" s="27">
        <v>915</v>
      </c>
      <c r="D289" s="39" t="s">
        <v>178</v>
      </c>
      <c r="E289" s="45" t="s">
        <v>309</v>
      </c>
      <c r="F289" s="40" t="s">
        <v>309</v>
      </c>
    </row>
    <row r="290" spans="1:218" s="50" customFormat="1" ht="26.25" customHeight="1" x14ac:dyDescent="0.25">
      <c r="A290" s="37"/>
      <c r="B290" s="96"/>
      <c r="C290" s="97"/>
      <c r="D290" s="25"/>
      <c r="E290" s="25"/>
      <c r="F290" s="2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</row>
    <row r="291" spans="1:218" s="50" customFormat="1" ht="38.25" x14ac:dyDescent="0.25">
      <c r="A291" s="144" t="s">
        <v>506</v>
      </c>
      <c r="B291" s="95" t="s">
        <v>2</v>
      </c>
      <c r="C291" s="95" t="s">
        <v>377</v>
      </c>
      <c r="D291" s="95" t="s">
        <v>4</v>
      </c>
      <c r="E291" s="95" t="s">
        <v>5</v>
      </c>
      <c r="F291" s="95" t="s">
        <v>6</v>
      </c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</row>
    <row r="292" spans="1:218" s="50" customFormat="1" ht="38.25" x14ac:dyDescent="0.25">
      <c r="A292" s="94" t="s">
        <v>378</v>
      </c>
      <c r="B292" s="94" t="s">
        <v>400</v>
      </c>
      <c r="C292" s="24">
        <v>24555</v>
      </c>
      <c r="D292" s="95" t="s">
        <v>204</v>
      </c>
      <c r="E292" s="136"/>
      <c r="F292" s="136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</row>
    <row r="293" spans="1:218" s="50" customFormat="1" x14ac:dyDescent="0.25">
      <c r="A293" s="137" t="s">
        <v>379</v>
      </c>
      <c r="B293" s="138" t="s">
        <v>380</v>
      </c>
      <c r="C293" s="87">
        <v>2530</v>
      </c>
      <c r="D293" s="138" t="s">
        <v>204</v>
      </c>
      <c r="E293" s="139" t="s">
        <v>28</v>
      </c>
      <c r="F293" s="139" t="s">
        <v>12</v>
      </c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</row>
    <row r="294" spans="1:218" s="50" customFormat="1" x14ac:dyDescent="0.25">
      <c r="A294" s="137" t="s">
        <v>381</v>
      </c>
      <c r="B294" s="138" t="s">
        <v>382</v>
      </c>
      <c r="C294" s="87">
        <v>123</v>
      </c>
      <c r="D294" s="138" t="s">
        <v>204</v>
      </c>
      <c r="E294" s="139" t="s">
        <v>28</v>
      </c>
      <c r="F294" s="139" t="s">
        <v>12</v>
      </c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</row>
    <row r="295" spans="1:218" s="50" customFormat="1" x14ac:dyDescent="0.25">
      <c r="A295" s="137" t="s">
        <v>383</v>
      </c>
      <c r="B295" s="138" t="s">
        <v>400</v>
      </c>
      <c r="C295" s="87">
        <v>2000</v>
      </c>
      <c r="D295" s="138" t="s">
        <v>204</v>
      </c>
      <c r="E295" s="139" t="s">
        <v>28</v>
      </c>
      <c r="F295" s="139" t="s">
        <v>12</v>
      </c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</row>
    <row r="296" spans="1:218" s="50" customFormat="1" x14ac:dyDescent="0.25">
      <c r="A296" s="137" t="s">
        <v>385</v>
      </c>
      <c r="B296" s="138" t="s">
        <v>400</v>
      </c>
      <c r="C296" s="87">
        <v>666</v>
      </c>
      <c r="D296" s="138" t="s">
        <v>204</v>
      </c>
      <c r="E296" s="139" t="s">
        <v>28</v>
      </c>
      <c r="F296" s="139" t="s">
        <v>12</v>
      </c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</row>
    <row r="297" spans="1:218" s="50" customFormat="1" x14ac:dyDescent="0.25">
      <c r="A297" s="137" t="s">
        <v>384</v>
      </c>
      <c r="B297" s="138" t="s">
        <v>400</v>
      </c>
      <c r="C297" s="87">
        <v>8800</v>
      </c>
      <c r="D297" s="138" t="s">
        <v>204</v>
      </c>
      <c r="E297" s="139" t="s">
        <v>28</v>
      </c>
      <c r="F297" s="139" t="s">
        <v>12</v>
      </c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</row>
    <row r="298" spans="1:218" s="50" customFormat="1" ht="25.5" x14ac:dyDescent="0.25">
      <c r="A298" s="140" t="s">
        <v>398</v>
      </c>
      <c r="B298" s="141" t="s">
        <v>399</v>
      </c>
      <c r="C298" s="87">
        <f>1760+2770</f>
        <v>4530</v>
      </c>
      <c r="D298" s="138" t="s">
        <v>204</v>
      </c>
      <c r="E298" s="139" t="s">
        <v>28</v>
      </c>
      <c r="F298" s="139" t="s">
        <v>12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</row>
    <row r="299" spans="1:218" s="50" customFormat="1" ht="38.25" x14ac:dyDescent="0.25">
      <c r="A299" s="48" t="s">
        <v>386</v>
      </c>
      <c r="B299" s="48" t="s">
        <v>387</v>
      </c>
      <c r="C299" s="53">
        <v>49100</v>
      </c>
      <c r="D299" s="138" t="s">
        <v>204</v>
      </c>
      <c r="E299" s="139" t="s">
        <v>28</v>
      </c>
      <c r="F299" s="139" t="s">
        <v>12</v>
      </c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</row>
    <row r="300" spans="1:218" s="50" customFormat="1" x14ac:dyDescent="0.25">
      <c r="A300" s="37"/>
      <c r="B300" s="96"/>
      <c r="C300" s="97"/>
      <c r="D300" s="25"/>
      <c r="E300" s="25"/>
      <c r="F300" s="2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</row>
    <row r="301" spans="1:218" s="50" customFormat="1" ht="15" x14ac:dyDescent="0.25">
      <c r="A301" s="148" t="s">
        <v>508</v>
      </c>
      <c r="B301" s="149"/>
      <c r="C301" s="149"/>
      <c r="D301" s="149"/>
      <c r="E301" s="149"/>
      <c r="F301" s="149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</row>
    <row r="302" spans="1:218" s="50" customFormat="1" x14ac:dyDescent="0.25">
      <c r="A302" s="37"/>
      <c r="B302" s="96"/>
      <c r="C302" s="97"/>
      <c r="D302" s="25"/>
      <c r="E302" s="25"/>
      <c r="F302" s="2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</row>
    <row r="303" spans="1:218" s="50" customFormat="1" ht="24" customHeight="1" x14ac:dyDescent="0.25">
      <c r="A303" s="150" t="s">
        <v>509</v>
      </c>
      <c r="B303" s="151"/>
      <c r="C303" s="151"/>
      <c r="D303" s="151"/>
      <c r="E303" s="151"/>
      <c r="F303" s="15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</row>
    <row r="304" spans="1:218" s="50" customFormat="1" x14ac:dyDescent="0.25">
      <c r="A304" s="37"/>
      <c r="B304" s="96"/>
      <c r="C304" s="97"/>
      <c r="D304" s="25"/>
      <c r="E304" s="25"/>
      <c r="F304" s="2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</row>
    <row r="305" spans="1:209" s="50" customFormat="1" x14ac:dyDescent="0.25">
      <c r="A305" s="37"/>
      <c r="B305" s="96"/>
      <c r="C305" s="97"/>
      <c r="D305" s="25"/>
      <c r="E305" s="25"/>
      <c r="F305" s="2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</row>
    <row r="306" spans="1:209" s="50" customFormat="1" x14ac:dyDescent="0.25">
      <c r="A306" s="37"/>
      <c r="B306" s="96"/>
      <c r="C306" s="97"/>
      <c r="D306" s="25"/>
      <c r="E306" s="25"/>
      <c r="F306" s="2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</row>
    <row r="307" spans="1:209" s="50" customFormat="1" x14ac:dyDescent="0.25">
      <c r="A307" s="37"/>
      <c r="B307" s="96"/>
      <c r="C307" s="97"/>
      <c r="D307" s="25"/>
      <c r="E307" s="25"/>
      <c r="F307" s="2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</row>
    <row r="308" spans="1:209" s="50" customFormat="1" x14ac:dyDescent="0.25">
      <c r="A308" s="37"/>
      <c r="B308" s="96"/>
      <c r="C308" s="97"/>
      <c r="D308" s="25"/>
      <c r="E308" s="25"/>
      <c r="F308" s="2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</row>
    <row r="309" spans="1:209" s="50" customFormat="1" x14ac:dyDescent="0.25">
      <c r="A309" s="37"/>
      <c r="B309" s="96"/>
      <c r="C309" s="97"/>
      <c r="D309" s="25"/>
      <c r="E309" s="25"/>
      <c r="F309" s="2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</row>
    <row r="310" spans="1:209" s="50" customFormat="1" x14ac:dyDescent="0.25">
      <c r="A310" s="37"/>
      <c r="B310" s="96"/>
      <c r="C310" s="97"/>
      <c r="D310" s="25"/>
      <c r="E310" s="25"/>
      <c r="F310" s="2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</row>
    <row r="311" spans="1:209" s="50" customFormat="1" x14ac:dyDescent="0.25">
      <c r="A311" s="37"/>
      <c r="B311" s="96"/>
      <c r="C311" s="97"/>
      <c r="D311" s="25"/>
      <c r="E311" s="25"/>
      <c r="F311" s="2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</row>
    <row r="312" spans="1:209" s="50" customFormat="1" x14ac:dyDescent="0.25">
      <c r="A312" s="37"/>
      <c r="B312" s="96"/>
      <c r="C312" s="97"/>
      <c r="D312" s="25"/>
      <c r="E312" s="25"/>
      <c r="F312" s="2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</row>
    <row r="313" spans="1:209" s="50" customFormat="1" x14ac:dyDescent="0.25">
      <c r="A313" s="37"/>
      <c r="B313" s="96"/>
      <c r="C313" s="97"/>
      <c r="D313" s="25"/>
      <c r="E313" s="25"/>
      <c r="F313" s="2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</row>
    <row r="314" spans="1:209" s="50" customFormat="1" x14ac:dyDescent="0.25">
      <c r="A314" s="37"/>
      <c r="B314" s="96"/>
      <c r="C314" s="97"/>
      <c r="D314" s="25"/>
      <c r="E314" s="25"/>
      <c r="F314" s="2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</row>
    <row r="315" spans="1:209" s="50" customFormat="1" x14ac:dyDescent="0.25">
      <c r="A315" s="37"/>
      <c r="B315" s="96"/>
      <c r="C315" s="97"/>
      <c r="D315" s="25"/>
      <c r="E315" s="25"/>
      <c r="F315" s="2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</row>
    <row r="316" spans="1:209" s="50" customFormat="1" x14ac:dyDescent="0.25">
      <c r="A316" s="37"/>
      <c r="B316" s="96"/>
      <c r="C316" s="97"/>
      <c r="D316" s="25"/>
      <c r="E316" s="25"/>
      <c r="F316" s="2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</row>
    <row r="317" spans="1:209" s="50" customFormat="1" x14ac:dyDescent="0.25">
      <c r="A317" s="37"/>
      <c r="B317" s="96"/>
      <c r="C317" s="97"/>
      <c r="D317" s="25"/>
      <c r="E317" s="25"/>
      <c r="F317" s="2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</row>
    <row r="318" spans="1:209" s="50" customFormat="1" x14ac:dyDescent="0.25">
      <c r="A318" s="37"/>
      <c r="B318" s="96"/>
      <c r="C318" s="97"/>
      <c r="D318" s="25"/>
      <c r="E318" s="25"/>
      <c r="F318" s="2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</row>
    <row r="319" spans="1:209" s="50" customFormat="1" x14ac:dyDescent="0.25">
      <c r="A319" s="37"/>
      <c r="B319" s="96"/>
      <c r="C319" s="97"/>
      <c r="D319" s="25"/>
      <c r="E319" s="25"/>
      <c r="F319" s="2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</row>
    <row r="320" spans="1:209" s="50" customFormat="1" x14ac:dyDescent="0.25">
      <c r="A320" s="37"/>
      <c r="B320" s="96"/>
      <c r="C320" s="97"/>
      <c r="D320" s="25"/>
      <c r="E320" s="25"/>
      <c r="F320" s="2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</row>
    <row r="321" spans="1:209" s="50" customFormat="1" x14ac:dyDescent="0.25">
      <c r="A321" s="37"/>
      <c r="B321" s="96"/>
      <c r="C321" s="97"/>
      <c r="D321" s="25"/>
      <c r="E321" s="25"/>
      <c r="F321" s="2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</row>
    <row r="322" spans="1:209" s="50" customFormat="1" x14ac:dyDescent="0.25">
      <c r="A322" s="37"/>
      <c r="B322" s="96"/>
      <c r="C322" s="97"/>
      <c r="D322" s="25"/>
      <c r="E322" s="25"/>
      <c r="F322" s="2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</row>
    <row r="323" spans="1:209" s="50" customFormat="1" x14ac:dyDescent="0.25">
      <c r="A323" s="37"/>
      <c r="B323" s="96"/>
      <c r="C323" s="97"/>
      <c r="D323" s="25"/>
      <c r="E323" s="25"/>
      <c r="F323" s="2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</row>
    <row r="324" spans="1:209" s="50" customFormat="1" x14ac:dyDescent="0.25">
      <c r="A324" s="37"/>
      <c r="B324" s="96"/>
      <c r="C324" s="97"/>
      <c r="D324" s="25"/>
      <c r="E324" s="25"/>
      <c r="F324" s="2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</row>
    <row r="325" spans="1:209" s="50" customFormat="1" x14ac:dyDescent="0.25">
      <c r="A325" s="37"/>
      <c r="B325" s="96"/>
      <c r="C325" s="97"/>
      <c r="D325" s="25"/>
      <c r="E325" s="25"/>
      <c r="F325" s="2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</row>
    <row r="326" spans="1:209" s="50" customFormat="1" x14ac:dyDescent="0.25">
      <c r="A326" s="37"/>
      <c r="B326" s="96"/>
      <c r="C326" s="97"/>
      <c r="D326" s="25"/>
      <c r="E326" s="25"/>
      <c r="F326" s="2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</row>
    <row r="327" spans="1:209" s="50" customFormat="1" x14ac:dyDescent="0.25">
      <c r="A327" s="37"/>
      <c r="B327" s="96"/>
      <c r="C327" s="97"/>
      <c r="D327" s="25"/>
      <c r="E327" s="25"/>
      <c r="F327" s="2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</row>
    <row r="328" spans="1:209" s="50" customFormat="1" x14ac:dyDescent="0.25">
      <c r="A328" s="37"/>
      <c r="B328" s="96"/>
      <c r="C328" s="97"/>
      <c r="D328" s="25"/>
      <c r="E328" s="25"/>
      <c r="F328" s="2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</row>
    <row r="329" spans="1:209" s="50" customFormat="1" x14ac:dyDescent="0.25">
      <c r="A329" s="37"/>
      <c r="B329" s="96"/>
      <c r="C329" s="97"/>
      <c r="D329" s="25"/>
      <c r="E329" s="25"/>
      <c r="F329" s="2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</row>
    <row r="330" spans="1:209" s="50" customFormat="1" x14ac:dyDescent="0.25">
      <c r="A330" s="37"/>
      <c r="B330" s="96"/>
      <c r="C330" s="97"/>
      <c r="D330" s="25"/>
      <c r="E330" s="25"/>
      <c r="F330" s="2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</row>
    <row r="331" spans="1:209" s="50" customFormat="1" x14ac:dyDescent="0.25">
      <c r="A331" s="37"/>
      <c r="B331" s="96"/>
      <c r="C331" s="97"/>
      <c r="D331" s="25"/>
      <c r="E331" s="25"/>
      <c r="F331" s="2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</row>
    <row r="332" spans="1:209" s="50" customFormat="1" x14ac:dyDescent="0.25">
      <c r="A332" s="37"/>
      <c r="B332" s="96"/>
      <c r="C332" s="97"/>
      <c r="D332" s="25"/>
      <c r="E332" s="25"/>
      <c r="F332" s="2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</row>
    <row r="333" spans="1:209" s="50" customFormat="1" x14ac:dyDescent="0.25">
      <c r="A333" s="37"/>
      <c r="B333" s="96"/>
      <c r="C333" s="97"/>
      <c r="D333" s="25"/>
      <c r="E333" s="25"/>
      <c r="F333" s="2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</row>
    <row r="334" spans="1:209" s="50" customFormat="1" x14ac:dyDescent="0.25">
      <c r="A334" s="37"/>
      <c r="B334" s="96"/>
      <c r="C334" s="97"/>
      <c r="D334" s="25"/>
      <c r="E334" s="25"/>
      <c r="F334" s="2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</row>
    <row r="335" spans="1:209" s="50" customFormat="1" x14ac:dyDescent="0.25">
      <c r="A335" s="37"/>
      <c r="B335" s="96"/>
      <c r="C335" s="97"/>
      <c r="D335" s="25"/>
      <c r="E335" s="25"/>
      <c r="F335" s="2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</row>
    <row r="336" spans="1:209" s="50" customFormat="1" x14ac:dyDescent="0.25">
      <c r="A336" s="37"/>
      <c r="B336" s="96"/>
      <c r="C336" s="97"/>
      <c r="D336" s="25"/>
      <c r="E336" s="25"/>
      <c r="F336" s="2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</row>
    <row r="337" spans="1:209" s="50" customFormat="1" x14ac:dyDescent="0.25">
      <c r="A337" s="37"/>
      <c r="B337" s="96"/>
      <c r="C337" s="97"/>
      <c r="D337" s="25"/>
      <c r="E337" s="25"/>
      <c r="F337" s="2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</row>
    <row r="338" spans="1:209" s="50" customFormat="1" x14ac:dyDescent="0.25">
      <c r="A338" s="37"/>
      <c r="B338" s="96"/>
      <c r="C338" s="97"/>
      <c r="D338" s="25"/>
      <c r="E338" s="25"/>
      <c r="F338" s="2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</row>
    <row r="339" spans="1:209" s="50" customFormat="1" x14ac:dyDescent="0.25">
      <c r="A339" s="37"/>
      <c r="B339" s="96"/>
      <c r="C339" s="97"/>
      <c r="D339" s="25"/>
      <c r="E339" s="25"/>
      <c r="F339" s="2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</row>
    <row r="340" spans="1:209" s="50" customFormat="1" x14ac:dyDescent="0.25">
      <c r="A340" s="37"/>
      <c r="B340" s="96"/>
      <c r="C340" s="97"/>
      <c r="D340" s="25"/>
      <c r="E340" s="25"/>
      <c r="F340" s="2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</row>
    <row r="341" spans="1:209" s="50" customFormat="1" x14ac:dyDescent="0.25">
      <c r="A341" s="37"/>
      <c r="B341" s="96"/>
      <c r="C341" s="97"/>
      <c r="D341" s="25"/>
      <c r="E341" s="25"/>
      <c r="F341" s="2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</row>
    <row r="342" spans="1:209" s="50" customFormat="1" x14ac:dyDescent="0.25">
      <c r="A342" s="37"/>
      <c r="B342" s="96"/>
      <c r="C342" s="97"/>
      <c r="D342" s="25"/>
      <c r="E342" s="25"/>
      <c r="F342" s="2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</row>
    <row r="343" spans="1:209" s="50" customFormat="1" x14ac:dyDescent="0.25">
      <c r="A343" s="37"/>
      <c r="B343" s="96"/>
      <c r="C343" s="97"/>
      <c r="D343" s="25"/>
      <c r="E343" s="25"/>
      <c r="F343" s="2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</row>
    <row r="344" spans="1:209" s="50" customFormat="1" x14ac:dyDescent="0.25">
      <c r="A344" s="37"/>
      <c r="B344" s="96"/>
      <c r="C344" s="97"/>
      <c r="D344" s="25"/>
      <c r="E344" s="25"/>
      <c r="F344" s="2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</row>
    <row r="345" spans="1:209" s="50" customFormat="1" x14ac:dyDescent="0.25">
      <c r="A345" s="37"/>
      <c r="B345" s="96"/>
      <c r="C345" s="97"/>
      <c r="D345" s="25"/>
      <c r="E345" s="25"/>
      <c r="F345" s="2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</row>
    <row r="346" spans="1:209" s="50" customFormat="1" x14ac:dyDescent="0.25">
      <c r="A346" s="37"/>
      <c r="B346" s="96"/>
      <c r="C346" s="97"/>
      <c r="D346" s="25"/>
      <c r="E346" s="25"/>
      <c r="F346" s="2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</row>
    <row r="347" spans="1:209" s="50" customFormat="1" x14ac:dyDescent="0.25">
      <c r="A347" s="37"/>
      <c r="B347" s="96"/>
      <c r="C347" s="97"/>
      <c r="D347" s="25"/>
      <c r="E347" s="25"/>
      <c r="F347" s="2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</row>
    <row r="348" spans="1:209" s="50" customFormat="1" x14ac:dyDescent="0.25">
      <c r="A348" s="37"/>
      <c r="B348" s="96"/>
      <c r="C348" s="97"/>
      <c r="D348" s="25"/>
      <c r="E348" s="25"/>
      <c r="F348" s="2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</row>
    <row r="349" spans="1:209" s="50" customFormat="1" x14ac:dyDescent="0.25">
      <c r="A349" s="37"/>
      <c r="B349" s="96"/>
      <c r="C349" s="97"/>
      <c r="D349" s="25"/>
      <c r="E349" s="25"/>
      <c r="F349" s="2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</row>
    <row r="350" spans="1:209" s="50" customFormat="1" x14ac:dyDescent="0.25">
      <c r="A350" s="37"/>
      <c r="B350" s="96"/>
      <c r="C350" s="97"/>
      <c r="D350" s="25"/>
      <c r="E350" s="25"/>
      <c r="F350" s="2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</row>
    <row r="351" spans="1:209" s="50" customFormat="1" x14ac:dyDescent="0.25">
      <c r="A351" s="37"/>
      <c r="B351" s="96"/>
      <c r="C351" s="97"/>
      <c r="D351" s="25"/>
      <c r="E351" s="25"/>
      <c r="F351" s="2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</row>
    <row r="352" spans="1:209" s="50" customFormat="1" x14ac:dyDescent="0.25">
      <c r="A352" s="37"/>
      <c r="B352" s="96"/>
      <c r="C352" s="97"/>
      <c r="D352" s="25"/>
      <c r="E352" s="25"/>
      <c r="F352" s="2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</row>
    <row r="353" spans="1:209" s="50" customFormat="1" x14ac:dyDescent="0.25">
      <c r="A353" s="37"/>
      <c r="B353" s="96"/>
      <c r="C353" s="97"/>
      <c r="D353" s="25"/>
      <c r="E353" s="25"/>
      <c r="F353" s="2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</row>
    <row r="354" spans="1:209" s="50" customFormat="1" x14ac:dyDescent="0.25">
      <c r="A354" s="37"/>
      <c r="B354" s="96"/>
      <c r="C354" s="97"/>
      <c r="D354" s="25"/>
      <c r="E354" s="25"/>
      <c r="F354" s="2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  <c r="FV354" s="5"/>
      <c r="FW354" s="5"/>
      <c r="FX354" s="5"/>
      <c r="FY354" s="5"/>
      <c r="FZ354" s="5"/>
      <c r="GA354" s="5"/>
      <c r="GB354" s="5"/>
      <c r="GC354" s="5"/>
      <c r="GD354" s="5"/>
      <c r="GE354" s="5"/>
      <c r="GF354" s="5"/>
      <c r="GG354" s="5"/>
      <c r="GH354" s="5"/>
      <c r="GI354" s="5"/>
      <c r="GJ354" s="5"/>
      <c r="GK354" s="5"/>
      <c r="GL354" s="5"/>
      <c r="GM354" s="5"/>
      <c r="GN354" s="5"/>
      <c r="GO354" s="5"/>
      <c r="GP354" s="5"/>
      <c r="GQ354" s="5"/>
      <c r="GR354" s="5"/>
      <c r="GS354" s="5"/>
      <c r="GT354" s="5"/>
      <c r="GU354" s="5"/>
      <c r="GV354" s="5"/>
      <c r="GW354" s="5"/>
      <c r="GX354" s="5"/>
      <c r="GY354" s="5"/>
      <c r="GZ354" s="5"/>
      <c r="HA354" s="5"/>
    </row>
    <row r="355" spans="1:209" s="50" customFormat="1" x14ac:dyDescent="0.25">
      <c r="A355" s="37"/>
      <c r="B355" s="96"/>
      <c r="C355" s="97"/>
      <c r="D355" s="25"/>
      <c r="E355" s="25"/>
      <c r="F355" s="2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  <c r="FV355" s="5"/>
      <c r="FW355" s="5"/>
      <c r="FX355" s="5"/>
      <c r="FY355" s="5"/>
      <c r="FZ355" s="5"/>
      <c r="GA355" s="5"/>
      <c r="GB355" s="5"/>
      <c r="GC355" s="5"/>
      <c r="GD355" s="5"/>
      <c r="GE355" s="5"/>
      <c r="GF355" s="5"/>
      <c r="GG355" s="5"/>
      <c r="GH355" s="5"/>
      <c r="GI355" s="5"/>
      <c r="GJ355" s="5"/>
      <c r="GK355" s="5"/>
      <c r="GL355" s="5"/>
      <c r="GM355" s="5"/>
      <c r="GN355" s="5"/>
      <c r="GO355" s="5"/>
      <c r="GP355" s="5"/>
      <c r="GQ355" s="5"/>
      <c r="GR355" s="5"/>
      <c r="GS355" s="5"/>
      <c r="GT355" s="5"/>
      <c r="GU355" s="5"/>
      <c r="GV355" s="5"/>
      <c r="GW355" s="5"/>
      <c r="GX355" s="5"/>
      <c r="GY355" s="5"/>
      <c r="GZ355" s="5"/>
      <c r="HA355" s="5"/>
    </row>
    <row r="356" spans="1:209" s="50" customFormat="1" x14ac:dyDescent="0.25">
      <c r="A356" s="37"/>
      <c r="B356" s="96"/>
      <c r="C356" s="97"/>
      <c r="D356" s="25"/>
      <c r="E356" s="25"/>
      <c r="F356" s="2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  <c r="FV356" s="5"/>
      <c r="FW356" s="5"/>
      <c r="FX356" s="5"/>
      <c r="FY356" s="5"/>
      <c r="FZ356" s="5"/>
      <c r="GA356" s="5"/>
      <c r="GB356" s="5"/>
      <c r="GC356" s="5"/>
      <c r="GD356" s="5"/>
      <c r="GE356" s="5"/>
      <c r="GF356" s="5"/>
      <c r="GG356" s="5"/>
      <c r="GH356" s="5"/>
      <c r="GI356" s="5"/>
      <c r="GJ356" s="5"/>
      <c r="GK356" s="5"/>
      <c r="GL356" s="5"/>
      <c r="GM356" s="5"/>
      <c r="GN356" s="5"/>
      <c r="GO356" s="5"/>
      <c r="GP356" s="5"/>
      <c r="GQ356" s="5"/>
      <c r="GR356" s="5"/>
      <c r="GS356" s="5"/>
      <c r="GT356" s="5"/>
      <c r="GU356" s="5"/>
      <c r="GV356" s="5"/>
      <c r="GW356" s="5"/>
      <c r="GX356" s="5"/>
      <c r="GY356" s="5"/>
      <c r="GZ356" s="5"/>
      <c r="HA356" s="5"/>
    </row>
    <row r="357" spans="1:209" s="50" customFormat="1" x14ac:dyDescent="0.25">
      <c r="A357" s="37"/>
      <c r="B357" s="96"/>
      <c r="C357" s="97"/>
      <c r="D357" s="25"/>
      <c r="E357" s="25"/>
      <c r="F357" s="2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  <c r="FV357" s="5"/>
      <c r="FW357" s="5"/>
      <c r="FX357" s="5"/>
      <c r="FY357" s="5"/>
      <c r="FZ357" s="5"/>
      <c r="GA357" s="5"/>
      <c r="GB357" s="5"/>
      <c r="GC357" s="5"/>
      <c r="GD357" s="5"/>
      <c r="GE357" s="5"/>
      <c r="GF357" s="5"/>
      <c r="GG357" s="5"/>
      <c r="GH357" s="5"/>
      <c r="GI357" s="5"/>
      <c r="GJ357" s="5"/>
      <c r="GK357" s="5"/>
      <c r="GL357" s="5"/>
      <c r="GM357" s="5"/>
      <c r="GN357" s="5"/>
      <c r="GO357" s="5"/>
      <c r="GP357" s="5"/>
      <c r="GQ357" s="5"/>
      <c r="GR357" s="5"/>
      <c r="GS357" s="5"/>
      <c r="GT357" s="5"/>
      <c r="GU357" s="5"/>
      <c r="GV357" s="5"/>
      <c r="GW357" s="5"/>
      <c r="GX357" s="5"/>
      <c r="GY357" s="5"/>
      <c r="GZ357" s="5"/>
      <c r="HA357" s="5"/>
    </row>
    <row r="358" spans="1:209" s="50" customFormat="1" x14ac:dyDescent="0.25">
      <c r="A358" s="37"/>
      <c r="B358" s="96"/>
      <c r="C358" s="97"/>
      <c r="D358" s="25"/>
      <c r="E358" s="25"/>
      <c r="F358" s="2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  <c r="FV358" s="5"/>
      <c r="FW358" s="5"/>
      <c r="FX358" s="5"/>
      <c r="FY358" s="5"/>
      <c r="FZ358" s="5"/>
      <c r="GA358" s="5"/>
      <c r="GB358" s="5"/>
      <c r="GC358" s="5"/>
      <c r="GD358" s="5"/>
      <c r="GE358" s="5"/>
      <c r="GF358" s="5"/>
      <c r="GG358" s="5"/>
      <c r="GH358" s="5"/>
      <c r="GI358" s="5"/>
      <c r="GJ358" s="5"/>
      <c r="GK358" s="5"/>
      <c r="GL358" s="5"/>
      <c r="GM358" s="5"/>
      <c r="GN358" s="5"/>
      <c r="GO358" s="5"/>
      <c r="GP358" s="5"/>
      <c r="GQ358" s="5"/>
      <c r="GR358" s="5"/>
      <c r="GS358" s="5"/>
      <c r="GT358" s="5"/>
      <c r="GU358" s="5"/>
      <c r="GV358" s="5"/>
      <c r="GW358" s="5"/>
      <c r="GX358" s="5"/>
      <c r="GY358" s="5"/>
      <c r="GZ358" s="5"/>
      <c r="HA358" s="5"/>
    </row>
    <row r="359" spans="1:209" s="50" customFormat="1" x14ac:dyDescent="0.25">
      <c r="A359" s="37"/>
      <c r="B359" s="96"/>
      <c r="C359" s="97"/>
      <c r="D359" s="25"/>
      <c r="E359" s="25"/>
      <c r="F359" s="2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  <c r="FV359" s="5"/>
      <c r="FW359" s="5"/>
      <c r="FX359" s="5"/>
      <c r="FY359" s="5"/>
      <c r="FZ359" s="5"/>
      <c r="GA359" s="5"/>
      <c r="GB359" s="5"/>
      <c r="GC359" s="5"/>
      <c r="GD359" s="5"/>
      <c r="GE359" s="5"/>
      <c r="GF359" s="5"/>
      <c r="GG359" s="5"/>
      <c r="GH359" s="5"/>
      <c r="GI359" s="5"/>
      <c r="GJ359" s="5"/>
      <c r="GK359" s="5"/>
      <c r="GL359" s="5"/>
      <c r="GM359" s="5"/>
      <c r="GN359" s="5"/>
      <c r="GO359" s="5"/>
      <c r="GP359" s="5"/>
      <c r="GQ359" s="5"/>
      <c r="GR359" s="5"/>
      <c r="GS359" s="5"/>
      <c r="GT359" s="5"/>
      <c r="GU359" s="5"/>
      <c r="GV359" s="5"/>
      <c r="GW359" s="5"/>
      <c r="GX359" s="5"/>
      <c r="GY359" s="5"/>
      <c r="GZ359" s="5"/>
      <c r="HA359" s="5"/>
    </row>
    <row r="360" spans="1:209" s="50" customFormat="1" x14ac:dyDescent="0.25">
      <c r="A360" s="37"/>
      <c r="B360" s="96"/>
      <c r="C360" s="97"/>
      <c r="D360" s="25"/>
      <c r="E360" s="25"/>
      <c r="F360" s="2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</row>
    <row r="361" spans="1:209" s="50" customFormat="1" x14ac:dyDescent="0.25">
      <c r="A361" s="37"/>
      <c r="B361" s="96"/>
      <c r="C361" s="97"/>
      <c r="D361" s="25"/>
      <c r="E361" s="25"/>
      <c r="F361" s="2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  <c r="FV361" s="5"/>
      <c r="FW361" s="5"/>
      <c r="FX361" s="5"/>
      <c r="FY361" s="5"/>
      <c r="FZ361" s="5"/>
      <c r="GA361" s="5"/>
      <c r="GB361" s="5"/>
      <c r="GC361" s="5"/>
      <c r="GD361" s="5"/>
      <c r="GE361" s="5"/>
      <c r="GF361" s="5"/>
      <c r="GG361" s="5"/>
      <c r="GH361" s="5"/>
      <c r="GI361" s="5"/>
      <c r="GJ361" s="5"/>
      <c r="GK361" s="5"/>
      <c r="GL361" s="5"/>
      <c r="GM361" s="5"/>
      <c r="GN361" s="5"/>
      <c r="GO361" s="5"/>
      <c r="GP361" s="5"/>
      <c r="GQ361" s="5"/>
      <c r="GR361" s="5"/>
      <c r="GS361" s="5"/>
      <c r="GT361" s="5"/>
      <c r="GU361" s="5"/>
      <c r="GV361" s="5"/>
      <c r="GW361" s="5"/>
      <c r="GX361" s="5"/>
      <c r="GY361" s="5"/>
      <c r="GZ361" s="5"/>
      <c r="HA361" s="5"/>
    </row>
    <row r="362" spans="1:209" s="50" customFormat="1" x14ac:dyDescent="0.25">
      <c r="A362" s="37"/>
      <c r="B362" s="96"/>
      <c r="C362" s="97"/>
      <c r="D362" s="25"/>
      <c r="E362" s="25"/>
      <c r="F362" s="2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  <c r="FV362" s="5"/>
      <c r="FW362" s="5"/>
      <c r="FX362" s="5"/>
      <c r="FY362" s="5"/>
      <c r="FZ362" s="5"/>
      <c r="GA362" s="5"/>
      <c r="GB362" s="5"/>
      <c r="GC362" s="5"/>
      <c r="GD362" s="5"/>
      <c r="GE362" s="5"/>
      <c r="GF362" s="5"/>
      <c r="GG362" s="5"/>
      <c r="GH362" s="5"/>
      <c r="GI362" s="5"/>
      <c r="GJ362" s="5"/>
      <c r="GK362" s="5"/>
      <c r="GL362" s="5"/>
      <c r="GM362" s="5"/>
      <c r="GN362" s="5"/>
      <c r="GO362" s="5"/>
      <c r="GP362" s="5"/>
      <c r="GQ362" s="5"/>
      <c r="GR362" s="5"/>
      <c r="GS362" s="5"/>
      <c r="GT362" s="5"/>
      <c r="GU362" s="5"/>
      <c r="GV362" s="5"/>
      <c r="GW362" s="5"/>
      <c r="GX362" s="5"/>
      <c r="GY362" s="5"/>
      <c r="GZ362" s="5"/>
      <c r="HA362" s="5"/>
    </row>
    <row r="363" spans="1:209" s="50" customFormat="1" x14ac:dyDescent="0.25">
      <c r="A363" s="37"/>
      <c r="B363" s="96"/>
      <c r="C363" s="97"/>
      <c r="D363" s="25"/>
      <c r="E363" s="25"/>
      <c r="F363" s="2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  <c r="FV363" s="5"/>
      <c r="FW363" s="5"/>
      <c r="FX363" s="5"/>
      <c r="FY363" s="5"/>
      <c r="FZ363" s="5"/>
      <c r="GA363" s="5"/>
      <c r="GB363" s="5"/>
      <c r="GC363" s="5"/>
      <c r="GD363" s="5"/>
      <c r="GE363" s="5"/>
      <c r="GF363" s="5"/>
      <c r="GG363" s="5"/>
      <c r="GH363" s="5"/>
      <c r="GI363" s="5"/>
      <c r="GJ363" s="5"/>
      <c r="GK363" s="5"/>
      <c r="GL363" s="5"/>
      <c r="GM363" s="5"/>
      <c r="GN363" s="5"/>
      <c r="GO363" s="5"/>
      <c r="GP363" s="5"/>
      <c r="GQ363" s="5"/>
      <c r="GR363" s="5"/>
      <c r="GS363" s="5"/>
      <c r="GT363" s="5"/>
      <c r="GU363" s="5"/>
      <c r="GV363" s="5"/>
      <c r="GW363" s="5"/>
      <c r="GX363" s="5"/>
      <c r="GY363" s="5"/>
      <c r="GZ363" s="5"/>
      <c r="HA363" s="5"/>
    </row>
    <row r="364" spans="1:209" s="50" customFormat="1" x14ac:dyDescent="0.25">
      <c r="A364" s="37"/>
      <c r="B364" s="96"/>
      <c r="C364" s="97"/>
      <c r="D364" s="25"/>
      <c r="E364" s="25"/>
      <c r="F364" s="2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  <c r="FV364" s="5"/>
      <c r="FW364" s="5"/>
      <c r="FX364" s="5"/>
      <c r="FY364" s="5"/>
      <c r="FZ364" s="5"/>
      <c r="GA364" s="5"/>
      <c r="GB364" s="5"/>
      <c r="GC364" s="5"/>
      <c r="GD364" s="5"/>
      <c r="GE364" s="5"/>
      <c r="GF364" s="5"/>
      <c r="GG364" s="5"/>
      <c r="GH364" s="5"/>
      <c r="GI364" s="5"/>
      <c r="GJ364" s="5"/>
      <c r="GK364" s="5"/>
      <c r="GL364" s="5"/>
      <c r="GM364" s="5"/>
      <c r="GN364" s="5"/>
      <c r="GO364" s="5"/>
      <c r="GP364" s="5"/>
      <c r="GQ364" s="5"/>
      <c r="GR364" s="5"/>
      <c r="GS364" s="5"/>
      <c r="GT364" s="5"/>
      <c r="GU364" s="5"/>
      <c r="GV364" s="5"/>
      <c r="GW364" s="5"/>
      <c r="GX364" s="5"/>
      <c r="GY364" s="5"/>
      <c r="GZ364" s="5"/>
      <c r="HA364" s="5"/>
    </row>
    <row r="365" spans="1:209" s="50" customFormat="1" x14ac:dyDescent="0.25">
      <c r="A365" s="37"/>
      <c r="B365" s="96"/>
      <c r="C365" s="97"/>
      <c r="D365" s="25"/>
      <c r="E365" s="25"/>
      <c r="F365" s="2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  <c r="FV365" s="5"/>
      <c r="FW365" s="5"/>
      <c r="FX365" s="5"/>
      <c r="FY365" s="5"/>
      <c r="FZ365" s="5"/>
      <c r="GA365" s="5"/>
      <c r="GB365" s="5"/>
      <c r="GC365" s="5"/>
      <c r="GD365" s="5"/>
      <c r="GE365" s="5"/>
      <c r="GF365" s="5"/>
      <c r="GG365" s="5"/>
      <c r="GH365" s="5"/>
      <c r="GI365" s="5"/>
      <c r="GJ365" s="5"/>
      <c r="GK365" s="5"/>
      <c r="GL365" s="5"/>
      <c r="GM365" s="5"/>
      <c r="GN365" s="5"/>
      <c r="GO365" s="5"/>
      <c r="GP365" s="5"/>
      <c r="GQ365" s="5"/>
      <c r="GR365" s="5"/>
      <c r="GS365" s="5"/>
      <c r="GT365" s="5"/>
      <c r="GU365" s="5"/>
      <c r="GV365" s="5"/>
      <c r="GW365" s="5"/>
      <c r="GX365" s="5"/>
      <c r="GY365" s="5"/>
      <c r="GZ365" s="5"/>
      <c r="HA365" s="5"/>
    </row>
    <row r="366" spans="1:209" s="50" customFormat="1" x14ac:dyDescent="0.25">
      <c r="A366" s="37"/>
      <c r="B366" s="96"/>
      <c r="C366" s="97"/>
      <c r="D366" s="25"/>
      <c r="E366" s="25"/>
      <c r="F366" s="2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  <c r="FV366" s="5"/>
      <c r="FW366" s="5"/>
      <c r="FX366" s="5"/>
      <c r="FY366" s="5"/>
      <c r="FZ366" s="5"/>
      <c r="GA366" s="5"/>
      <c r="GB366" s="5"/>
      <c r="GC366" s="5"/>
      <c r="GD366" s="5"/>
      <c r="GE366" s="5"/>
      <c r="GF366" s="5"/>
      <c r="GG366" s="5"/>
      <c r="GH366" s="5"/>
      <c r="GI366" s="5"/>
      <c r="GJ366" s="5"/>
      <c r="GK366" s="5"/>
      <c r="GL366" s="5"/>
      <c r="GM366" s="5"/>
      <c r="GN366" s="5"/>
      <c r="GO366" s="5"/>
      <c r="GP366" s="5"/>
      <c r="GQ366" s="5"/>
      <c r="GR366" s="5"/>
      <c r="GS366" s="5"/>
      <c r="GT366" s="5"/>
      <c r="GU366" s="5"/>
      <c r="GV366" s="5"/>
      <c r="GW366" s="5"/>
      <c r="GX366" s="5"/>
      <c r="GY366" s="5"/>
      <c r="GZ366" s="5"/>
      <c r="HA366" s="5"/>
    </row>
    <row r="367" spans="1:209" s="50" customFormat="1" x14ac:dyDescent="0.25">
      <c r="A367" s="37"/>
      <c r="B367" s="96"/>
      <c r="C367" s="97"/>
      <c r="D367" s="25"/>
      <c r="E367" s="25"/>
      <c r="F367" s="2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</row>
    <row r="368" spans="1:209" s="50" customFormat="1" x14ac:dyDescent="0.25">
      <c r="A368" s="37"/>
      <c r="B368" s="96"/>
      <c r="C368" s="97"/>
      <c r="D368" s="25"/>
      <c r="E368" s="25"/>
      <c r="F368" s="2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  <c r="FV368" s="5"/>
      <c r="FW368" s="5"/>
      <c r="FX368" s="5"/>
      <c r="FY368" s="5"/>
      <c r="FZ368" s="5"/>
      <c r="GA368" s="5"/>
      <c r="GB368" s="5"/>
      <c r="GC368" s="5"/>
      <c r="GD368" s="5"/>
      <c r="GE368" s="5"/>
      <c r="GF368" s="5"/>
      <c r="GG368" s="5"/>
      <c r="GH368" s="5"/>
      <c r="GI368" s="5"/>
      <c r="GJ368" s="5"/>
      <c r="GK368" s="5"/>
      <c r="GL368" s="5"/>
      <c r="GM368" s="5"/>
      <c r="GN368" s="5"/>
      <c r="GO368" s="5"/>
      <c r="GP368" s="5"/>
      <c r="GQ368" s="5"/>
      <c r="GR368" s="5"/>
      <c r="GS368" s="5"/>
      <c r="GT368" s="5"/>
      <c r="GU368" s="5"/>
      <c r="GV368" s="5"/>
      <c r="GW368" s="5"/>
      <c r="GX368" s="5"/>
      <c r="GY368" s="5"/>
      <c r="GZ368" s="5"/>
      <c r="HA368" s="5"/>
    </row>
    <row r="369" spans="1:209" s="50" customFormat="1" x14ac:dyDescent="0.25">
      <c r="A369" s="37"/>
      <c r="B369" s="96"/>
      <c r="C369" s="97"/>
      <c r="D369" s="25"/>
      <c r="E369" s="25"/>
      <c r="F369" s="2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  <c r="FV369" s="5"/>
      <c r="FW369" s="5"/>
      <c r="FX369" s="5"/>
      <c r="FY369" s="5"/>
      <c r="FZ369" s="5"/>
      <c r="GA369" s="5"/>
      <c r="GB369" s="5"/>
      <c r="GC369" s="5"/>
      <c r="GD369" s="5"/>
      <c r="GE369" s="5"/>
      <c r="GF369" s="5"/>
      <c r="GG369" s="5"/>
      <c r="GH369" s="5"/>
      <c r="GI369" s="5"/>
      <c r="GJ369" s="5"/>
      <c r="GK369" s="5"/>
      <c r="GL369" s="5"/>
      <c r="GM369" s="5"/>
      <c r="GN369" s="5"/>
      <c r="GO369" s="5"/>
      <c r="GP369" s="5"/>
      <c r="GQ369" s="5"/>
      <c r="GR369" s="5"/>
      <c r="GS369" s="5"/>
      <c r="GT369" s="5"/>
      <c r="GU369" s="5"/>
      <c r="GV369" s="5"/>
      <c r="GW369" s="5"/>
      <c r="GX369" s="5"/>
      <c r="GY369" s="5"/>
      <c r="GZ369" s="5"/>
      <c r="HA369" s="5"/>
    </row>
    <row r="370" spans="1:209" s="50" customFormat="1" x14ac:dyDescent="0.25">
      <c r="A370" s="37"/>
      <c r="B370" s="96"/>
      <c r="C370" s="97"/>
      <c r="D370" s="25"/>
      <c r="E370" s="25"/>
      <c r="F370" s="2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/>
      <c r="EQ370" s="5"/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  <c r="FV370" s="5"/>
      <c r="FW370" s="5"/>
      <c r="FX370" s="5"/>
      <c r="FY370" s="5"/>
      <c r="FZ370" s="5"/>
      <c r="GA370" s="5"/>
      <c r="GB370" s="5"/>
      <c r="GC370" s="5"/>
      <c r="GD370" s="5"/>
      <c r="GE370" s="5"/>
      <c r="GF370" s="5"/>
      <c r="GG370" s="5"/>
      <c r="GH370" s="5"/>
      <c r="GI370" s="5"/>
      <c r="GJ370" s="5"/>
      <c r="GK370" s="5"/>
      <c r="GL370" s="5"/>
      <c r="GM370" s="5"/>
      <c r="GN370" s="5"/>
      <c r="GO370" s="5"/>
      <c r="GP370" s="5"/>
      <c r="GQ370" s="5"/>
      <c r="GR370" s="5"/>
      <c r="GS370" s="5"/>
      <c r="GT370" s="5"/>
      <c r="GU370" s="5"/>
      <c r="GV370" s="5"/>
      <c r="GW370" s="5"/>
      <c r="GX370" s="5"/>
      <c r="GY370" s="5"/>
      <c r="GZ370" s="5"/>
      <c r="HA370" s="5"/>
    </row>
    <row r="371" spans="1:209" s="50" customFormat="1" x14ac:dyDescent="0.25">
      <c r="A371" s="37"/>
      <c r="B371" s="96"/>
      <c r="C371" s="97"/>
      <c r="D371" s="25"/>
      <c r="E371" s="25"/>
      <c r="F371" s="2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/>
      <c r="EQ371" s="5"/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  <c r="FV371" s="5"/>
      <c r="FW371" s="5"/>
      <c r="FX371" s="5"/>
      <c r="FY371" s="5"/>
      <c r="FZ371" s="5"/>
      <c r="GA371" s="5"/>
      <c r="GB371" s="5"/>
      <c r="GC371" s="5"/>
      <c r="GD371" s="5"/>
      <c r="GE371" s="5"/>
      <c r="GF371" s="5"/>
      <c r="GG371" s="5"/>
      <c r="GH371" s="5"/>
      <c r="GI371" s="5"/>
      <c r="GJ371" s="5"/>
      <c r="GK371" s="5"/>
      <c r="GL371" s="5"/>
      <c r="GM371" s="5"/>
      <c r="GN371" s="5"/>
      <c r="GO371" s="5"/>
      <c r="GP371" s="5"/>
      <c r="GQ371" s="5"/>
      <c r="GR371" s="5"/>
      <c r="GS371" s="5"/>
      <c r="GT371" s="5"/>
      <c r="GU371" s="5"/>
      <c r="GV371" s="5"/>
      <c r="GW371" s="5"/>
      <c r="GX371" s="5"/>
      <c r="GY371" s="5"/>
      <c r="GZ371" s="5"/>
      <c r="HA371" s="5"/>
    </row>
    <row r="372" spans="1:209" s="50" customFormat="1" x14ac:dyDescent="0.25">
      <c r="A372" s="37"/>
      <c r="B372" s="96"/>
      <c r="C372" s="97"/>
      <c r="D372" s="25"/>
      <c r="E372" s="25"/>
      <c r="F372" s="2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  <c r="DV372" s="5"/>
      <c r="DW372" s="5"/>
      <c r="DX372" s="5"/>
      <c r="DY372" s="5"/>
      <c r="DZ372" s="5"/>
      <c r="EA372" s="5"/>
      <c r="EB372" s="5"/>
      <c r="EC372" s="5"/>
      <c r="ED372" s="5"/>
      <c r="EE372" s="5"/>
      <c r="EF372" s="5"/>
      <c r="EG372" s="5"/>
      <c r="EH372" s="5"/>
      <c r="EI372" s="5"/>
      <c r="EJ372" s="5"/>
      <c r="EK372" s="5"/>
      <c r="EL372" s="5"/>
      <c r="EM372" s="5"/>
      <c r="EN372" s="5"/>
      <c r="EO372" s="5"/>
      <c r="EP372" s="5"/>
      <c r="EQ372" s="5"/>
      <c r="ER372" s="5"/>
      <c r="ES372" s="5"/>
      <c r="ET372" s="5"/>
      <c r="EU372" s="5"/>
      <c r="EV372" s="5"/>
      <c r="EW372" s="5"/>
      <c r="EX372" s="5"/>
      <c r="EY372" s="5"/>
      <c r="EZ372" s="5"/>
      <c r="FA372" s="5"/>
      <c r="FB372" s="5"/>
      <c r="FC372" s="5"/>
      <c r="FD372" s="5"/>
      <c r="FE372" s="5"/>
      <c r="FF372" s="5"/>
      <c r="FG372" s="5"/>
      <c r="FH372" s="5"/>
      <c r="FI372" s="5"/>
      <c r="FJ372" s="5"/>
      <c r="FK372" s="5"/>
      <c r="FL372" s="5"/>
      <c r="FM372" s="5"/>
      <c r="FN372" s="5"/>
      <c r="FO372" s="5"/>
      <c r="FP372" s="5"/>
      <c r="FQ372" s="5"/>
      <c r="FR372" s="5"/>
      <c r="FS372" s="5"/>
      <c r="FT372" s="5"/>
      <c r="FU372" s="5"/>
      <c r="FV372" s="5"/>
      <c r="FW372" s="5"/>
      <c r="FX372" s="5"/>
      <c r="FY372" s="5"/>
      <c r="FZ372" s="5"/>
      <c r="GA372" s="5"/>
      <c r="GB372" s="5"/>
      <c r="GC372" s="5"/>
      <c r="GD372" s="5"/>
      <c r="GE372" s="5"/>
      <c r="GF372" s="5"/>
      <c r="GG372" s="5"/>
      <c r="GH372" s="5"/>
      <c r="GI372" s="5"/>
      <c r="GJ372" s="5"/>
      <c r="GK372" s="5"/>
      <c r="GL372" s="5"/>
      <c r="GM372" s="5"/>
      <c r="GN372" s="5"/>
      <c r="GO372" s="5"/>
      <c r="GP372" s="5"/>
      <c r="GQ372" s="5"/>
      <c r="GR372" s="5"/>
      <c r="GS372" s="5"/>
      <c r="GT372" s="5"/>
      <c r="GU372" s="5"/>
      <c r="GV372" s="5"/>
      <c r="GW372" s="5"/>
      <c r="GX372" s="5"/>
      <c r="GY372" s="5"/>
      <c r="GZ372" s="5"/>
      <c r="HA372" s="5"/>
    </row>
    <row r="373" spans="1:209" s="50" customFormat="1" x14ac:dyDescent="0.25">
      <c r="A373" s="37"/>
      <c r="B373" s="96"/>
      <c r="C373" s="97"/>
      <c r="D373" s="25"/>
      <c r="E373" s="25"/>
      <c r="F373" s="2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  <c r="DV373" s="5"/>
      <c r="DW373" s="5"/>
      <c r="DX373" s="5"/>
      <c r="DY373" s="5"/>
      <c r="DZ373" s="5"/>
      <c r="EA373" s="5"/>
      <c r="EB373" s="5"/>
      <c r="EC373" s="5"/>
      <c r="ED373" s="5"/>
      <c r="EE373" s="5"/>
      <c r="EF373" s="5"/>
      <c r="EG373" s="5"/>
      <c r="EH373" s="5"/>
      <c r="EI373" s="5"/>
      <c r="EJ373" s="5"/>
      <c r="EK373" s="5"/>
      <c r="EL373" s="5"/>
      <c r="EM373" s="5"/>
      <c r="EN373" s="5"/>
      <c r="EO373" s="5"/>
      <c r="EP373" s="5"/>
      <c r="EQ373" s="5"/>
      <c r="ER373" s="5"/>
      <c r="ES373" s="5"/>
      <c r="ET373" s="5"/>
      <c r="EU373" s="5"/>
      <c r="EV373" s="5"/>
      <c r="EW373" s="5"/>
      <c r="EX373" s="5"/>
      <c r="EY373" s="5"/>
      <c r="EZ373" s="5"/>
      <c r="FA373" s="5"/>
      <c r="FB373" s="5"/>
      <c r="FC373" s="5"/>
      <c r="FD373" s="5"/>
      <c r="FE373" s="5"/>
      <c r="FF373" s="5"/>
      <c r="FG373" s="5"/>
      <c r="FH373" s="5"/>
      <c r="FI373" s="5"/>
      <c r="FJ373" s="5"/>
      <c r="FK373" s="5"/>
      <c r="FL373" s="5"/>
      <c r="FM373" s="5"/>
      <c r="FN373" s="5"/>
      <c r="FO373" s="5"/>
      <c r="FP373" s="5"/>
      <c r="FQ373" s="5"/>
      <c r="FR373" s="5"/>
      <c r="FS373" s="5"/>
      <c r="FT373" s="5"/>
      <c r="FU373" s="5"/>
      <c r="FV373" s="5"/>
      <c r="FW373" s="5"/>
      <c r="FX373" s="5"/>
      <c r="FY373" s="5"/>
      <c r="FZ373" s="5"/>
      <c r="GA373" s="5"/>
      <c r="GB373" s="5"/>
      <c r="GC373" s="5"/>
      <c r="GD373" s="5"/>
      <c r="GE373" s="5"/>
      <c r="GF373" s="5"/>
      <c r="GG373" s="5"/>
      <c r="GH373" s="5"/>
      <c r="GI373" s="5"/>
      <c r="GJ373" s="5"/>
      <c r="GK373" s="5"/>
      <c r="GL373" s="5"/>
      <c r="GM373" s="5"/>
      <c r="GN373" s="5"/>
      <c r="GO373" s="5"/>
      <c r="GP373" s="5"/>
      <c r="GQ373" s="5"/>
      <c r="GR373" s="5"/>
      <c r="GS373" s="5"/>
      <c r="GT373" s="5"/>
      <c r="GU373" s="5"/>
      <c r="GV373" s="5"/>
      <c r="GW373" s="5"/>
      <c r="GX373" s="5"/>
      <c r="GY373" s="5"/>
      <c r="GZ373" s="5"/>
      <c r="HA373" s="5"/>
    </row>
    <row r="374" spans="1:209" s="50" customFormat="1" x14ac:dyDescent="0.25">
      <c r="A374" s="37"/>
      <c r="B374" s="96"/>
      <c r="C374" s="97"/>
      <c r="D374" s="25"/>
      <c r="E374" s="25"/>
      <c r="F374" s="2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</row>
    <row r="375" spans="1:209" s="50" customFormat="1" x14ac:dyDescent="0.25">
      <c r="A375" s="37"/>
      <c r="B375" s="96"/>
      <c r="C375" s="97"/>
      <c r="D375" s="25"/>
      <c r="E375" s="25"/>
      <c r="F375" s="2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  <c r="DV375" s="5"/>
      <c r="DW375" s="5"/>
      <c r="DX375" s="5"/>
      <c r="DY375" s="5"/>
      <c r="DZ375" s="5"/>
      <c r="EA375" s="5"/>
      <c r="EB375" s="5"/>
      <c r="EC375" s="5"/>
      <c r="ED375" s="5"/>
      <c r="EE375" s="5"/>
      <c r="EF375" s="5"/>
      <c r="EG375" s="5"/>
      <c r="EH375" s="5"/>
      <c r="EI375" s="5"/>
      <c r="EJ375" s="5"/>
      <c r="EK375" s="5"/>
      <c r="EL375" s="5"/>
      <c r="EM375" s="5"/>
      <c r="EN375" s="5"/>
      <c r="EO375" s="5"/>
      <c r="EP375" s="5"/>
      <c r="EQ375" s="5"/>
      <c r="ER375" s="5"/>
      <c r="ES375" s="5"/>
      <c r="ET375" s="5"/>
      <c r="EU375" s="5"/>
      <c r="EV375" s="5"/>
      <c r="EW375" s="5"/>
      <c r="EX375" s="5"/>
      <c r="EY375" s="5"/>
      <c r="EZ375" s="5"/>
      <c r="FA375" s="5"/>
      <c r="FB375" s="5"/>
      <c r="FC375" s="5"/>
      <c r="FD375" s="5"/>
      <c r="FE375" s="5"/>
      <c r="FF375" s="5"/>
      <c r="FG375" s="5"/>
      <c r="FH375" s="5"/>
      <c r="FI375" s="5"/>
      <c r="FJ375" s="5"/>
      <c r="FK375" s="5"/>
      <c r="FL375" s="5"/>
      <c r="FM375" s="5"/>
      <c r="FN375" s="5"/>
      <c r="FO375" s="5"/>
      <c r="FP375" s="5"/>
      <c r="FQ375" s="5"/>
      <c r="FR375" s="5"/>
      <c r="FS375" s="5"/>
      <c r="FT375" s="5"/>
      <c r="FU375" s="5"/>
      <c r="FV375" s="5"/>
      <c r="FW375" s="5"/>
      <c r="FX375" s="5"/>
      <c r="FY375" s="5"/>
      <c r="FZ375" s="5"/>
      <c r="GA375" s="5"/>
      <c r="GB375" s="5"/>
      <c r="GC375" s="5"/>
      <c r="GD375" s="5"/>
      <c r="GE375" s="5"/>
      <c r="GF375" s="5"/>
      <c r="GG375" s="5"/>
      <c r="GH375" s="5"/>
      <c r="GI375" s="5"/>
      <c r="GJ375" s="5"/>
      <c r="GK375" s="5"/>
      <c r="GL375" s="5"/>
      <c r="GM375" s="5"/>
      <c r="GN375" s="5"/>
      <c r="GO375" s="5"/>
      <c r="GP375" s="5"/>
      <c r="GQ375" s="5"/>
      <c r="GR375" s="5"/>
      <c r="GS375" s="5"/>
      <c r="GT375" s="5"/>
      <c r="GU375" s="5"/>
      <c r="GV375" s="5"/>
      <c r="GW375" s="5"/>
      <c r="GX375" s="5"/>
      <c r="GY375" s="5"/>
      <c r="GZ375" s="5"/>
      <c r="HA375" s="5"/>
    </row>
    <row r="376" spans="1:209" s="50" customFormat="1" x14ac:dyDescent="0.25">
      <c r="A376" s="37"/>
      <c r="B376" s="96"/>
      <c r="C376" s="97"/>
      <c r="D376" s="25"/>
      <c r="E376" s="25"/>
      <c r="F376" s="2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  <c r="DV376" s="5"/>
      <c r="DW376" s="5"/>
      <c r="DX376" s="5"/>
      <c r="DY376" s="5"/>
      <c r="DZ376" s="5"/>
      <c r="EA376" s="5"/>
      <c r="EB376" s="5"/>
      <c r="EC376" s="5"/>
      <c r="ED376" s="5"/>
      <c r="EE376" s="5"/>
      <c r="EF376" s="5"/>
      <c r="EG376" s="5"/>
      <c r="EH376" s="5"/>
      <c r="EI376" s="5"/>
      <c r="EJ376" s="5"/>
      <c r="EK376" s="5"/>
      <c r="EL376" s="5"/>
      <c r="EM376" s="5"/>
      <c r="EN376" s="5"/>
      <c r="EO376" s="5"/>
      <c r="EP376" s="5"/>
      <c r="EQ376" s="5"/>
      <c r="ER376" s="5"/>
      <c r="ES376" s="5"/>
      <c r="ET376" s="5"/>
      <c r="EU376" s="5"/>
      <c r="EV376" s="5"/>
      <c r="EW376" s="5"/>
      <c r="EX376" s="5"/>
      <c r="EY376" s="5"/>
      <c r="EZ376" s="5"/>
      <c r="FA376" s="5"/>
      <c r="FB376" s="5"/>
      <c r="FC376" s="5"/>
      <c r="FD376" s="5"/>
      <c r="FE376" s="5"/>
      <c r="FF376" s="5"/>
      <c r="FG376" s="5"/>
      <c r="FH376" s="5"/>
      <c r="FI376" s="5"/>
      <c r="FJ376" s="5"/>
      <c r="FK376" s="5"/>
      <c r="FL376" s="5"/>
      <c r="FM376" s="5"/>
      <c r="FN376" s="5"/>
      <c r="FO376" s="5"/>
      <c r="FP376" s="5"/>
      <c r="FQ376" s="5"/>
      <c r="FR376" s="5"/>
      <c r="FS376" s="5"/>
      <c r="FT376" s="5"/>
      <c r="FU376" s="5"/>
      <c r="FV376" s="5"/>
      <c r="FW376" s="5"/>
      <c r="FX376" s="5"/>
      <c r="FY376" s="5"/>
      <c r="FZ376" s="5"/>
      <c r="GA376" s="5"/>
      <c r="GB376" s="5"/>
      <c r="GC376" s="5"/>
      <c r="GD376" s="5"/>
      <c r="GE376" s="5"/>
      <c r="GF376" s="5"/>
      <c r="GG376" s="5"/>
      <c r="GH376" s="5"/>
      <c r="GI376" s="5"/>
      <c r="GJ376" s="5"/>
      <c r="GK376" s="5"/>
      <c r="GL376" s="5"/>
      <c r="GM376" s="5"/>
      <c r="GN376" s="5"/>
      <c r="GO376" s="5"/>
      <c r="GP376" s="5"/>
      <c r="GQ376" s="5"/>
      <c r="GR376" s="5"/>
      <c r="GS376" s="5"/>
      <c r="GT376" s="5"/>
      <c r="GU376" s="5"/>
      <c r="GV376" s="5"/>
      <c r="GW376" s="5"/>
      <c r="GX376" s="5"/>
      <c r="GY376" s="5"/>
      <c r="GZ376" s="5"/>
      <c r="HA376" s="5"/>
    </row>
    <row r="377" spans="1:209" s="50" customFormat="1" x14ac:dyDescent="0.25">
      <c r="A377" s="37"/>
      <c r="B377" s="96"/>
      <c r="C377" s="97"/>
      <c r="D377" s="25"/>
      <c r="E377" s="25"/>
      <c r="F377" s="2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  <c r="DV377" s="5"/>
      <c r="DW377" s="5"/>
      <c r="DX377" s="5"/>
      <c r="DY377" s="5"/>
      <c r="DZ377" s="5"/>
      <c r="EA377" s="5"/>
      <c r="EB377" s="5"/>
      <c r="EC377" s="5"/>
      <c r="ED377" s="5"/>
      <c r="EE377" s="5"/>
      <c r="EF377" s="5"/>
      <c r="EG377" s="5"/>
      <c r="EH377" s="5"/>
      <c r="EI377" s="5"/>
      <c r="EJ377" s="5"/>
      <c r="EK377" s="5"/>
      <c r="EL377" s="5"/>
      <c r="EM377" s="5"/>
      <c r="EN377" s="5"/>
      <c r="EO377" s="5"/>
      <c r="EP377" s="5"/>
      <c r="EQ377" s="5"/>
      <c r="ER377" s="5"/>
      <c r="ES377" s="5"/>
      <c r="ET377" s="5"/>
      <c r="EU377" s="5"/>
      <c r="EV377" s="5"/>
      <c r="EW377" s="5"/>
      <c r="EX377" s="5"/>
      <c r="EY377" s="5"/>
      <c r="EZ377" s="5"/>
      <c r="FA377" s="5"/>
      <c r="FB377" s="5"/>
      <c r="FC377" s="5"/>
      <c r="FD377" s="5"/>
      <c r="FE377" s="5"/>
      <c r="FF377" s="5"/>
      <c r="FG377" s="5"/>
      <c r="FH377" s="5"/>
      <c r="FI377" s="5"/>
      <c r="FJ377" s="5"/>
      <c r="FK377" s="5"/>
      <c r="FL377" s="5"/>
      <c r="FM377" s="5"/>
      <c r="FN377" s="5"/>
      <c r="FO377" s="5"/>
      <c r="FP377" s="5"/>
      <c r="FQ377" s="5"/>
      <c r="FR377" s="5"/>
      <c r="FS377" s="5"/>
      <c r="FT377" s="5"/>
      <c r="FU377" s="5"/>
      <c r="FV377" s="5"/>
      <c r="FW377" s="5"/>
      <c r="FX377" s="5"/>
      <c r="FY377" s="5"/>
      <c r="FZ377" s="5"/>
      <c r="GA377" s="5"/>
      <c r="GB377" s="5"/>
      <c r="GC377" s="5"/>
      <c r="GD377" s="5"/>
      <c r="GE377" s="5"/>
      <c r="GF377" s="5"/>
      <c r="GG377" s="5"/>
      <c r="GH377" s="5"/>
      <c r="GI377" s="5"/>
      <c r="GJ377" s="5"/>
      <c r="GK377" s="5"/>
      <c r="GL377" s="5"/>
      <c r="GM377" s="5"/>
      <c r="GN377" s="5"/>
      <c r="GO377" s="5"/>
      <c r="GP377" s="5"/>
      <c r="GQ377" s="5"/>
      <c r="GR377" s="5"/>
      <c r="GS377" s="5"/>
      <c r="GT377" s="5"/>
      <c r="GU377" s="5"/>
      <c r="GV377" s="5"/>
      <c r="GW377" s="5"/>
      <c r="GX377" s="5"/>
      <c r="GY377" s="5"/>
      <c r="GZ377" s="5"/>
      <c r="HA377" s="5"/>
    </row>
    <row r="378" spans="1:209" s="50" customFormat="1" x14ac:dyDescent="0.25">
      <c r="A378" s="37"/>
      <c r="B378" s="96"/>
      <c r="C378" s="97"/>
      <c r="D378" s="25"/>
      <c r="E378" s="25"/>
      <c r="F378" s="2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  <c r="DV378" s="5"/>
      <c r="DW378" s="5"/>
      <c r="DX378" s="5"/>
      <c r="DY378" s="5"/>
      <c r="DZ378" s="5"/>
      <c r="EA378" s="5"/>
      <c r="EB378" s="5"/>
      <c r="EC378" s="5"/>
      <c r="ED378" s="5"/>
      <c r="EE378" s="5"/>
      <c r="EF378" s="5"/>
      <c r="EG378" s="5"/>
      <c r="EH378" s="5"/>
      <c r="EI378" s="5"/>
      <c r="EJ378" s="5"/>
      <c r="EK378" s="5"/>
      <c r="EL378" s="5"/>
      <c r="EM378" s="5"/>
      <c r="EN378" s="5"/>
      <c r="EO378" s="5"/>
      <c r="EP378" s="5"/>
      <c r="EQ378" s="5"/>
      <c r="ER378" s="5"/>
      <c r="ES378" s="5"/>
      <c r="ET378" s="5"/>
      <c r="EU378" s="5"/>
      <c r="EV378" s="5"/>
      <c r="EW378" s="5"/>
      <c r="EX378" s="5"/>
      <c r="EY378" s="5"/>
      <c r="EZ378" s="5"/>
      <c r="FA378" s="5"/>
      <c r="FB378" s="5"/>
      <c r="FC378" s="5"/>
      <c r="FD378" s="5"/>
      <c r="FE378" s="5"/>
      <c r="FF378" s="5"/>
      <c r="FG378" s="5"/>
      <c r="FH378" s="5"/>
      <c r="FI378" s="5"/>
      <c r="FJ378" s="5"/>
      <c r="FK378" s="5"/>
      <c r="FL378" s="5"/>
      <c r="FM378" s="5"/>
      <c r="FN378" s="5"/>
      <c r="FO378" s="5"/>
      <c r="FP378" s="5"/>
      <c r="FQ378" s="5"/>
      <c r="FR378" s="5"/>
      <c r="FS378" s="5"/>
      <c r="FT378" s="5"/>
      <c r="FU378" s="5"/>
      <c r="FV378" s="5"/>
      <c r="FW378" s="5"/>
      <c r="FX378" s="5"/>
      <c r="FY378" s="5"/>
      <c r="FZ378" s="5"/>
      <c r="GA378" s="5"/>
      <c r="GB378" s="5"/>
      <c r="GC378" s="5"/>
      <c r="GD378" s="5"/>
      <c r="GE378" s="5"/>
      <c r="GF378" s="5"/>
      <c r="GG378" s="5"/>
      <c r="GH378" s="5"/>
      <c r="GI378" s="5"/>
      <c r="GJ378" s="5"/>
      <c r="GK378" s="5"/>
      <c r="GL378" s="5"/>
      <c r="GM378" s="5"/>
      <c r="GN378" s="5"/>
      <c r="GO378" s="5"/>
      <c r="GP378" s="5"/>
      <c r="GQ378" s="5"/>
      <c r="GR378" s="5"/>
      <c r="GS378" s="5"/>
      <c r="GT378" s="5"/>
      <c r="GU378" s="5"/>
      <c r="GV378" s="5"/>
      <c r="GW378" s="5"/>
      <c r="GX378" s="5"/>
      <c r="GY378" s="5"/>
      <c r="GZ378" s="5"/>
      <c r="HA378" s="5"/>
    </row>
    <row r="379" spans="1:209" s="50" customFormat="1" x14ac:dyDescent="0.25">
      <c r="A379" s="37"/>
      <c r="B379" s="96"/>
      <c r="C379" s="97"/>
      <c r="D379" s="25"/>
      <c r="E379" s="25"/>
      <c r="F379" s="2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  <c r="DV379" s="5"/>
      <c r="DW379" s="5"/>
      <c r="DX379" s="5"/>
      <c r="DY379" s="5"/>
      <c r="DZ379" s="5"/>
      <c r="EA379" s="5"/>
      <c r="EB379" s="5"/>
      <c r="EC379" s="5"/>
      <c r="ED379" s="5"/>
      <c r="EE379" s="5"/>
      <c r="EF379" s="5"/>
      <c r="EG379" s="5"/>
      <c r="EH379" s="5"/>
      <c r="EI379" s="5"/>
      <c r="EJ379" s="5"/>
      <c r="EK379" s="5"/>
      <c r="EL379" s="5"/>
      <c r="EM379" s="5"/>
      <c r="EN379" s="5"/>
      <c r="EO379" s="5"/>
      <c r="EP379" s="5"/>
      <c r="EQ379" s="5"/>
      <c r="ER379" s="5"/>
      <c r="ES379" s="5"/>
      <c r="ET379" s="5"/>
      <c r="EU379" s="5"/>
      <c r="EV379" s="5"/>
      <c r="EW379" s="5"/>
      <c r="EX379" s="5"/>
      <c r="EY379" s="5"/>
      <c r="EZ379" s="5"/>
      <c r="FA379" s="5"/>
      <c r="FB379" s="5"/>
      <c r="FC379" s="5"/>
      <c r="FD379" s="5"/>
      <c r="FE379" s="5"/>
      <c r="FF379" s="5"/>
      <c r="FG379" s="5"/>
      <c r="FH379" s="5"/>
      <c r="FI379" s="5"/>
      <c r="FJ379" s="5"/>
      <c r="FK379" s="5"/>
      <c r="FL379" s="5"/>
      <c r="FM379" s="5"/>
      <c r="FN379" s="5"/>
      <c r="FO379" s="5"/>
      <c r="FP379" s="5"/>
      <c r="FQ379" s="5"/>
      <c r="FR379" s="5"/>
      <c r="FS379" s="5"/>
      <c r="FT379" s="5"/>
      <c r="FU379" s="5"/>
      <c r="FV379" s="5"/>
      <c r="FW379" s="5"/>
      <c r="FX379" s="5"/>
      <c r="FY379" s="5"/>
      <c r="FZ379" s="5"/>
      <c r="GA379" s="5"/>
      <c r="GB379" s="5"/>
      <c r="GC379" s="5"/>
      <c r="GD379" s="5"/>
      <c r="GE379" s="5"/>
      <c r="GF379" s="5"/>
      <c r="GG379" s="5"/>
      <c r="GH379" s="5"/>
      <c r="GI379" s="5"/>
      <c r="GJ379" s="5"/>
      <c r="GK379" s="5"/>
      <c r="GL379" s="5"/>
      <c r="GM379" s="5"/>
      <c r="GN379" s="5"/>
      <c r="GO379" s="5"/>
      <c r="GP379" s="5"/>
      <c r="GQ379" s="5"/>
      <c r="GR379" s="5"/>
      <c r="GS379" s="5"/>
      <c r="GT379" s="5"/>
      <c r="GU379" s="5"/>
      <c r="GV379" s="5"/>
      <c r="GW379" s="5"/>
      <c r="GX379" s="5"/>
      <c r="GY379" s="5"/>
      <c r="GZ379" s="5"/>
      <c r="HA379" s="5"/>
    </row>
    <row r="380" spans="1:209" s="50" customFormat="1" x14ac:dyDescent="0.25">
      <c r="A380" s="37"/>
      <c r="B380" s="96"/>
      <c r="C380" s="97"/>
      <c r="D380" s="25"/>
      <c r="E380" s="25"/>
      <c r="F380" s="2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  <c r="DV380" s="5"/>
      <c r="DW380" s="5"/>
      <c r="DX380" s="5"/>
      <c r="DY380" s="5"/>
      <c r="DZ380" s="5"/>
      <c r="EA380" s="5"/>
      <c r="EB380" s="5"/>
      <c r="EC380" s="5"/>
      <c r="ED380" s="5"/>
      <c r="EE380" s="5"/>
      <c r="EF380" s="5"/>
      <c r="EG380" s="5"/>
      <c r="EH380" s="5"/>
      <c r="EI380" s="5"/>
      <c r="EJ380" s="5"/>
      <c r="EK380" s="5"/>
      <c r="EL380" s="5"/>
      <c r="EM380" s="5"/>
      <c r="EN380" s="5"/>
      <c r="EO380" s="5"/>
      <c r="EP380" s="5"/>
      <c r="EQ380" s="5"/>
      <c r="ER380" s="5"/>
      <c r="ES380" s="5"/>
      <c r="ET380" s="5"/>
      <c r="EU380" s="5"/>
      <c r="EV380" s="5"/>
      <c r="EW380" s="5"/>
      <c r="EX380" s="5"/>
      <c r="EY380" s="5"/>
      <c r="EZ380" s="5"/>
      <c r="FA380" s="5"/>
      <c r="FB380" s="5"/>
      <c r="FC380" s="5"/>
      <c r="FD380" s="5"/>
      <c r="FE380" s="5"/>
      <c r="FF380" s="5"/>
      <c r="FG380" s="5"/>
      <c r="FH380" s="5"/>
      <c r="FI380" s="5"/>
      <c r="FJ380" s="5"/>
      <c r="FK380" s="5"/>
      <c r="FL380" s="5"/>
      <c r="FM380" s="5"/>
      <c r="FN380" s="5"/>
      <c r="FO380" s="5"/>
      <c r="FP380" s="5"/>
      <c r="FQ380" s="5"/>
      <c r="FR380" s="5"/>
      <c r="FS380" s="5"/>
      <c r="FT380" s="5"/>
      <c r="FU380" s="5"/>
      <c r="FV380" s="5"/>
      <c r="FW380" s="5"/>
      <c r="FX380" s="5"/>
      <c r="FY380" s="5"/>
      <c r="FZ380" s="5"/>
      <c r="GA380" s="5"/>
      <c r="GB380" s="5"/>
      <c r="GC380" s="5"/>
      <c r="GD380" s="5"/>
      <c r="GE380" s="5"/>
      <c r="GF380" s="5"/>
      <c r="GG380" s="5"/>
      <c r="GH380" s="5"/>
      <c r="GI380" s="5"/>
      <c r="GJ380" s="5"/>
      <c r="GK380" s="5"/>
      <c r="GL380" s="5"/>
      <c r="GM380" s="5"/>
      <c r="GN380" s="5"/>
      <c r="GO380" s="5"/>
      <c r="GP380" s="5"/>
      <c r="GQ380" s="5"/>
      <c r="GR380" s="5"/>
      <c r="GS380" s="5"/>
      <c r="GT380" s="5"/>
      <c r="GU380" s="5"/>
      <c r="GV380" s="5"/>
      <c r="GW380" s="5"/>
      <c r="GX380" s="5"/>
      <c r="GY380" s="5"/>
      <c r="GZ380" s="5"/>
      <c r="HA380" s="5"/>
    </row>
    <row r="381" spans="1:209" s="50" customFormat="1" x14ac:dyDescent="0.25">
      <c r="A381" s="37"/>
      <c r="B381" s="96"/>
      <c r="C381" s="97"/>
      <c r="D381" s="25"/>
      <c r="E381" s="25"/>
      <c r="F381" s="2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</row>
    <row r="382" spans="1:209" s="50" customFormat="1" x14ac:dyDescent="0.25">
      <c r="A382" s="37"/>
      <c r="B382" s="96"/>
      <c r="C382" s="97"/>
      <c r="D382" s="25"/>
      <c r="E382" s="25"/>
      <c r="F382" s="2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  <c r="DV382" s="5"/>
      <c r="DW382" s="5"/>
      <c r="DX382" s="5"/>
      <c r="DY382" s="5"/>
      <c r="DZ382" s="5"/>
      <c r="EA382" s="5"/>
      <c r="EB382" s="5"/>
      <c r="EC382" s="5"/>
      <c r="ED382" s="5"/>
      <c r="EE382" s="5"/>
      <c r="EF382" s="5"/>
      <c r="EG382" s="5"/>
      <c r="EH382" s="5"/>
      <c r="EI382" s="5"/>
      <c r="EJ382" s="5"/>
      <c r="EK382" s="5"/>
      <c r="EL382" s="5"/>
      <c r="EM382" s="5"/>
      <c r="EN382" s="5"/>
      <c r="EO382" s="5"/>
      <c r="EP382" s="5"/>
      <c r="EQ382" s="5"/>
      <c r="ER382" s="5"/>
      <c r="ES382" s="5"/>
      <c r="ET382" s="5"/>
      <c r="EU382" s="5"/>
      <c r="EV382" s="5"/>
      <c r="EW382" s="5"/>
      <c r="EX382" s="5"/>
      <c r="EY382" s="5"/>
      <c r="EZ382" s="5"/>
      <c r="FA382" s="5"/>
      <c r="FB382" s="5"/>
      <c r="FC382" s="5"/>
      <c r="FD382" s="5"/>
      <c r="FE382" s="5"/>
      <c r="FF382" s="5"/>
      <c r="FG382" s="5"/>
      <c r="FH382" s="5"/>
      <c r="FI382" s="5"/>
      <c r="FJ382" s="5"/>
      <c r="FK382" s="5"/>
      <c r="FL382" s="5"/>
      <c r="FM382" s="5"/>
      <c r="FN382" s="5"/>
      <c r="FO382" s="5"/>
      <c r="FP382" s="5"/>
      <c r="FQ382" s="5"/>
      <c r="FR382" s="5"/>
      <c r="FS382" s="5"/>
      <c r="FT382" s="5"/>
      <c r="FU382" s="5"/>
      <c r="FV382" s="5"/>
      <c r="FW382" s="5"/>
      <c r="FX382" s="5"/>
      <c r="FY382" s="5"/>
      <c r="FZ382" s="5"/>
      <c r="GA382" s="5"/>
      <c r="GB382" s="5"/>
      <c r="GC382" s="5"/>
      <c r="GD382" s="5"/>
      <c r="GE382" s="5"/>
      <c r="GF382" s="5"/>
      <c r="GG382" s="5"/>
      <c r="GH382" s="5"/>
      <c r="GI382" s="5"/>
      <c r="GJ382" s="5"/>
      <c r="GK382" s="5"/>
      <c r="GL382" s="5"/>
      <c r="GM382" s="5"/>
      <c r="GN382" s="5"/>
      <c r="GO382" s="5"/>
      <c r="GP382" s="5"/>
      <c r="GQ382" s="5"/>
      <c r="GR382" s="5"/>
      <c r="GS382" s="5"/>
      <c r="GT382" s="5"/>
      <c r="GU382" s="5"/>
      <c r="GV382" s="5"/>
      <c r="GW382" s="5"/>
      <c r="GX382" s="5"/>
      <c r="GY382" s="5"/>
      <c r="GZ382" s="5"/>
      <c r="HA382" s="5"/>
    </row>
    <row r="383" spans="1:209" s="50" customFormat="1" x14ac:dyDescent="0.25">
      <c r="A383" s="37"/>
      <c r="B383" s="96"/>
      <c r="C383" s="97"/>
      <c r="D383" s="25"/>
      <c r="E383" s="25"/>
      <c r="F383" s="2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  <c r="GC383" s="5"/>
      <c r="GD383" s="5"/>
      <c r="GE383" s="5"/>
      <c r="GF383" s="5"/>
      <c r="GG383" s="5"/>
      <c r="GH383" s="5"/>
      <c r="GI383" s="5"/>
      <c r="GJ383" s="5"/>
      <c r="GK383" s="5"/>
      <c r="GL383" s="5"/>
      <c r="GM383" s="5"/>
      <c r="GN383" s="5"/>
      <c r="GO383" s="5"/>
      <c r="GP383" s="5"/>
      <c r="GQ383" s="5"/>
      <c r="GR383" s="5"/>
      <c r="GS383" s="5"/>
      <c r="GT383" s="5"/>
      <c r="GU383" s="5"/>
      <c r="GV383" s="5"/>
      <c r="GW383" s="5"/>
      <c r="GX383" s="5"/>
      <c r="GY383" s="5"/>
      <c r="GZ383" s="5"/>
      <c r="HA383" s="5"/>
    </row>
    <row r="384" spans="1:209" s="50" customFormat="1" x14ac:dyDescent="0.25">
      <c r="A384" s="37"/>
      <c r="B384" s="96"/>
      <c r="C384" s="97"/>
      <c r="D384" s="25"/>
      <c r="E384" s="25"/>
      <c r="F384" s="2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  <c r="GC384" s="5"/>
      <c r="GD384" s="5"/>
      <c r="GE384" s="5"/>
      <c r="GF384" s="5"/>
      <c r="GG384" s="5"/>
      <c r="GH384" s="5"/>
      <c r="GI384" s="5"/>
      <c r="GJ384" s="5"/>
      <c r="GK384" s="5"/>
      <c r="GL384" s="5"/>
      <c r="GM384" s="5"/>
      <c r="GN384" s="5"/>
      <c r="GO384" s="5"/>
      <c r="GP384" s="5"/>
      <c r="GQ384" s="5"/>
      <c r="GR384" s="5"/>
      <c r="GS384" s="5"/>
      <c r="GT384" s="5"/>
      <c r="GU384" s="5"/>
      <c r="GV384" s="5"/>
      <c r="GW384" s="5"/>
      <c r="GX384" s="5"/>
      <c r="GY384" s="5"/>
      <c r="GZ384" s="5"/>
      <c r="HA384" s="5"/>
    </row>
    <row r="385" spans="1:209" s="50" customFormat="1" x14ac:dyDescent="0.25">
      <c r="A385" s="37"/>
      <c r="B385" s="96"/>
      <c r="C385" s="97"/>
      <c r="D385" s="25"/>
      <c r="E385" s="25"/>
      <c r="F385" s="2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  <c r="GC385" s="5"/>
      <c r="GD385" s="5"/>
      <c r="GE385" s="5"/>
      <c r="GF385" s="5"/>
      <c r="GG385" s="5"/>
      <c r="GH385" s="5"/>
      <c r="GI385" s="5"/>
      <c r="GJ385" s="5"/>
      <c r="GK385" s="5"/>
      <c r="GL385" s="5"/>
      <c r="GM385" s="5"/>
      <c r="GN385" s="5"/>
      <c r="GO385" s="5"/>
      <c r="GP385" s="5"/>
      <c r="GQ385" s="5"/>
      <c r="GR385" s="5"/>
      <c r="GS385" s="5"/>
      <c r="GT385" s="5"/>
      <c r="GU385" s="5"/>
      <c r="GV385" s="5"/>
      <c r="GW385" s="5"/>
      <c r="GX385" s="5"/>
      <c r="GY385" s="5"/>
      <c r="GZ385" s="5"/>
      <c r="HA385" s="5"/>
    </row>
    <row r="386" spans="1:209" s="50" customFormat="1" x14ac:dyDescent="0.25">
      <c r="A386" s="37"/>
      <c r="B386" s="96"/>
      <c r="C386" s="97"/>
      <c r="D386" s="25"/>
      <c r="E386" s="25"/>
      <c r="F386" s="2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  <c r="GC386" s="5"/>
      <c r="GD386" s="5"/>
      <c r="GE386" s="5"/>
      <c r="GF386" s="5"/>
      <c r="GG386" s="5"/>
      <c r="GH386" s="5"/>
      <c r="GI386" s="5"/>
      <c r="GJ386" s="5"/>
      <c r="GK386" s="5"/>
      <c r="GL386" s="5"/>
      <c r="GM386" s="5"/>
      <c r="GN386" s="5"/>
      <c r="GO386" s="5"/>
      <c r="GP386" s="5"/>
      <c r="GQ386" s="5"/>
      <c r="GR386" s="5"/>
      <c r="GS386" s="5"/>
      <c r="GT386" s="5"/>
      <c r="GU386" s="5"/>
      <c r="GV386" s="5"/>
      <c r="GW386" s="5"/>
      <c r="GX386" s="5"/>
      <c r="GY386" s="5"/>
      <c r="GZ386" s="5"/>
      <c r="HA386" s="5"/>
    </row>
    <row r="387" spans="1:209" s="50" customFormat="1" x14ac:dyDescent="0.25">
      <c r="A387" s="37"/>
      <c r="B387" s="96"/>
      <c r="C387" s="97"/>
      <c r="D387" s="25"/>
      <c r="E387" s="25"/>
      <c r="F387" s="2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  <c r="GC387" s="5"/>
      <c r="GD387" s="5"/>
      <c r="GE387" s="5"/>
      <c r="GF387" s="5"/>
      <c r="GG387" s="5"/>
      <c r="GH387" s="5"/>
      <c r="GI387" s="5"/>
      <c r="GJ387" s="5"/>
      <c r="GK387" s="5"/>
      <c r="GL387" s="5"/>
      <c r="GM387" s="5"/>
      <c r="GN387" s="5"/>
      <c r="GO387" s="5"/>
      <c r="GP387" s="5"/>
      <c r="GQ387" s="5"/>
      <c r="GR387" s="5"/>
      <c r="GS387" s="5"/>
      <c r="GT387" s="5"/>
      <c r="GU387" s="5"/>
      <c r="GV387" s="5"/>
      <c r="GW387" s="5"/>
      <c r="GX387" s="5"/>
      <c r="GY387" s="5"/>
      <c r="GZ387" s="5"/>
      <c r="HA387" s="5"/>
    </row>
    <row r="388" spans="1:209" s="50" customFormat="1" x14ac:dyDescent="0.25">
      <c r="A388" s="37"/>
      <c r="B388" s="96"/>
      <c r="C388" s="97"/>
      <c r="D388" s="25"/>
      <c r="E388" s="25"/>
      <c r="F388" s="2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</row>
    <row r="389" spans="1:209" s="50" customFormat="1" x14ac:dyDescent="0.25">
      <c r="A389" s="37"/>
      <c r="B389" s="96"/>
      <c r="C389" s="97"/>
      <c r="D389" s="25"/>
      <c r="E389" s="25"/>
      <c r="F389" s="2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  <c r="GC389" s="5"/>
      <c r="GD389" s="5"/>
      <c r="GE389" s="5"/>
      <c r="GF389" s="5"/>
      <c r="GG389" s="5"/>
      <c r="GH389" s="5"/>
      <c r="GI389" s="5"/>
      <c r="GJ389" s="5"/>
      <c r="GK389" s="5"/>
      <c r="GL389" s="5"/>
      <c r="GM389" s="5"/>
      <c r="GN389" s="5"/>
      <c r="GO389" s="5"/>
      <c r="GP389" s="5"/>
      <c r="GQ389" s="5"/>
      <c r="GR389" s="5"/>
      <c r="GS389" s="5"/>
      <c r="GT389" s="5"/>
      <c r="GU389" s="5"/>
      <c r="GV389" s="5"/>
      <c r="GW389" s="5"/>
      <c r="GX389" s="5"/>
      <c r="GY389" s="5"/>
      <c r="GZ389" s="5"/>
      <c r="HA389" s="5"/>
    </row>
    <row r="390" spans="1:209" s="50" customFormat="1" x14ac:dyDescent="0.25">
      <c r="A390" s="37"/>
      <c r="B390" s="96"/>
      <c r="C390" s="97"/>
      <c r="D390" s="25"/>
      <c r="E390" s="25"/>
      <c r="F390" s="2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  <c r="GC390" s="5"/>
      <c r="GD390" s="5"/>
      <c r="GE390" s="5"/>
      <c r="GF390" s="5"/>
      <c r="GG390" s="5"/>
      <c r="GH390" s="5"/>
      <c r="GI390" s="5"/>
      <c r="GJ390" s="5"/>
      <c r="GK390" s="5"/>
      <c r="GL390" s="5"/>
      <c r="GM390" s="5"/>
      <c r="GN390" s="5"/>
      <c r="GO390" s="5"/>
      <c r="GP390" s="5"/>
      <c r="GQ390" s="5"/>
      <c r="GR390" s="5"/>
      <c r="GS390" s="5"/>
      <c r="GT390" s="5"/>
      <c r="GU390" s="5"/>
      <c r="GV390" s="5"/>
      <c r="GW390" s="5"/>
      <c r="GX390" s="5"/>
      <c r="GY390" s="5"/>
      <c r="GZ390" s="5"/>
      <c r="HA390" s="5"/>
    </row>
    <row r="391" spans="1:209" s="50" customFormat="1" x14ac:dyDescent="0.25">
      <c r="A391" s="37"/>
      <c r="B391" s="96"/>
      <c r="C391" s="97"/>
      <c r="D391" s="25"/>
      <c r="E391" s="25"/>
      <c r="F391" s="2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  <c r="GC391" s="5"/>
      <c r="GD391" s="5"/>
      <c r="GE391" s="5"/>
      <c r="GF391" s="5"/>
      <c r="GG391" s="5"/>
      <c r="GH391" s="5"/>
      <c r="GI391" s="5"/>
      <c r="GJ391" s="5"/>
      <c r="GK391" s="5"/>
      <c r="GL391" s="5"/>
      <c r="GM391" s="5"/>
      <c r="GN391" s="5"/>
      <c r="GO391" s="5"/>
      <c r="GP391" s="5"/>
      <c r="GQ391" s="5"/>
      <c r="GR391" s="5"/>
      <c r="GS391" s="5"/>
      <c r="GT391" s="5"/>
      <c r="GU391" s="5"/>
      <c r="GV391" s="5"/>
      <c r="GW391" s="5"/>
      <c r="GX391" s="5"/>
      <c r="GY391" s="5"/>
      <c r="GZ391" s="5"/>
      <c r="HA391" s="5"/>
    </row>
    <row r="392" spans="1:209" s="50" customFormat="1" x14ac:dyDescent="0.25">
      <c r="A392" s="37"/>
      <c r="B392" s="96"/>
      <c r="C392" s="97"/>
      <c r="D392" s="25"/>
      <c r="E392" s="25"/>
      <c r="F392" s="2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  <c r="GC392" s="5"/>
      <c r="GD392" s="5"/>
      <c r="GE392" s="5"/>
      <c r="GF392" s="5"/>
      <c r="GG392" s="5"/>
      <c r="GH392" s="5"/>
      <c r="GI392" s="5"/>
      <c r="GJ392" s="5"/>
      <c r="GK392" s="5"/>
      <c r="GL392" s="5"/>
      <c r="GM392" s="5"/>
      <c r="GN392" s="5"/>
      <c r="GO392" s="5"/>
      <c r="GP392" s="5"/>
      <c r="GQ392" s="5"/>
      <c r="GR392" s="5"/>
      <c r="GS392" s="5"/>
      <c r="GT392" s="5"/>
      <c r="GU392" s="5"/>
      <c r="GV392" s="5"/>
      <c r="GW392" s="5"/>
      <c r="GX392" s="5"/>
      <c r="GY392" s="5"/>
      <c r="GZ392" s="5"/>
      <c r="HA392" s="5"/>
    </row>
    <row r="393" spans="1:209" s="50" customFormat="1" x14ac:dyDescent="0.25">
      <c r="A393" s="37"/>
      <c r="B393" s="96"/>
      <c r="C393" s="97"/>
      <c r="D393" s="25"/>
      <c r="E393" s="25"/>
      <c r="F393" s="2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  <c r="GC393" s="5"/>
      <c r="GD393" s="5"/>
      <c r="GE393" s="5"/>
      <c r="GF393" s="5"/>
      <c r="GG393" s="5"/>
      <c r="GH393" s="5"/>
      <c r="GI393" s="5"/>
      <c r="GJ393" s="5"/>
      <c r="GK393" s="5"/>
      <c r="GL393" s="5"/>
      <c r="GM393" s="5"/>
      <c r="GN393" s="5"/>
      <c r="GO393" s="5"/>
      <c r="GP393" s="5"/>
      <c r="GQ393" s="5"/>
      <c r="GR393" s="5"/>
      <c r="GS393" s="5"/>
      <c r="GT393" s="5"/>
      <c r="GU393" s="5"/>
      <c r="GV393" s="5"/>
      <c r="GW393" s="5"/>
      <c r="GX393" s="5"/>
      <c r="GY393" s="5"/>
      <c r="GZ393" s="5"/>
      <c r="HA393" s="5"/>
    </row>
    <row r="394" spans="1:209" s="50" customFormat="1" x14ac:dyDescent="0.25">
      <c r="A394" s="37"/>
      <c r="B394" s="96"/>
      <c r="C394" s="97"/>
      <c r="D394" s="25"/>
      <c r="E394" s="25"/>
      <c r="F394" s="2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  <c r="GC394" s="5"/>
      <c r="GD394" s="5"/>
      <c r="GE394" s="5"/>
      <c r="GF394" s="5"/>
      <c r="GG394" s="5"/>
      <c r="GH394" s="5"/>
      <c r="GI394" s="5"/>
      <c r="GJ394" s="5"/>
      <c r="GK394" s="5"/>
      <c r="GL394" s="5"/>
      <c r="GM394" s="5"/>
      <c r="GN394" s="5"/>
      <c r="GO394" s="5"/>
      <c r="GP394" s="5"/>
      <c r="GQ394" s="5"/>
      <c r="GR394" s="5"/>
      <c r="GS394" s="5"/>
      <c r="GT394" s="5"/>
      <c r="GU394" s="5"/>
      <c r="GV394" s="5"/>
      <c r="GW394" s="5"/>
      <c r="GX394" s="5"/>
      <c r="GY394" s="5"/>
      <c r="GZ394" s="5"/>
      <c r="HA394" s="5"/>
    </row>
    <row r="395" spans="1:209" s="50" customFormat="1" x14ac:dyDescent="0.25">
      <c r="A395" s="37"/>
      <c r="B395" s="96"/>
      <c r="C395" s="97"/>
      <c r="D395" s="25"/>
      <c r="E395" s="25"/>
      <c r="F395" s="2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</row>
    <row r="396" spans="1:209" s="50" customFormat="1" x14ac:dyDescent="0.25">
      <c r="A396" s="37"/>
      <c r="B396" s="96"/>
      <c r="C396" s="97"/>
      <c r="D396" s="25"/>
      <c r="E396" s="25"/>
      <c r="F396" s="2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</row>
    <row r="397" spans="1:209" s="50" customFormat="1" x14ac:dyDescent="0.25">
      <c r="A397" s="37"/>
      <c r="B397" s="96"/>
      <c r="C397" s="97"/>
      <c r="D397" s="25"/>
      <c r="E397" s="25"/>
      <c r="F397" s="2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</row>
    <row r="398" spans="1:209" s="50" customFormat="1" x14ac:dyDescent="0.25">
      <c r="A398" s="37"/>
      <c r="B398" s="96"/>
      <c r="C398" s="97"/>
      <c r="D398" s="25"/>
      <c r="E398" s="25"/>
      <c r="F398" s="2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</row>
    <row r="399" spans="1:209" s="50" customFormat="1" x14ac:dyDescent="0.25">
      <c r="A399" s="37"/>
      <c r="B399" s="96"/>
      <c r="C399" s="97"/>
      <c r="D399" s="25"/>
      <c r="E399" s="25"/>
      <c r="F399" s="2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</row>
    <row r="400" spans="1:209" s="50" customFormat="1" x14ac:dyDescent="0.25">
      <c r="A400" s="37"/>
      <c r="B400" s="96"/>
      <c r="C400" s="97"/>
      <c r="D400" s="25"/>
      <c r="E400" s="25"/>
      <c r="F400" s="2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</row>
    <row r="401" spans="1:209" s="50" customFormat="1" x14ac:dyDescent="0.25">
      <c r="A401" s="37"/>
      <c r="B401" s="96"/>
      <c r="C401" s="97"/>
      <c r="D401" s="25"/>
      <c r="E401" s="25"/>
      <c r="F401" s="2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</row>
    <row r="402" spans="1:209" s="50" customFormat="1" x14ac:dyDescent="0.25">
      <c r="A402" s="37"/>
      <c r="B402" s="96"/>
      <c r="C402" s="97"/>
      <c r="D402" s="25"/>
      <c r="E402" s="25"/>
      <c r="F402" s="2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</row>
    <row r="403" spans="1:209" s="50" customFormat="1" x14ac:dyDescent="0.25">
      <c r="A403" s="37"/>
      <c r="B403" s="96"/>
      <c r="C403" s="97"/>
      <c r="D403" s="25"/>
      <c r="E403" s="25"/>
      <c r="F403" s="2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</row>
    <row r="404" spans="1:209" s="50" customFormat="1" x14ac:dyDescent="0.25">
      <c r="A404" s="37"/>
      <c r="B404" s="96"/>
      <c r="C404" s="97"/>
      <c r="D404" s="25"/>
      <c r="E404" s="25"/>
      <c r="F404" s="2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</row>
    <row r="405" spans="1:209" s="50" customFormat="1" x14ac:dyDescent="0.25">
      <c r="A405" s="37"/>
      <c r="B405" s="96"/>
      <c r="C405" s="97"/>
      <c r="D405" s="25"/>
      <c r="E405" s="25"/>
      <c r="F405" s="2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</row>
    <row r="406" spans="1:209" s="50" customFormat="1" x14ac:dyDescent="0.25">
      <c r="A406" s="37"/>
      <c r="B406" s="96"/>
      <c r="C406" s="97"/>
      <c r="D406" s="25"/>
      <c r="E406" s="25"/>
      <c r="F406" s="2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</row>
    <row r="407" spans="1:209" s="50" customFormat="1" x14ac:dyDescent="0.25">
      <c r="A407" s="37"/>
      <c r="B407" s="96"/>
      <c r="C407" s="97"/>
      <c r="D407" s="25"/>
      <c r="E407" s="25"/>
      <c r="F407" s="2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</row>
    <row r="408" spans="1:209" s="50" customFormat="1" x14ac:dyDescent="0.25">
      <c r="A408" s="37"/>
      <c r="B408" s="96"/>
      <c r="C408" s="97"/>
      <c r="D408" s="25"/>
      <c r="E408" s="25"/>
      <c r="F408" s="2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</row>
    <row r="409" spans="1:209" s="50" customFormat="1" x14ac:dyDescent="0.25">
      <c r="A409" s="37"/>
      <c r="B409" s="96"/>
      <c r="C409" s="97"/>
      <c r="D409" s="25"/>
      <c r="E409" s="25"/>
      <c r="F409" s="2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</row>
    <row r="410" spans="1:209" s="50" customFormat="1" x14ac:dyDescent="0.25">
      <c r="A410" s="37"/>
      <c r="B410" s="96"/>
      <c r="C410" s="97"/>
      <c r="D410" s="25"/>
      <c r="E410" s="25"/>
      <c r="F410" s="2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</row>
    <row r="411" spans="1:209" s="50" customFormat="1" x14ac:dyDescent="0.25">
      <c r="A411" s="37"/>
      <c r="B411" s="96"/>
      <c r="C411" s="97"/>
      <c r="D411" s="25"/>
      <c r="E411" s="25"/>
      <c r="F411" s="2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</row>
    <row r="412" spans="1:209" s="50" customFormat="1" x14ac:dyDescent="0.25">
      <c r="A412" s="37"/>
      <c r="B412" s="96"/>
      <c r="C412" s="97"/>
      <c r="D412" s="25"/>
      <c r="E412" s="25"/>
      <c r="F412" s="2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</row>
    <row r="413" spans="1:209" s="50" customFormat="1" x14ac:dyDescent="0.25">
      <c r="A413" s="37"/>
      <c r="B413" s="96"/>
      <c r="C413" s="97"/>
      <c r="D413" s="25"/>
      <c r="E413" s="25"/>
      <c r="F413" s="2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</row>
    <row r="414" spans="1:209" s="50" customFormat="1" x14ac:dyDescent="0.25">
      <c r="A414" s="37"/>
      <c r="B414" s="96"/>
      <c r="C414" s="97"/>
      <c r="D414" s="25"/>
      <c r="E414" s="25"/>
      <c r="F414" s="2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</row>
    <row r="415" spans="1:209" s="50" customFormat="1" x14ac:dyDescent="0.25">
      <c r="A415" s="37"/>
      <c r="B415" s="96"/>
      <c r="C415" s="97"/>
      <c r="D415" s="25"/>
      <c r="E415" s="25"/>
      <c r="F415" s="2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</row>
    <row r="416" spans="1:209" s="50" customFormat="1" x14ac:dyDescent="0.25">
      <c r="A416" s="37"/>
      <c r="B416" s="96"/>
      <c r="C416" s="97"/>
      <c r="D416" s="25"/>
      <c r="E416" s="25"/>
      <c r="F416" s="2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</row>
    <row r="417" spans="1:209" s="50" customFormat="1" x14ac:dyDescent="0.25">
      <c r="A417" s="37"/>
      <c r="B417" s="96"/>
      <c r="C417" s="97"/>
      <c r="D417" s="25"/>
      <c r="E417" s="25"/>
      <c r="F417" s="2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</row>
    <row r="418" spans="1:209" s="50" customFormat="1" x14ac:dyDescent="0.25">
      <c r="A418" s="37"/>
      <c r="B418" s="96"/>
      <c r="C418" s="97"/>
      <c r="D418" s="25"/>
      <c r="E418" s="25"/>
      <c r="F418" s="2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</row>
    <row r="419" spans="1:209" s="50" customFormat="1" x14ac:dyDescent="0.25">
      <c r="A419" s="37"/>
      <c r="B419" s="96"/>
      <c r="C419" s="97"/>
      <c r="D419" s="25"/>
      <c r="E419" s="25"/>
      <c r="F419" s="2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</row>
    <row r="420" spans="1:209" s="50" customFormat="1" x14ac:dyDescent="0.25">
      <c r="A420" s="37"/>
      <c r="B420" s="96"/>
      <c r="C420" s="97"/>
      <c r="D420" s="25"/>
      <c r="E420" s="25"/>
      <c r="F420" s="2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</row>
    <row r="421" spans="1:209" s="50" customFormat="1" x14ac:dyDescent="0.25">
      <c r="A421" s="37"/>
      <c r="B421" s="96"/>
      <c r="C421" s="97"/>
      <c r="D421" s="25"/>
      <c r="E421" s="25"/>
      <c r="F421" s="2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</row>
    <row r="422" spans="1:209" s="50" customFormat="1" x14ac:dyDescent="0.25">
      <c r="A422" s="37"/>
      <c r="B422" s="96"/>
      <c r="C422" s="97"/>
      <c r="D422" s="25"/>
      <c r="E422" s="25"/>
      <c r="F422" s="2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</row>
    <row r="423" spans="1:209" s="50" customFormat="1" x14ac:dyDescent="0.25">
      <c r="A423" s="37"/>
      <c r="B423" s="96"/>
      <c r="C423" s="97"/>
      <c r="D423" s="25"/>
      <c r="E423" s="25"/>
      <c r="F423" s="2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</row>
    <row r="424" spans="1:209" s="50" customFormat="1" x14ac:dyDescent="0.25">
      <c r="A424" s="37"/>
      <c r="B424" s="96"/>
      <c r="C424" s="97"/>
      <c r="D424" s="25"/>
      <c r="E424" s="25"/>
      <c r="F424" s="2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</row>
    <row r="425" spans="1:209" s="50" customFormat="1" x14ac:dyDescent="0.25">
      <c r="A425" s="37"/>
      <c r="B425" s="96"/>
      <c r="C425" s="97"/>
      <c r="D425" s="25"/>
      <c r="E425" s="25"/>
      <c r="F425" s="2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</row>
    <row r="426" spans="1:209" s="50" customFormat="1" x14ac:dyDescent="0.25">
      <c r="A426" s="37"/>
      <c r="B426" s="96"/>
      <c r="C426" s="97"/>
      <c r="D426" s="25"/>
      <c r="E426" s="25"/>
      <c r="F426" s="2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</row>
    <row r="427" spans="1:209" s="50" customFormat="1" x14ac:dyDescent="0.25">
      <c r="A427" s="37"/>
      <c r="B427" s="96"/>
      <c r="C427" s="97"/>
      <c r="D427" s="25"/>
      <c r="E427" s="25"/>
      <c r="F427" s="2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</row>
    <row r="428" spans="1:209" s="50" customFormat="1" x14ac:dyDescent="0.25">
      <c r="A428" s="37"/>
      <c r="B428" s="96"/>
      <c r="C428" s="97"/>
      <c r="D428" s="25"/>
      <c r="E428" s="25"/>
      <c r="F428" s="2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</row>
    <row r="429" spans="1:209" s="50" customFormat="1" x14ac:dyDescent="0.25">
      <c r="A429" s="37"/>
      <c r="B429" s="96"/>
      <c r="C429" s="97"/>
      <c r="D429" s="25"/>
      <c r="E429" s="25"/>
      <c r="F429" s="2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</row>
    <row r="430" spans="1:209" s="50" customFormat="1" x14ac:dyDescent="0.25">
      <c r="A430" s="37"/>
      <c r="B430" s="96"/>
      <c r="C430" s="97"/>
      <c r="D430" s="25"/>
      <c r="E430" s="25"/>
      <c r="F430" s="2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</row>
    <row r="431" spans="1:209" s="50" customFormat="1" x14ac:dyDescent="0.25">
      <c r="A431" s="37"/>
      <c r="B431" s="96"/>
      <c r="C431" s="97"/>
      <c r="D431" s="25"/>
      <c r="E431" s="25"/>
      <c r="F431" s="2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</row>
    <row r="432" spans="1:209" s="50" customFormat="1" x14ac:dyDescent="0.25">
      <c r="A432" s="37"/>
      <c r="B432" s="96"/>
      <c r="C432" s="97"/>
      <c r="D432" s="25"/>
      <c r="E432" s="25"/>
      <c r="F432" s="2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</row>
    <row r="433" spans="1:209" s="50" customFormat="1" x14ac:dyDescent="0.25">
      <c r="A433" s="37"/>
      <c r="B433" s="96"/>
      <c r="C433" s="97"/>
      <c r="D433" s="25"/>
      <c r="E433" s="25"/>
      <c r="F433" s="2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</row>
    <row r="434" spans="1:209" s="50" customFormat="1" x14ac:dyDescent="0.25">
      <c r="A434" s="37"/>
      <c r="B434" s="96"/>
      <c r="C434" s="97"/>
      <c r="D434" s="25"/>
      <c r="E434" s="25"/>
      <c r="F434" s="2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</row>
    <row r="435" spans="1:209" s="50" customFormat="1" x14ac:dyDescent="0.25">
      <c r="A435" s="37"/>
      <c r="B435" s="96"/>
      <c r="C435" s="97"/>
      <c r="D435" s="25"/>
      <c r="E435" s="25"/>
      <c r="F435" s="2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</row>
    <row r="436" spans="1:209" s="50" customFormat="1" x14ac:dyDescent="0.25">
      <c r="A436" s="37"/>
      <c r="B436" s="96"/>
      <c r="C436" s="97"/>
      <c r="D436" s="25"/>
      <c r="E436" s="25"/>
      <c r="F436" s="2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</row>
    <row r="437" spans="1:209" s="50" customFormat="1" x14ac:dyDescent="0.25">
      <c r="A437" s="37"/>
      <c r="B437" s="96"/>
      <c r="C437" s="97"/>
      <c r="D437" s="25"/>
      <c r="E437" s="25"/>
      <c r="F437" s="2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</row>
    <row r="438" spans="1:209" s="50" customFormat="1" x14ac:dyDescent="0.25">
      <c r="A438" s="37"/>
      <c r="B438" s="96"/>
      <c r="C438" s="97"/>
      <c r="D438" s="25"/>
      <c r="E438" s="25"/>
      <c r="F438" s="2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</row>
    <row r="439" spans="1:209" s="50" customFormat="1" x14ac:dyDescent="0.25">
      <c r="A439" s="37"/>
      <c r="B439" s="96"/>
      <c r="C439" s="97"/>
      <c r="D439" s="25"/>
      <c r="E439" s="25"/>
      <c r="F439" s="2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</row>
    <row r="440" spans="1:209" s="50" customFormat="1" x14ac:dyDescent="0.25">
      <c r="A440" s="37"/>
      <c r="B440" s="96"/>
      <c r="C440" s="97"/>
      <c r="D440" s="25"/>
      <c r="E440" s="25"/>
      <c r="F440" s="2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</row>
    <row r="441" spans="1:209" s="50" customFormat="1" x14ac:dyDescent="0.25">
      <c r="A441" s="37"/>
      <c r="B441" s="96"/>
      <c r="C441" s="97"/>
      <c r="D441" s="25"/>
      <c r="E441" s="25"/>
      <c r="F441" s="2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  <c r="DV441" s="5"/>
      <c r="DW441" s="5"/>
      <c r="DX441" s="5"/>
      <c r="DY441" s="5"/>
      <c r="DZ441" s="5"/>
      <c r="EA441" s="5"/>
      <c r="EB441" s="5"/>
      <c r="EC441" s="5"/>
      <c r="ED441" s="5"/>
      <c r="EE441" s="5"/>
      <c r="EF441" s="5"/>
      <c r="EG441" s="5"/>
      <c r="EH441" s="5"/>
      <c r="EI441" s="5"/>
      <c r="EJ441" s="5"/>
      <c r="EK441" s="5"/>
      <c r="EL441" s="5"/>
      <c r="EM441" s="5"/>
      <c r="EN441" s="5"/>
      <c r="EO441" s="5"/>
      <c r="EP441" s="5"/>
      <c r="EQ441" s="5"/>
      <c r="ER441" s="5"/>
      <c r="ES441" s="5"/>
      <c r="ET441" s="5"/>
      <c r="EU441" s="5"/>
      <c r="EV441" s="5"/>
      <c r="EW441" s="5"/>
      <c r="EX441" s="5"/>
      <c r="EY441" s="5"/>
      <c r="EZ441" s="5"/>
      <c r="FA441" s="5"/>
      <c r="FB441" s="5"/>
      <c r="FC441" s="5"/>
      <c r="FD441" s="5"/>
      <c r="FE441" s="5"/>
      <c r="FF441" s="5"/>
      <c r="FG441" s="5"/>
      <c r="FH441" s="5"/>
      <c r="FI441" s="5"/>
      <c r="FJ441" s="5"/>
      <c r="FK441" s="5"/>
      <c r="FL441" s="5"/>
      <c r="FM441" s="5"/>
      <c r="FN441" s="5"/>
      <c r="FO441" s="5"/>
      <c r="FP441" s="5"/>
      <c r="FQ441" s="5"/>
      <c r="FR441" s="5"/>
      <c r="FS441" s="5"/>
      <c r="FT441" s="5"/>
      <c r="FU441" s="5"/>
      <c r="FV441" s="5"/>
      <c r="FW441" s="5"/>
      <c r="FX441" s="5"/>
      <c r="FY441" s="5"/>
      <c r="FZ441" s="5"/>
      <c r="GA441" s="5"/>
      <c r="GB441" s="5"/>
      <c r="GC441" s="5"/>
      <c r="GD441" s="5"/>
      <c r="GE441" s="5"/>
      <c r="GF441" s="5"/>
      <c r="GG441" s="5"/>
      <c r="GH441" s="5"/>
      <c r="GI441" s="5"/>
      <c r="GJ441" s="5"/>
      <c r="GK441" s="5"/>
      <c r="GL441" s="5"/>
      <c r="GM441" s="5"/>
      <c r="GN441" s="5"/>
      <c r="GO441" s="5"/>
      <c r="GP441" s="5"/>
      <c r="GQ441" s="5"/>
      <c r="GR441" s="5"/>
      <c r="GS441" s="5"/>
      <c r="GT441" s="5"/>
      <c r="GU441" s="5"/>
      <c r="GV441" s="5"/>
      <c r="GW441" s="5"/>
      <c r="GX441" s="5"/>
      <c r="GY441" s="5"/>
      <c r="GZ441" s="5"/>
      <c r="HA441" s="5"/>
    </row>
    <row r="442" spans="1:209" s="50" customFormat="1" x14ac:dyDescent="0.25">
      <c r="A442" s="37"/>
      <c r="B442" s="96"/>
      <c r="C442" s="97"/>
      <c r="D442" s="25"/>
      <c r="E442" s="25"/>
      <c r="F442" s="2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  <c r="DV442" s="5"/>
      <c r="DW442" s="5"/>
      <c r="DX442" s="5"/>
      <c r="DY442" s="5"/>
      <c r="DZ442" s="5"/>
      <c r="EA442" s="5"/>
      <c r="EB442" s="5"/>
      <c r="EC442" s="5"/>
      <c r="ED442" s="5"/>
      <c r="EE442" s="5"/>
      <c r="EF442" s="5"/>
      <c r="EG442" s="5"/>
      <c r="EH442" s="5"/>
      <c r="EI442" s="5"/>
      <c r="EJ442" s="5"/>
      <c r="EK442" s="5"/>
      <c r="EL442" s="5"/>
      <c r="EM442" s="5"/>
      <c r="EN442" s="5"/>
      <c r="EO442" s="5"/>
      <c r="EP442" s="5"/>
      <c r="EQ442" s="5"/>
      <c r="ER442" s="5"/>
      <c r="ES442" s="5"/>
      <c r="ET442" s="5"/>
      <c r="EU442" s="5"/>
      <c r="EV442" s="5"/>
      <c r="EW442" s="5"/>
      <c r="EX442" s="5"/>
      <c r="EY442" s="5"/>
      <c r="EZ442" s="5"/>
      <c r="FA442" s="5"/>
      <c r="FB442" s="5"/>
      <c r="FC442" s="5"/>
      <c r="FD442" s="5"/>
      <c r="FE442" s="5"/>
      <c r="FF442" s="5"/>
      <c r="FG442" s="5"/>
      <c r="FH442" s="5"/>
      <c r="FI442" s="5"/>
      <c r="FJ442" s="5"/>
      <c r="FK442" s="5"/>
      <c r="FL442" s="5"/>
      <c r="FM442" s="5"/>
      <c r="FN442" s="5"/>
      <c r="FO442" s="5"/>
      <c r="FP442" s="5"/>
      <c r="FQ442" s="5"/>
      <c r="FR442" s="5"/>
      <c r="FS442" s="5"/>
      <c r="FT442" s="5"/>
      <c r="FU442" s="5"/>
      <c r="FV442" s="5"/>
      <c r="FW442" s="5"/>
      <c r="FX442" s="5"/>
      <c r="FY442" s="5"/>
      <c r="FZ442" s="5"/>
      <c r="GA442" s="5"/>
      <c r="GB442" s="5"/>
      <c r="GC442" s="5"/>
      <c r="GD442" s="5"/>
      <c r="GE442" s="5"/>
      <c r="GF442" s="5"/>
      <c r="GG442" s="5"/>
      <c r="GH442" s="5"/>
      <c r="GI442" s="5"/>
      <c r="GJ442" s="5"/>
      <c r="GK442" s="5"/>
      <c r="GL442" s="5"/>
      <c r="GM442" s="5"/>
      <c r="GN442" s="5"/>
      <c r="GO442" s="5"/>
      <c r="GP442" s="5"/>
      <c r="GQ442" s="5"/>
      <c r="GR442" s="5"/>
      <c r="GS442" s="5"/>
      <c r="GT442" s="5"/>
      <c r="GU442" s="5"/>
      <c r="GV442" s="5"/>
      <c r="GW442" s="5"/>
      <c r="GX442" s="5"/>
      <c r="GY442" s="5"/>
      <c r="GZ442" s="5"/>
      <c r="HA442" s="5"/>
    </row>
    <row r="443" spans="1:209" s="50" customFormat="1" x14ac:dyDescent="0.25">
      <c r="A443" s="37"/>
      <c r="B443" s="96"/>
      <c r="C443" s="97"/>
      <c r="D443" s="25"/>
      <c r="E443" s="25"/>
      <c r="F443" s="2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  <c r="DV443" s="5"/>
      <c r="DW443" s="5"/>
      <c r="DX443" s="5"/>
      <c r="DY443" s="5"/>
      <c r="DZ443" s="5"/>
      <c r="EA443" s="5"/>
      <c r="EB443" s="5"/>
      <c r="EC443" s="5"/>
      <c r="ED443" s="5"/>
      <c r="EE443" s="5"/>
      <c r="EF443" s="5"/>
      <c r="EG443" s="5"/>
      <c r="EH443" s="5"/>
      <c r="EI443" s="5"/>
      <c r="EJ443" s="5"/>
      <c r="EK443" s="5"/>
      <c r="EL443" s="5"/>
      <c r="EM443" s="5"/>
      <c r="EN443" s="5"/>
      <c r="EO443" s="5"/>
      <c r="EP443" s="5"/>
      <c r="EQ443" s="5"/>
      <c r="ER443" s="5"/>
      <c r="ES443" s="5"/>
      <c r="ET443" s="5"/>
      <c r="EU443" s="5"/>
      <c r="EV443" s="5"/>
      <c r="EW443" s="5"/>
      <c r="EX443" s="5"/>
      <c r="EY443" s="5"/>
      <c r="EZ443" s="5"/>
      <c r="FA443" s="5"/>
      <c r="FB443" s="5"/>
      <c r="FC443" s="5"/>
      <c r="FD443" s="5"/>
      <c r="FE443" s="5"/>
      <c r="FF443" s="5"/>
      <c r="FG443" s="5"/>
      <c r="FH443" s="5"/>
      <c r="FI443" s="5"/>
      <c r="FJ443" s="5"/>
      <c r="FK443" s="5"/>
      <c r="FL443" s="5"/>
      <c r="FM443" s="5"/>
      <c r="FN443" s="5"/>
      <c r="FO443" s="5"/>
      <c r="FP443" s="5"/>
      <c r="FQ443" s="5"/>
      <c r="FR443" s="5"/>
      <c r="FS443" s="5"/>
      <c r="FT443" s="5"/>
      <c r="FU443" s="5"/>
      <c r="FV443" s="5"/>
      <c r="FW443" s="5"/>
      <c r="FX443" s="5"/>
      <c r="FY443" s="5"/>
      <c r="FZ443" s="5"/>
      <c r="GA443" s="5"/>
      <c r="GB443" s="5"/>
      <c r="GC443" s="5"/>
      <c r="GD443" s="5"/>
      <c r="GE443" s="5"/>
      <c r="GF443" s="5"/>
      <c r="GG443" s="5"/>
      <c r="GH443" s="5"/>
      <c r="GI443" s="5"/>
      <c r="GJ443" s="5"/>
      <c r="GK443" s="5"/>
      <c r="GL443" s="5"/>
      <c r="GM443" s="5"/>
      <c r="GN443" s="5"/>
      <c r="GO443" s="5"/>
      <c r="GP443" s="5"/>
      <c r="GQ443" s="5"/>
      <c r="GR443" s="5"/>
      <c r="GS443" s="5"/>
      <c r="GT443" s="5"/>
      <c r="GU443" s="5"/>
      <c r="GV443" s="5"/>
      <c r="GW443" s="5"/>
      <c r="GX443" s="5"/>
      <c r="GY443" s="5"/>
      <c r="GZ443" s="5"/>
      <c r="HA443" s="5"/>
    </row>
    <row r="444" spans="1:209" s="50" customFormat="1" x14ac:dyDescent="0.25">
      <c r="A444" s="37"/>
      <c r="B444" s="96"/>
      <c r="C444" s="97"/>
      <c r="D444" s="25"/>
      <c r="E444" s="25"/>
      <c r="F444" s="2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  <c r="DV444" s="5"/>
      <c r="DW444" s="5"/>
      <c r="DX444" s="5"/>
      <c r="DY444" s="5"/>
      <c r="DZ444" s="5"/>
      <c r="EA444" s="5"/>
      <c r="EB444" s="5"/>
      <c r="EC444" s="5"/>
      <c r="ED444" s="5"/>
      <c r="EE444" s="5"/>
      <c r="EF444" s="5"/>
      <c r="EG444" s="5"/>
      <c r="EH444" s="5"/>
      <c r="EI444" s="5"/>
      <c r="EJ444" s="5"/>
      <c r="EK444" s="5"/>
      <c r="EL444" s="5"/>
      <c r="EM444" s="5"/>
      <c r="EN444" s="5"/>
      <c r="EO444" s="5"/>
      <c r="EP444" s="5"/>
      <c r="EQ444" s="5"/>
      <c r="ER444" s="5"/>
      <c r="ES444" s="5"/>
      <c r="ET444" s="5"/>
      <c r="EU444" s="5"/>
      <c r="EV444" s="5"/>
      <c r="EW444" s="5"/>
      <c r="EX444" s="5"/>
      <c r="EY444" s="5"/>
      <c r="EZ444" s="5"/>
      <c r="FA444" s="5"/>
      <c r="FB444" s="5"/>
      <c r="FC444" s="5"/>
      <c r="FD444" s="5"/>
      <c r="FE444" s="5"/>
      <c r="FF444" s="5"/>
      <c r="FG444" s="5"/>
      <c r="FH444" s="5"/>
      <c r="FI444" s="5"/>
      <c r="FJ444" s="5"/>
      <c r="FK444" s="5"/>
      <c r="FL444" s="5"/>
      <c r="FM444" s="5"/>
      <c r="FN444" s="5"/>
      <c r="FO444" s="5"/>
      <c r="FP444" s="5"/>
      <c r="FQ444" s="5"/>
      <c r="FR444" s="5"/>
      <c r="FS444" s="5"/>
      <c r="FT444" s="5"/>
      <c r="FU444" s="5"/>
      <c r="FV444" s="5"/>
      <c r="FW444" s="5"/>
      <c r="FX444" s="5"/>
      <c r="FY444" s="5"/>
      <c r="FZ444" s="5"/>
      <c r="GA444" s="5"/>
      <c r="GB444" s="5"/>
      <c r="GC444" s="5"/>
      <c r="GD444" s="5"/>
      <c r="GE444" s="5"/>
      <c r="GF444" s="5"/>
      <c r="GG444" s="5"/>
      <c r="GH444" s="5"/>
      <c r="GI444" s="5"/>
      <c r="GJ444" s="5"/>
      <c r="GK444" s="5"/>
      <c r="GL444" s="5"/>
      <c r="GM444" s="5"/>
      <c r="GN444" s="5"/>
      <c r="GO444" s="5"/>
      <c r="GP444" s="5"/>
      <c r="GQ444" s="5"/>
      <c r="GR444" s="5"/>
      <c r="GS444" s="5"/>
      <c r="GT444" s="5"/>
      <c r="GU444" s="5"/>
      <c r="GV444" s="5"/>
      <c r="GW444" s="5"/>
      <c r="GX444" s="5"/>
      <c r="GY444" s="5"/>
      <c r="GZ444" s="5"/>
      <c r="HA444" s="5"/>
    </row>
    <row r="445" spans="1:209" s="50" customFormat="1" x14ac:dyDescent="0.25">
      <c r="A445" s="37"/>
      <c r="B445" s="96"/>
      <c r="C445" s="97"/>
      <c r="D445" s="25"/>
      <c r="E445" s="25"/>
      <c r="F445" s="2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  <c r="DV445" s="5"/>
      <c r="DW445" s="5"/>
      <c r="DX445" s="5"/>
      <c r="DY445" s="5"/>
      <c r="DZ445" s="5"/>
      <c r="EA445" s="5"/>
      <c r="EB445" s="5"/>
      <c r="EC445" s="5"/>
      <c r="ED445" s="5"/>
      <c r="EE445" s="5"/>
      <c r="EF445" s="5"/>
      <c r="EG445" s="5"/>
      <c r="EH445" s="5"/>
      <c r="EI445" s="5"/>
      <c r="EJ445" s="5"/>
      <c r="EK445" s="5"/>
      <c r="EL445" s="5"/>
      <c r="EM445" s="5"/>
      <c r="EN445" s="5"/>
      <c r="EO445" s="5"/>
      <c r="EP445" s="5"/>
      <c r="EQ445" s="5"/>
      <c r="ER445" s="5"/>
      <c r="ES445" s="5"/>
      <c r="ET445" s="5"/>
      <c r="EU445" s="5"/>
      <c r="EV445" s="5"/>
      <c r="EW445" s="5"/>
      <c r="EX445" s="5"/>
      <c r="EY445" s="5"/>
      <c r="EZ445" s="5"/>
      <c r="FA445" s="5"/>
      <c r="FB445" s="5"/>
      <c r="FC445" s="5"/>
      <c r="FD445" s="5"/>
      <c r="FE445" s="5"/>
      <c r="FF445" s="5"/>
      <c r="FG445" s="5"/>
      <c r="FH445" s="5"/>
      <c r="FI445" s="5"/>
      <c r="FJ445" s="5"/>
      <c r="FK445" s="5"/>
      <c r="FL445" s="5"/>
      <c r="FM445" s="5"/>
      <c r="FN445" s="5"/>
      <c r="FO445" s="5"/>
      <c r="FP445" s="5"/>
      <c r="FQ445" s="5"/>
      <c r="FR445" s="5"/>
      <c r="FS445" s="5"/>
      <c r="FT445" s="5"/>
      <c r="FU445" s="5"/>
      <c r="FV445" s="5"/>
      <c r="FW445" s="5"/>
      <c r="FX445" s="5"/>
      <c r="FY445" s="5"/>
      <c r="FZ445" s="5"/>
      <c r="GA445" s="5"/>
      <c r="GB445" s="5"/>
      <c r="GC445" s="5"/>
      <c r="GD445" s="5"/>
      <c r="GE445" s="5"/>
      <c r="GF445" s="5"/>
      <c r="GG445" s="5"/>
      <c r="GH445" s="5"/>
      <c r="GI445" s="5"/>
      <c r="GJ445" s="5"/>
      <c r="GK445" s="5"/>
      <c r="GL445" s="5"/>
      <c r="GM445" s="5"/>
      <c r="GN445" s="5"/>
      <c r="GO445" s="5"/>
      <c r="GP445" s="5"/>
      <c r="GQ445" s="5"/>
      <c r="GR445" s="5"/>
      <c r="GS445" s="5"/>
      <c r="GT445" s="5"/>
      <c r="GU445" s="5"/>
      <c r="GV445" s="5"/>
      <c r="GW445" s="5"/>
      <c r="GX445" s="5"/>
      <c r="GY445" s="5"/>
      <c r="GZ445" s="5"/>
      <c r="HA445" s="5"/>
    </row>
    <row r="446" spans="1:209" s="50" customFormat="1" x14ac:dyDescent="0.25">
      <c r="A446" s="37"/>
      <c r="B446" s="96"/>
      <c r="C446" s="97"/>
      <c r="D446" s="25"/>
      <c r="E446" s="25"/>
      <c r="F446" s="2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  <c r="DV446" s="5"/>
      <c r="DW446" s="5"/>
      <c r="DX446" s="5"/>
      <c r="DY446" s="5"/>
      <c r="DZ446" s="5"/>
      <c r="EA446" s="5"/>
      <c r="EB446" s="5"/>
      <c r="EC446" s="5"/>
      <c r="ED446" s="5"/>
      <c r="EE446" s="5"/>
      <c r="EF446" s="5"/>
      <c r="EG446" s="5"/>
      <c r="EH446" s="5"/>
      <c r="EI446" s="5"/>
      <c r="EJ446" s="5"/>
      <c r="EK446" s="5"/>
      <c r="EL446" s="5"/>
      <c r="EM446" s="5"/>
      <c r="EN446" s="5"/>
      <c r="EO446" s="5"/>
      <c r="EP446" s="5"/>
      <c r="EQ446" s="5"/>
      <c r="ER446" s="5"/>
      <c r="ES446" s="5"/>
      <c r="ET446" s="5"/>
      <c r="EU446" s="5"/>
      <c r="EV446" s="5"/>
      <c r="EW446" s="5"/>
      <c r="EX446" s="5"/>
      <c r="EY446" s="5"/>
      <c r="EZ446" s="5"/>
      <c r="FA446" s="5"/>
      <c r="FB446" s="5"/>
      <c r="FC446" s="5"/>
      <c r="FD446" s="5"/>
      <c r="FE446" s="5"/>
      <c r="FF446" s="5"/>
      <c r="FG446" s="5"/>
      <c r="FH446" s="5"/>
      <c r="FI446" s="5"/>
      <c r="FJ446" s="5"/>
      <c r="FK446" s="5"/>
      <c r="FL446" s="5"/>
      <c r="FM446" s="5"/>
      <c r="FN446" s="5"/>
      <c r="FO446" s="5"/>
      <c r="FP446" s="5"/>
      <c r="FQ446" s="5"/>
      <c r="FR446" s="5"/>
      <c r="FS446" s="5"/>
      <c r="FT446" s="5"/>
      <c r="FU446" s="5"/>
      <c r="FV446" s="5"/>
      <c r="FW446" s="5"/>
      <c r="FX446" s="5"/>
      <c r="FY446" s="5"/>
      <c r="FZ446" s="5"/>
      <c r="GA446" s="5"/>
      <c r="GB446" s="5"/>
      <c r="GC446" s="5"/>
      <c r="GD446" s="5"/>
      <c r="GE446" s="5"/>
      <c r="GF446" s="5"/>
      <c r="GG446" s="5"/>
      <c r="GH446" s="5"/>
      <c r="GI446" s="5"/>
      <c r="GJ446" s="5"/>
      <c r="GK446" s="5"/>
      <c r="GL446" s="5"/>
      <c r="GM446" s="5"/>
      <c r="GN446" s="5"/>
      <c r="GO446" s="5"/>
      <c r="GP446" s="5"/>
      <c r="GQ446" s="5"/>
      <c r="GR446" s="5"/>
      <c r="GS446" s="5"/>
      <c r="GT446" s="5"/>
      <c r="GU446" s="5"/>
      <c r="GV446" s="5"/>
      <c r="GW446" s="5"/>
      <c r="GX446" s="5"/>
      <c r="GY446" s="5"/>
      <c r="GZ446" s="5"/>
      <c r="HA446" s="5"/>
    </row>
    <row r="447" spans="1:209" s="50" customFormat="1" x14ac:dyDescent="0.25">
      <c r="A447" s="37"/>
      <c r="B447" s="96"/>
      <c r="C447" s="97"/>
      <c r="D447" s="25"/>
      <c r="E447" s="25"/>
      <c r="F447" s="2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  <c r="DV447" s="5"/>
      <c r="DW447" s="5"/>
      <c r="DX447" s="5"/>
      <c r="DY447" s="5"/>
      <c r="DZ447" s="5"/>
      <c r="EA447" s="5"/>
      <c r="EB447" s="5"/>
      <c r="EC447" s="5"/>
      <c r="ED447" s="5"/>
      <c r="EE447" s="5"/>
      <c r="EF447" s="5"/>
      <c r="EG447" s="5"/>
      <c r="EH447" s="5"/>
      <c r="EI447" s="5"/>
      <c r="EJ447" s="5"/>
      <c r="EK447" s="5"/>
      <c r="EL447" s="5"/>
      <c r="EM447" s="5"/>
      <c r="EN447" s="5"/>
      <c r="EO447" s="5"/>
      <c r="EP447" s="5"/>
      <c r="EQ447" s="5"/>
      <c r="ER447" s="5"/>
      <c r="ES447" s="5"/>
      <c r="ET447" s="5"/>
      <c r="EU447" s="5"/>
      <c r="EV447" s="5"/>
      <c r="EW447" s="5"/>
      <c r="EX447" s="5"/>
      <c r="EY447" s="5"/>
      <c r="EZ447" s="5"/>
      <c r="FA447" s="5"/>
      <c r="FB447" s="5"/>
      <c r="FC447" s="5"/>
      <c r="FD447" s="5"/>
      <c r="FE447" s="5"/>
      <c r="FF447" s="5"/>
      <c r="FG447" s="5"/>
      <c r="FH447" s="5"/>
      <c r="FI447" s="5"/>
      <c r="FJ447" s="5"/>
      <c r="FK447" s="5"/>
      <c r="FL447" s="5"/>
      <c r="FM447" s="5"/>
      <c r="FN447" s="5"/>
      <c r="FO447" s="5"/>
      <c r="FP447" s="5"/>
      <c r="FQ447" s="5"/>
      <c r="FR447" s="5"/>
      <c r="FS447" s="5"/>
      <c r="FT447" s="5"/>
      <c r="FU447" s="5"/>
      <c r="FV447" s="5"/>
      <c r="FW447" s="5"/>
      <c r="FX447" s="5"/>
      <c r="FY447" s="5"/>
      <c r="FZ447" s="5"/>
      <c r="GA447" s="5"/>
      <c r="GB447" s="5"/>
      <c r="GC447" s="5"/>
      <c r="GD447" s="5"/>
      <c r="GE447" s="5"/>
      <c r="GF447" s="5"/>
      <c r="GG447" s="5"/>
      <c r="GH447" s="5"/>
      <c r="GI447" s="5"/>
      <c r="GJ447" s="5"/>
      <c r="GK447" s="5"/>
      <c r="GL447" s="5"/>
      <c r="GM447" s="5"/>
      <c r="GN447" s="5"/>
      <c r="GO447" s="5"/>
      <c r="GP447" s="5"/>
      <c r="GQ447" s="5"/>
      <c r="GR447" s="5"/>
      <c r="GS447" s="5"/>
      <c r="GT447" s="5"/>
      <c r="GU447" s="5"/>
      <c r="GV447" s="5"/>
      <c r="GW447" s="5"/>
      <c r="GX447" s="5"/>
      <c r="GY447" s="5"/>
      <c r="GZ447" s="5"/>
      <c r="HA447" s="5"/>
    </row>
    <row r="448" spans="1:209" s="50" customFormat="1" x14ac:dyDescent="0.25">
      <c r="A448" s="37"/>
      <c r="B448" s="96"/>
      <c r="C448" s="97"/>
      <c r="D448" s="25"/>
      <c r="E448" s="25"/>
      <c r="F448" s="2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  <c r="DV448" s="5"/>
      <c r="DW448" s="5"/>
      <c r="DX448" s="5"/>
      <c r="DY448" s="5"/>
      <c r="DZ448" s="5"/>
      <c r="EA448" s="5"/>
      <c r="EB448" s="5"/>
      <c r="EC448" s="5"/>
      <c r="ED448" s="5"/>
      <c r="EE448" s="5"/>
      <c r="EF448" s="5"/>
      <c r="EG448" s="5"/>
      <c r="EH448" s="5"/>
      <c r="EI448" s="5"/>
      <c r="EJ448" s="5"/>
      <c r="EK448" s="5"/>
      <c r="EL448" s="5"/>
      <c r="EM448" s="5"/>
      <c r="EN448" s="5"/>
      <c r="EO448" s="5"/>
      <c r="EP448" s="5"/>
      <c r="EQ448" s="5"/>
      <c r="ER448" s="5"/>
      <c r="ES448" s="5"/>
      <c r="ET448" s="5"/>
      <c r="EU448" s="5"/>
      <c r="EV448" s="5"/>
      <c r="EW448" s="5"/>
      <c r="EX448" s="5"/>
      <c r="EY448" s="5"/>
      <c r="EZ448" s="5"/>
      <c r="FA448" s="5"/>
      <c r="FB448" s="5"/>
      <c r="FC448" s="5"/>
      <c r="FD448" s="5"/>
      <c r="FE448" s="5"/>
      <c r="FF448" s="5"/>
      <c r="FG448" s="5"/>
      <c r="FH448" s="5"/>
      <c r="FI448" s="5"/>
      <c r="FJ448" s="5"/>
      <c r="FK448" s="5"/>
      <c r="FL448" s="5"/>
      <c r="FM448" s="5"/>
      <c r="FN448" s="5"/>
      <c r="FO448" s="5"/>
      <c r="FP448" s="5"/>
      <c r="FQ448" s="5"/>
      <c r="FR448" s="5"/>
      <c r="FS448" s="5"/>
      <c r="FT448" s="5"/>
      <c r="FU448" s="5"/>
      <c r="FV448" s="5"/>
      <c r="FW448" s="5"/>
      <c r="FX448" s="5"/>
      <c r="FY448" s="5"/>
      <c r="FZ448" s="5"/>
      <c r="GA448" s="5"/>
      <c r="GB448" s="5"/>
      <c r="GC448" s="5"/>
      <c r="GD448" s="5"/>
      <c r="GE448" s="5"/>
      <c r="GF448" s="5"/>
      <c r="GG448" s="5"/>
      <c r="GH448" s="5"/>
      <c r="GI448" s="5"/>
      <c r="GJ448" s="5"/>
      <c r="GK448" s="5"/>
      <c r="GL448" s="5"/>
      <c r="GM448" s="5"/>
      <c r="GN448" s="5"/>
      <c r="GO448" s="5"/>
      <c r="GP448" s="5"/>
      <c r="GQ448" s="5"/>
      <c r="GR448" s="5"/>
      <c r="GS448" s="5"/>
      <c r="GT448" s="5"/>
      <c r="GU448" s="5"/>
      <c r="GV448" s="5"/>
      <c r="GW448" s="5"/>
      <c r="GX448" s="5"/>
      <c r="GY448" s="5"/>
      <c r="GZ448" s="5"/>
      <c r="HA448" s="5"/>
    </row>
    <row r="449" spans="1:209" s="50" customFormat="1" x14ac:dyDescent="0.25">
      <c r="A449" s="37"/>
      <c r="B449" s="96"/>
      <c r="C449" s="97"/>
      <c r="D449" s="25"/>
      <c r="E449" s="25"/>
      <c r="F449" s="2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  <c r="DV449" s="5"/>
      <c r="DW449" s="5"/>
      <c r="DX449" s="5"/>
      <c r="DY449" s="5"/>
      <c r="DZ449" s="5"/>
      <c r="EA449" s="5"/>
      <c r="EB449" s="5"/>
      <c r="EC449" s="5"/>
      <c r="ED449" s="5"/>
      <c r="EE449" s="5"/>
      <c r="EF449" s="5"/>
      <c r="EG449" s="5"/>
      <c r="EH449" s="5"/>
      <c r="EI449" s="5"/>
      <c r="EJ449" s="5"/>
      <c r="EK449" s="5"/>
      <c r="EL449" s="5"/>
      <c r="EM449" s="5"/>
      <c r="EN449" s="5"/>
      <c r="EO449" s="5"/>
      <c r="EP449" s="5"/>
      <c r="EQ449" s="5"/>
      <c r="ER449" s="5"/>
      <c r="ES449" s="5"/>
      <c r="ET449" s="5"/>
      <c r="EU449" s="5"/>
      <c r="EV449" s="5"/>
      <c r="EW449" s="5"/>
      <c r="EX449" s="5"/>
      <c r="EY449" s="5"/>
      <c r="EZ449" s="5"/>
      <c r="FA449" s="5"/>
      <c r="FB449" s="5"/>
      <c r="FC449" s="5"/>
      <c r="FD449" s="5"/>
      <c r="FE449" s="5"/>
      <c r="FF449" s="5"/>
      <c r="FG449" s="5"/>
      <c r="FH449" s="5"/>
      <c r="FI449" s="5"/>
      <c r="FJ449" s="5"/>
      <c r="FK449" s="5"/>
      <c r="FL449" s="5"/>
      <c r="FM449" s="5"/>
      <c r="FN449" s="5"/>
      <c r="FO449" s="5"/>
      <c r="FP449" s="5"/>
      <c r="FQ449" s="5"/>
      <c r="FR449" s="5"/>
      <c r="FS449" s="5"/>
      <c r="FT449" s="5"/>
      <c r="FU449" s="5"/>
      <c r="FV449" s="5"/>
      <c r="FW449" s="5"/>
      <c r="FX449" s="5"/>
      <c r="FY449" s="5"/>
      <c r="FZ449" s="5"/>
      <c r="GA449" s="5"/>
      <c r="GB449" s="5"/>
      <c r="GC449" s="5"/>
      <c r="GD449" s="5"/>
      <c r="GE449" s="5"/>
      <c r="GF449" s="5"/>
      <c r="GG449" s="5"/>
      <c r="GH449" s="5"/>
      <c r="GI449" s="5"/>
      <c r="GJ449" s="5"/>
      <c r="GK449" s="5"/>
      <c r="GL449" s="5"/>
      <c r="GM449" s="5"/>
      <c r="GN449" s="5"/>
      <c r="GO449" s="5"/>
      <c r="GP449" s="5"/>
      <c r="GQ449" s="5"/>
      <c r="GR449" s="5"/>
      <c r="GS449" s="5"/>
      <c r="GT449" s="5"/>
      <c r="GU449" s="5"/>
      <c r="GV449" s="5"/>
      <c r="GW449" s="5"/>
      <c r="GX449" s="5"/>
      <c r="GY449" s="5"/>
      <c r="GZ449" s="5"/>
      <c r="HA449" s="5"/>
    </row>
    <row r="450" spans="1:209" s="50" customFormat="1" x14ac:dyDescent="0.25">
      <c r="A450" s="37"/>
      <c r="B450" s="96"/>
      <c r="C450" s="97"/>
      <c r="D450" s="25"/>
      <c r="E450" s="25"/>
      <c r="F450" s="2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  <c r="DV450" s="5"/>
      <c r="DW450" s="5"/>
      <c r="DX450" s="5"/>
      <c r="DY450" s="5"/>
      <c r="DZ450" s="5"/>
      <c r="EA450" s="5"/>
      <c r="EB450" s="5"/>
      <c r="EC450" s="5"/>
      <c r="ED450" s="5"/>
      <c r="EE450" s="5"/>
      <c r="EF450" s="5"/>
      <c r="EG450" s="5"/>
      <c r="EH450" s="5"/>
      <c r="EI450" s="5"/>
      <c r="EJ450" s="5"/>
      <c r="EK450" s="5"/>
      <c r="EL450" s="5"/>
      <c r="EM450" s="5"/>
      <c r="EN450" s="5"/>
      <c r="EO450" s="5"/>
      <c r="EP450" s="5"/>
      <c r="EQ450" s="5"/>
      <c r="ER450" s="5"/>
      <c r="ES450" s="5"/>
      <c r="ET450" s="5"/>
      <c r="EU450" s="5"/>
      <c r="EV450" s="5"/>
      <c r="EW450" s="5"/>
      <c r="EX450" s="5"/>
      <c r="EY450" s="5"/>
      <c r="EZ450" s="5"/>
      <c r="FA450" s="5"/>
      <c r="FB450" s="5"/>
      <c r="FC450" s="5"/>
      <c r="FD450" s="5"/>
      <c r="FE450" s="5"/>
      <c r="FF450" s="5"/>
      <c r="FG450" s="5"/>
      <c r="FH450" s="5"/>
      <c r="FI450" s="5"/>
      <c r="FJ450" s="5"/>
      <c r="FK450" s="5"/>
      <c r="FL450" s="5"/>
      <c r="FM450" s="5"/>
      <c r="FN450" s="5"/>
      <c r="FO450" s="5"/>
      <c r="FP450" s="5"/>
      <c r="FQ450" s="5"/>
      <c r="FR450" s="5"/>
      <c r="FS450" s="5"/>
      <c r="FT450" s="5"/>
      <c r="FU450" s="5"/>
      <c r="FV450" s="5"/>
      <c r="FW450" s="5"/>
      <c r="FX450" s="5"/>
      <c r="FY450" s="5"/>
      <c r="FZ450" s="5"/>
      <c r="GA450" s="5"/>
      <c r="GB450" s="5"/>
      <c r="GC450" s="5"/>
      <c r="GD450" s="5"/>
      <c r="GE450" s="5"/>
      <c r="GF450" s="5"/>
      <c r="GG450" s="5"/>
      <c r="GH450" s="5"/>
      <c r="GI450" s="5"/>
      <c r="GJ450" s="5"/>
      <c r="GK450" s="5"/>
      <c r="GL450" s="5"/>
      <c r="GM450" s="5"/>
      <c r="GN450" s="5"/>
      <c r="GO450" s="5"/>
      <c r="GP450" s="5"/>
      <c r="GQ450" s="5"/>
      <c r="GR450" s="5"/>
      <c r="GS450" s="5"/>
      <c r="GT450" s="5"/>
      <c r="GU450" s="5"/>
      <c r="GV450" s="5"/>
      <c r="GW450" s="5"/>
      <c r="GX450" s="5"/>
      <c r="GY450" s="5"/>
      <c r="GZ450" s="5"/>
      <c r="HA450" s="5"/>
    </row>
    <row r="451" spans="1:209" s="50" customFormat="1" x14ac:dyDescent="0.25">
      <c r="A451" s="37"/>
      <c r="B451" s="96"/>
      <c r="C451" s="97"/>
      <c r="D451" s="25"/>
      <c r="E451" s="25"/>
      <c r="F451" s="2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  <c r="DV451" s="5"/>
      <c r="DW451" s="5"/>
      <c r="DX451" s="5"/>
      <c r="DY451" s="5"/>
      <c r="DZ451" s="5"/>
      <c r="EA451" s="5"/>
      <c r="EB451" s="5"/>
      <c r="EC451" s="5"/>
      <c r="ED451" s="5"/>
      <c r="EE451" s="5"/>
      <c r="EF451" s="5"/>
      <c r="EG451" s="5"/>
      <c r="EH451" s="5"/>
      <c r="EI451" s="5"/>
      <c r="EJ451" s="5"/>
      <c r="EK451" s="5"/>
      <c r="EL451" s="5"/>
      <c r="EM451" s="5"/>
      <c r="EN451" s="5"/>
      <c r="EO451" s="5"/>
      <c r="EP451" s="5"/>
      <c r="EQ451" s="5"/>
      <c r="ER451" s="5"/>
      <c r="ES451" s="5"/>
      <c r="ET451" s="5"/>
      <c r="EU451" s="5"/>
      <c r="EV451" s="5"/>
      <c r="EW451" s="5"/>
      <c r="EX451" s="5"/>
      <c r="EY451" s="5"/>
      <c r="EZ451" s="5"/>
      <c r="FA451" s="5"/>
      <c r="FB451" s="5"/>
      <c r="FC451" s="5"/>
      <c r="FD451" s="5"/>
      <c r="FE451" s="5"/>
      <c r="FF451" s="5"/>
      <c r="FG451" s="5"/>
      <c r="FH451" s="5"/>
      <c r="FI451" s="5"/>
      <c r="FJ451" s="5"/>
      <c r="FK451" s="5"/>
      <c r="FL451" s="5"/>
      <c r="FM451" s="5"/>
      <c r="FN451" s="5"/>
      <c r="FO451" s="5"/>
      <c r="FP451" s="5"/>
      <c r="FQ451" s="5"/>
      <c r="FR451" s="5"/>
      <c r="FS451" s="5"/>
      <c r="FT451" s="5"/>
      <c r="FU451" s="5"/>
      <c r="FV451" s="5"/>
      <c r="FW451" s="5"/>
      <c r="FX451" s="5"/>
      <c r="FY451" s="5"/>
      <c r="FZ451" s="5"/>
      <c r="GA451" s="5"/>
      <c r="GB451" s="5"/>
      <c r="GC451" s="5"/>
      <c r="GD451" s="5"/>
      <c r="GE451" s="5"/>
      <c r="GF451" s="5"/>
      <c r="GG451" s="5"/>
      <c r="GH451" s="5"/>
      <c r="GI451" s="5"/>
      <c r="GJ451" s="5"/>
      <c r="GK451" s="5"/>
      <c r="GL451" s="5"/>
      <c r="GM451" s="5"/>
      <c r="GN451" s="5"/>
      <c r="GO451" s="5"/>
      <c r="GP451" s="5"/>
      <c r="GQ451" s="5"/>
      <c r="GR451" s="5"/>
      <c r="GS451" s="5"/>
      <c r="GT451" s="5"/>
      <c r="GU451" s="5"/>
      <c r="GV451" s="5"/>
      <c r="GW451" s="5"/>
      <c r="GX451" s="5"/>
      <c r="GY451" s="5"/>
      <c r="GZ451" s="5"/>
      <c r="HA451" s="5"/>
    </row>
    <row r="452" spans="1:209" s="50" customFormat="1" x14ac:dyDescent="0.25">
      <c r="A452" s="37"/>
      <c r="B452" s="96"/>
      <c r="C452" s="97"/>
      <c r="D452" s="25"/>
      <c r="E452" s="25"/>
      <c r="F452" s="2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  <c r="DV452" s="5"/>
      <c r="DW452" s="5"/>
      <c r="DX452" s="5"/>
      <c r="DY452" s="5"/>
      <c r="DZ452" s="5"/>
      <c r="EA452" s="5"/>
      <c r="EB452" s="5"/>
      <c r="EC452" s="5"/>
      <c r="ED452" s="5"/>
      <c r="EE452" s="5"/>
      <c r="EF452" s="5"/>
      <c r="EG452" s="5"/>
      <c r="EH452" s="5"/>
      <c r="EI452" s="5"/>
      <c r="EJ452" s="5"/>
      <c r="EK452" s="5"/>
      <c r="EL452" s="5"/>
      <c r="EM452" s="5"/>
      <c r="EN452" s="5"/>
      <c r="EO452" s="5"/>
      <c r="EP452" s="5"/>
      <c r="EQ452" s="5"/>
      <c r="ER452" s="5"/>
      <c r="ES452" s="5"/>
      <c r="ET452" s="5"/>
      <c r="EU452" s="5"/>
      <c r="EV452" s="5"/>
      <c r="EW452" s="5"/>
      <c r="EX452" s="5"/>
      <c r="EY452" s="5"/>
      <c r="EZ452" s="5"/>
      <c r="FA452" s="5"/>
      <c r="FB452" s="5"/>
      <c r="FC452" s="5"/>
      <c r="FD452" s="5"/>
      <c r="FE452" s="5"/>
      <c r="FF452" s="5"/>
      <c r="FG452" s="5"/>
      <c r="FH452" s="5"/>
      <c r="FI452" s="5"/>
      <c r="FJ452" s="5"/>
      <c r="FK452" s="5"/>
      <c r="FL452" s="5"/>
      <c r="FM452" s="5"/>
      <c r="FN452" s="5"/>
      <c r="FO452" s="5"/>
      <c r="FP452" s="5"/>
      <c r="FQ452" s="5"/>
      <c r="FR452" s="5"/>
      <c r="FS452" s="5"/>
      <c r="FT452" s="5"/>
      <c r="FU452" s="5"/>
      <c r="FV452" s="5"/>
      <c r="FW452" s="5"/>
      <c r="FX452" s="5"/>
      <c r="FY452" s="5"/>
      <c r="FZ452" s="5"/>
      <c r="GA452" s="5"/>
      <c r="GB452" s="5"/>
      <c r="GC452" s="5"/>
      <c r="GD452" s="5"/>
      <c r="GE452" s="5"/>
      <c r="GF452" s="5"/>
      <c r="GG452" s="5"/>
      <c r="GH452" s="5"/>
      <c r="GI452" s="5"/>
      <c r="GJ452" s="5"/>
      <c r="GK452" s="5"/>
      <c r="GL452" s="5"/>
      <c r="GM452" s="5"/>
      <c r="GN452" s="5"/>
      <c r="GO452" s="5"/>
      <c r="GP452" s="5"/>
      <c r="GQ452" s="5"/>
      <c r="GR452" s="5"/>
      <c r="GS452" s="5"/>
      <c r="GT452" s="5"/>
      <c r="GU452" s="5"/>
      <c r="GV452" s="5"/>
      <c r="GW452" s="5"/>
      <c r="GX452" s="5"/>
      <c r="GY452" s="5"/>
      <c r="GZ452" s="5"/>
      <c r="HA452" s="5"/>
    </row>
    <row r="453" spans="1:209" s="50" customFormat="1" x14ac:dyDescent="0.25">
      <c r="A453" s="37"/>
      <c r="B453" s="96"/>
      <c r="C453" s="97"/>
      <c r="D453" s="25"/>
      <c r="E453" s="25"/>
      <c r="F453" s="2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  <c r="DV453" s="5"/>
      <c r="DW453" s="5"/>
      <c r="DX453" s="5"/>
      <c r="DY453" s="5"/>
      <c r="DZ453" s="5"/>
      <c r="EA453" s="5"/>
      <c r="EB453" s="5"/>
      <c r="EC453" s="5"/>
      <c r="ED453" s="5"/>
      <c r="EE453" s="5"/>
      <c r="EF453" s="5"/>
      <c r="EG453" s="5"/>
      <c r="EH453" s="5"/>
      <c r="EI453" s="5"/>
      <c r="EJ453" s="5"/>
      <c r="EK453" s="5"/>
      <c r="EL453" s="5"/>
      <c r="EM453" s="5"/>
      <c r="EN453" s="5"/>
      <c r="EO453" s="5"/>
      <c r="EP453" s="5"/>
      <c r="EQ453" s="5"/>
      <c r="ER453" s="5"/>
      <c r="ES453" s="5"/>
      <c r="ET453" s="5"/>
      <c r="EU453" s="5"/>
      <c r="EV453" s="5"/>
      <c r="EW453" s="5"/>
      <c r="EX453" s="5"/>
      <c r="EY453" s="5"/>
      <c r="EZ453" s="5"/>
      <c r="FA453" s="5"/>
      <c r="FB453" s="5"/>
      <c r="FC453" s="5"/>
      <c r="FD453" s="5"/>
      <c r="FE453" s="5"/>
      <c r="FF453" s="5"/>
      <c r="FG453" s="5"/>
      <c r="FH453" s="5"/>
      <c r="FI453" s="5"/>
      <c r="FJ453" s="5"/>
      <c r="FK453" s="5"/>
      <c r="FL453" s="5"/>
      <c r="FM453" s="5"/>
      <c r="FN453" s="5"/>
      <c r="FO453" s="5"/>
      <c r="FP453" s="5"/>
      <c r="FQ453" s="5"/>
      <c r="FR453" s="5"/>
      <c r="FS453" s="5"/>
      <c r="FT453" s="5"/>
      <c r="FU453" s="5"/>
      <c r="FV453" s="5"/>
      <c r="FW453" s="5"/>
      <c r="FX453" s="5"/>
      <c r="FY453" s="5"/>
      <c r="FZ453" s="5"/>
      <c r="GA453" s="5"/>
      <c r="GB453" s="5"/>
      <c r="GC453" s="5"/>
      <c r="GD453" s="5"/>
      <c r="GE453" s="5"/>
      <c r="GF453" s="5"/>
      <c r="GG453" s="5"/>
      <c r="GH453" s="5"/>
      <c r="GI453" s="5"/>
      <c r="GJ453" s="5"/>
      <c r="GK453" s="5"/>
      <c r="GL453" s="5"/>
      <c r="GM453" s="5"/>
      <c r="GN453" s="5"/>
      <c r="GO453" s="5"/>
      <c r="GP453" s="5"/>
      <c r="GQ453" s="5"/>
      <c r="GR453" s="5"/>
      <c r="GS453" s="5"/>
      <c r="GT453" s="5"/>
      <c r="GU453" s="5"/>
      <c r="GV453" s="5"/>
      <c r="GW453" s="5"/>
      <c r="GX453" s="5"/>
      <c r="GY453" s="5"/>
      <c r="GZ453" s="5"/>
      <c r="HA453" s="5"/>
    </row>
    <row r="454" spans="1:209" s="50" customFormat="1" x14ac:dyDescent="0.25">
      <c r="A454" s="37"/>
      <c r="B454" s="96"/>
      <c r="C454" s="97"/>
      <c r="D454" s="25"/>
      <c r="E454" s="25"/>
      <c r="F454" s="2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  <c r="DV454" s="5"/>
      <c r="DW454" s="5"/>
      <c r="DX454" s="5"/>
      <c r="DY454" s="5"/>
      <c r="DZ454" s="5"/>
      <c r="EA454" s="5"/>
      <c r="EB454" s="5"/>
      <c r="EC454" s="5"/>
      <c r="ED454" s="5"/>
      <c r="EE454" s="5"/>
      <c r="EF454" s="5"/>
      <c r="EG454" s="5"/>
      <c r="EH454" s="5"/>
      <c r="EI454" s="5"/>
      <c r="EJ454" s="5"/>
      <c r="EK454" s="5"/>
      <c r="EL454" s="5"/>
      <c r="EM454" s="5"/>
      <c r="EN454" s="5"/>
      <c r="EO454" s="5"/>
      <c r="EP454" s="5"/>
      <c r="EQ454" s="5"/>
      <c r="ER454" s="5"/>
      <c r="ES454" s="5"/>
      <c r="ET454" s="5"/>
      <c r="EU454" s="5"/>
      <c r="EV454" s="5"/>
      <c r="EW454" s="5"/>
      <c r="EX454" s="5"/>
      <c r="EY454" s="5"/>
      <c r="EZ454" s="5"/>
      <c r="FA454" s="5"/>
      <c r="FB454" s="5"/>
      <c r="FC454" s="5"/>
      <c r="FD454" s="5"/>
      <c r="FE454" s="5"/>
      <c r="FF454" s="5"/>
      <c r="FG454" s="5"/>
      <c r="FH454" s="5"/>
      <c r="FI454" s="5"/>
      <c r="FJ454" s="5"/>
      <c r="FK454" s="5"/>
      <c r="FL454" s="5"/>
      <c r="FM454" s="5"/>
      <c r="FN454" s="5"/>
      <c r="FO454" s="5"/>
      <c r="FP454" s="5"/>
      <c r="FQ454" s="5"/>
      <c r="FR454" s="5"/>
      <c r="FS454" s="5"/>
      <c r="FT454" s="5"/>
      <c r="FU454" s="5"/>
      <c r="FV454" s="5"/>
      <c r="FW454" s="5"/>
      <c r="FX454" s="5"/>
      <c r="FY454" s="5"/>
      <c r="FZ454" s="5"/>
      <c r="GA454" s="5"/>
      <c r="GB454" s="5"/>
      <c r="GC454" s="5"/>
      <c r="GD454" s="5"/>
      <c r="GE454" s="5"/>
      <c r="GF454" s="5"/>
      <c r="GG454" s="5"/>
      <c r="GH454" s="5"/>
      <c r="GI454" s="5"/>
      <c r="GJ454" s="5"/>
      <c r="GK454" s="5"/>
      <c r="GL454" s="5"/>
      <c r="GM454" s="5"/>
      <c r="GN454" s="5"/>
      <c r="GO454" s="5"/>
      <c r="GP454" s="5"/>
      <c r="GQ454" s="5"/>
      <c r="GR454" s="5"/>
      <c r="GS454" s="5"/>
      <c r="GT454" s="5"/>
      <c r="GU454" s="5"/>
      <c r="GV454" s="5"/>
      <c r="GW454" s="5"/>
      <c r="GX454" s="5"/>
      <c r="GY454" s="5"/>
      <c r="GZ454" s="5"/>
      <c r="HA454" s="5"/>
    </row>
    <row r="455" spans="1:209" s="50" customFormat="1" x14ac:dyDescent="0.25">
      <c r="A455" s="37"/>
      <c r="B455" s="96"/>
      <c r="C455" s="97"/>
      <c r="D455" s="25"/>
      <c r="E455" s="25"/>
      <c r="F455" s="2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</row>
    <row r="456" spans="1:209" s="50" customFormat="1" x14ac:dyDescent="0.25">
      <c r="A456" s="37"/>
      <c r="B456" s="96"/>
      <c r="C456" s="97"/>
      <c r="D456" s="25"/>
      <c r="E456" s="25"/>
      <c r="F456" s="2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</row>
    <row r="457" spans="1:209" s="50" customFormat="1" x14ac:dyDescent="0.25">
      <c r="A457" s="37"/>
      <c r="B457" s="96"/>
      <c r="C457" s="97"/>
      <c r="D457" s="25"/>
      <c r="E457" s="25"/>
      <c r="F457" s="2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</row>
    <row r="458" spans="1:209" s="50" customFormat="1" x14ac:dyDescent="0.25">
      <c r="A458" s="37"/>
      <c r="B458" s="96"/>
      <c r="C458" s="97"/>
      <c r="D458" s="25"/>
      <c r="E458" s="25"/>
      <c r="F458" s="2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</row>
    <row r="459" spans="1:209" s="50" customFormat="1" x14ac:dyDescent="0.25">
      <c r="A459" s="37"/>
      <c r="B459" s="96"/>
      <c r="C459" s="97"/>
      <c r="D459" s="25"/>
      <c r="E459" s="25"/>
      <c r="F459" s="2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</row>
    <row r="460" spans="1:209" s="50" customFormat="1" x14ac:dyDescent="0.25">
      <c r="A460" s="37"/>
      <c r="B460" s="96"/>
      <c r="C460" s="97"/>
      <c r="D460" s="25"/>
      <c r="E460" s="25"/>
      <c r="F460" s="2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</row>
    <row r="461" spans="1:209" s="50" customFormat="1" x14ac:dyDescent="0.25">
      <c r="A461" s="37"/>
      <c r="B461" s="96"/>
      <c r="C461" s="97"/>
      <c r="D461" s="25"/>
      <c r="E461" s="25"/>
      <c r="F461" s="2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</row>
    <row r="462" spans="1:209" s="50" customFormat="1" x14ac:dyDescent="0.25">
      <c r="A462" s="37"/>
      <c r="B462" s="96"/>
      <c r="C462" s="97"/>
      <c r="D462" s="25"/>
      <c r="E462" s="25"/>
      <c r="F462" s="2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</row>
    <row r="463" spans="1:209" s="50" customFormat="1" x14ac:dyDescent="0.25">
      <c r="A463" s="37"/>
      <c r="B463" s="96"/>
      <c r="C463" s="97"/>
      <c r="D463" s="25"/>
      <c r="E463" s="25"/>
      <c r="F463" s="2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</row>
    <row r="464" spans="1:209" s="50" customFormat="1" x14ac:dyDescent="0.25">
      <c r="A464" s="37"/>
      <c r="B464" s="96"/>
      <c r="C464" s="97"/>
      <c r="D464" s="25"/>
      <c r="E464" s="25"/>
      <c r="F464" s="2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</row>
    <row r="465" spans="1:209" s="50" customFormat="1" x14ac:dyDescent="0.25">
      <c r="A465" s="37"/>
      <c r="B465" s="96"/>
      <c r="C465" s="97"/>
      <c r="D465" s="25"/>
      <c r="E465" s="25"/>
      <c r="F465" s="2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</row>
    <row r="466" spans="1:209" s="50" customFormat="1" x14ac:dyDescent="0.25">
      <c r="A466" s="37"/>
      <c r="B466" s="96"/>
      <c r="C466" s="97"/>
      <c r="D466" s="25"/>
      <c r="E466" s="25"/>
      <c r="F466" s="2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</row>
    <row r="467" spans="1:209" s="50" customFormat="1" x14ac:dyDescent="0.25">
      <c r="A467" s="37"/>
      <c r="B467" s="96"/>
      <c r="C467" s="97"/>
      <c r="D467" s="25"/>
      <c r="E467" s="25"/>
      <c r="F467" s="2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</row>
    <row r="468" spans="1:209" s="50" customFormat="1" x14ac:dyDescent="0.25">
      <c r="A468" s="37"/>
      <c r="B468" s="96"/>
      <c r="C468" s="97"/>
      <c r="D468" s="25"/>
      <c r="E468" s="25"/>
      <c r="F468" s="2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</row>
    <row r="469" spans="1:209" s="50" customFormat="1" x14ac:dyDescent="0.25">
      <c r="A469" s="37"/>
      <c r="B469" s="96"/>
      <c r="C469" s="97"/>
      <c r="D469" s="25"/>
      <c r="E469" s="25"/>
      <c r="F469" s="2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</row>
    <row r="470" spans="1:209" s="50" customFormat="1" x14ac:dyDescent="0.25">
      <c r="A470" s="37"/>
      <c r="B470" s="96"/>
      <c r="C470" s="97"/>
      <c r="D470" s="25"/>
      <c r="E470" s="25"/>
      <c r="F470" s="2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</row>
    <row r="471" spans="1:209" s="50" customFormat="1" x14ac:dyDescent="0.25">
      <c r="A471" s="37"/>
      <c r="B471" s="96"/>
      <c r="C471" s="97"/>
      <c r="D471" s="25"/>
      <c r="E471" s="25"/>
      <c r="F471" s="2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</row>
    <row r="472" spans="1:209" s="50" customFormat="1" x14ac:dyDescent="0.25">
      <c r="A472" s="37"/>
      <c r="B472" s="96"/>
      <c r="C472" s="97"/>
      <c r="D472" s="25"/>
      <c r="E472" s="25"/>
      <c r="F472" s="2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</row>
    <row r="473" spans="1:209" s="50" customFormat="1" x14ac:dyDescent="0.25">
      <c r="A473" s="37"/>
      <c r="B473" s="96"/>
      <c r="C473" s="97"/>
      <c r="D473" s="25"/>
      <c r="E473" s="25"/>
      <c r="F473" s="2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</row>
    <row r="474" spans="1:209" s="50" customFormat="1" x14ac:dyDescent="0.25">
      <c r="A474" s="37"/>
      <c r="B474" s="96"/>
      <c r="C474" s="97"/>
      <c r="D474" s="25"/>
      <c r="E474" s="25"/>
      <c r="F474" s="2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</row>
    <row r="475" spans="1:209" s="50" customFormat="1" x14ac:dyDescent="0.25">
      <c r="A475" s="37"/>
      <c r="B475" s="96"/>
      <c r="C475" s="97"/>
      <c r="D475" s="25"/>
      <c r="E475" s="25"/>
      <c r="F475" s="2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</row>
    <row r="476" spans="1:209" s="50" customFormat="1" x14ac:dyDescent="0.25">
      <c r="A476" s="37"/>
      <c r="B476" s="96"/>
      <c r="C476" s="97"/>
      <c r="D476" s="25"/>
      <c r="E476" s="25"/>
      <c r="F476" s="2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</row>
    <row r="477" spans="1:209" s="50" customFormat="1" x14ac:dyDescent="0.25">
      <c r="A477" s="37"/>
      <c r="B477" s="96"/>
      <c r="C477" s="97"/>
      <c r="D477" s="25"/>
      <c r="E477" s="25"/>
      <c r="F477" s="2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</row>
    <row r="478" spans="1:209" s="50" customFormat="1" x14ac:dyDescent="0.25">
      <c r="A478" s="37"/>
      <c r="B478" s="96"/>
      <c r="C478" s="97"/>
      <c r="D478" s="25"/>
      <c r="E478" s="25"/>
      <c r="F478" s="2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</row>
    <row r="479" spans="1:209" s="50" customFormat="1" x14ac:dyDescent="0.25">
      <c r="A479" s="37"/>
      <c r="B479" s="96"/>
      <c r="C479" s="97"/>
      <c r="D479" s="25"/>
      <c r="E479" s="25"/>
      <c r="F479" s="2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</row>
    <row r="480" spans="1:209" s="50" customFormat="1" x14ac:dyDescent="0.25">
      <c r="A480" s="37"/>
      <c r="B480" s="96"/>
      <c r="C480" s="97"/>
      <c r="D480" s="25"/>
      <c r="E480" s="25"/>
      <c r="F480" s="2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</row>
    <row r="481" spans="1:209" s="50" customFormat="1" x14ac:dyDescent="0.25">
      <c r="A481" s="37"/>
      <c r="B481" s="96"/>
      <c r="C481" s="97"/>
      <c r="D481" s="25"/>
      <c r="E481" s="25"/>
      <c r="F481" s="2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</row>
    <row r="482" spans="1:209" s="50" customFormat="1" x14ac:dyDescent="0.25">
      <c r="A482" s="37"/>
      <c r="B482" s="96"/>
      <c r="C482" s="97"/>
      <c r="D482" s="25"/>
      <c r="E482" s="25"/>
      <c r="F482" s="2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</row>
    <row r="483" spans="1:209" s="50" customFormat="1" x14ac:dyDescent="0.25">
      <c r="A483" s="37"/>
      <c r="B483" s="96"/>
      <c r="C483" s="97"/>
      <c r="D483" s="25"/>
      <c r="E483" s="25"/>
      <c r="F483" s="2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</row>
    <row r="484" spans="1:209" s="50" customFormat="1" x14ac:dyDescent="0.25">
      <c r="A484" s="37"/>
      <c r="B484" s="96"/>
      <c r="C484" s="97"/>
      <c r="D484" s="25"/>
      <c r="E484" s="25"/>
      <c r="F484" s="2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</row>
    <row r="485" spans="1:209" s="50" customFormat="1" x14ac:dyDescent="0.25">
      <c r="A485" s="37"/>
      <c r="B485" s="96"/>
      <c r="C485" s="97"/>
      <c r="D485" s="25"/>
      <c r="E485" s="25"/>
      <c r="F485" s="2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</row>
    <row r="486" spans="1:209" s="50" customFormat="1" x14ac:dyDescent="0.25">
      <c r="A486" s="37"/>
      <c r="B486" s="96"/>
      <c r="C486" s="97"/>
      <c r="D486" s="25"/>
      <c r="E486" s="25"/>
      <c r="F486" s="2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</row>
    <row r="487" spans="1:209" s="50" customFormat="1" x14ac:dyDescent="0.25">
      <c r="A487" s="37"/>
      <c r="B487" s="96"/>
      <c r="C487" s="97"/>
      <c r="D487" s="25"/>
      <c r="E487" s="25"/>
      <c r="F487" s="2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</row>
    <row r="488" spans="1:209" s="50" customFormat="1" x14ac:dyDescent="0.25">
      <c r="A488" s="37"/>
      <c r="B488" s="96"/>
      <c r="C488" s="97"/>
      <c r="D488" s="25"/>
      <c r="E488" s="25"/>
      <c r="F488" s="2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</row>
    <row r="489" spans="1:209" s="50" customFormat="1" x14ac:dyDescent="0.25">
      <c r="A489" s="37"/>
      <c r="B489" s="96"/>
      <c r="C489" s="97"/>
      <c r="D489" s="25"/>
      <c r="E489" s="25"/>
      <c r="F489" s="2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</row>
    <row r="490" spans="1:209" s="50" customFormat="1" x14ac:dyDescent="0.25">
      <c r="A490" s="37"/>
      <c r="B490" s="96"/>
      <c r="C490" s="97"/>
      <c r="D490" s="25"/>
      <c r="E490" s="25"/>
      <c r="F490" s="2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</row>
    <row r="491" spans="1:209" s="50" customFormat="1" x14ac:dyDescent="0.25">
      <c r="A491" s="37"/>
      <c r="B491" s="96"/>
      <c r="C491" s="97"/>
      <c r="D491" s="25"/>
      <c r="E491" s="25"/>
      <c r="F491" s="2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</row>
    <row r="492" spans="1:209" s="50" customFormat="1" x14ac:dyDescent="0.25">
      <c r="A492" s="37"/>
      <c r="B492" s="96"/>
      <c r="C492" s="97"/>
      <c r="D492" s="25"/>
      <c r="E492" s="25"/>
      <c r="F492" s="2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</row>
    <row r="493" spans="1:209" s="50" customFormat="1" x14ac:dyDescent="0.25">
      <c r="A493" s="37"/>
      <c r="B493" s="96"/>
      <c r="C493" s="97"/>
      <c r="D493" s="25"/>
      <c r="E493" s="25"/>
      <c r="F493" s="2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</row>
    <row r="494" spans="1:209" s="50" customFormat="1" x14ac:dyDescent="0.25">
      <c r="A494" s="37"/>
      <c r="B494" s="96"/>
      <c r="C494" s="97"/>
      <c r="D494" s="25"/>
      <c r="E494" s="25"/>
      <c r="F494" s="2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</row>
    <row r="495" spans="1:209" s="50" customFormat="1" x14ac:dyDescent="0.25">
      <c r="A495" s="37"/>
      <c r="B495" s="96"/>
      <c r="C495" s="97"/>
      <c r="D495" s="25"/>
      <c r="E495" s="25"/>
      <c r="F495" s="2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</row>
    <row r="496" spans="1:209" s="50" customFormat="1" x14ac:dyDescent="0.25">
      <c r="A496" s="37"/>
      <c r="B496" s="96"/>
      <c r="C496" s="97"/>
      <c r="D496" s="25"/>
      <c r="E496" s="25"/>
      <c r="F496" s="2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</row>
    <row r="497" spans="1:209" s="50" customFormat="1" x14ac:dyDescent="0.25">
      <c r="A497" s="37"/>
      <c r="B497" s="96"/>
      <c r="C497" s="97"/>
      <c r="D497" s="25"/>
      <c r="E497" s="25"/>
      <c r="F497" s="2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</row>
    <row r="498" spans="1:209" s="50" customFormat="1" x14ac:dyDescent="0.25">
      <c r="A498" s="37"/>
      <c r="B498" s="96"/>
      <c r="C498" s="97"/>
      <c r="D498" s="25"/>
      <c r="E498" s="25"/>
      <c r="F498" s="2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</row>
    <row r="499" spans="1:209" s="50" customFormat="1" x14ac:dyDescent="0.25">
      <c r="A499" s="37"/>
      <c r="B499" s="96"/>
      <c r="C499" s="97"/>
      <c r="D499" s="25"/>
      <c r="E499" s="25"/>
      <c r="F499" s="2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</row>
    <row r="500" spans="1:209" s="50" customFormat="1" x14ac:dyDescent="0.25">
      <c r="A500" s="37"/>
      <c r="B500" s="96"/>
      <c r="C500" s="97"/>
      <c r="D500" s="25"/>
      <c r="E500" s="25"/>
      <c r="F500" s="2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</row>
    <row r="501" spans="1:209" s="50" customFormat="1" x14ac:dyDescent="0.25">
      <c r="A501" s="37"/>
      <c r="B501" s="96"/>
      <c r="C501" s="97"/>
      <c r="D501" s="25"/>
      <c r="E501" s="25"/>
      <c r="F501" s="2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</row>
    <row r="502" spans="1:209" s="50" customFormat="1" x14ac:dyDescent="0.25">
      <c r="A502" s="37"/>
      <c r="B502" s="96"/>
      <c r="C502" s="97"/>
      <c r="D502" s="25"/>
      <c r="E502" s="25"/>
      <c r="F502" s="2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</row>
    <row r="503" spans="1:209" s="50" customFormat="1" x14ac:dyDescent="0.25">
      <c r="A503" s="37"/>
      <c r="B503" s="96"/>
      <c r="C503" s="97"/>
      <c r="D503" s="25"/>
      <c r="E503" s="25"/>
      <c r="F503" s="2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</row>
    <row r="504" spans="1:209" s="50" customFormat="1" x14ac:dyDescent="0.25">
      <c r="A504" s="37"/>
      <c r="B504" s="96"/>
      <c r="C504" s="97"/>
      <c r="D504" s="25"/>
      <c r="E504" s="25"/>
      <c r="F504" s="2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</row>
    <row r="505" spans="1:209" s="50" customFormat="1" x14ac:dyDescent="0.25">
      <c r="A505" s="37"/>
      <c r="B505" s="96"/>
      <c r="C505" s="97"/>
      <c r="D505" s="25"/>
      <c r="E505" s="25"/>
      <c r="F505" s="2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</row>
    <row r="506" spans="1:209" s="50" customFormat="1" x14ac:dyDescent="0.25">
      <c r="A506" s="37"/>
      <c r="B506" s="96"/>
      <c r="C506" s="97"/>
      <c r="D506" s="25"/>
      <c r="E506" s="25"/>
      <c r="F506" s="2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</row>
    <row r="507" spans="1:209" s="50" customFormat="1" x14ac:dyDescent="0.25">
      <c r="A507" s="37"/>
      <c r="B507" s="96"/>
      <c r="C507" s="97"/>
      <c r="D507" s="25"/>
      <c r="E507" s="25"/>
      <c r="F507" s="2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</row>
    <row r="508" spans="1:209" s="50" customFormat="1" x14ac:dyDescent="0.25">
      <c r="A508" s="37"/>
      <c r="B508" s="96"/>
      <c r="C508" s="97"/>
      <c r="D508" s="25"/>
      <c r="E508" s="25"/>
      <c r="F508" s="2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</row>
    <row r="509" spans="1:209" s="50" customFormat="1" x14ac:dyDescent="0.25">
      <c r="A509" s="37"/>
      <c r="B509" s="96"/>
      <c r="C509" s="97"/>
      <c r="D509" s="25"/>
      <c r="E509" s="25"/>
      <c r="F509" s="2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</row>
    <row r="510" spans="1:209" s="50" customFormat="1" x14ac:dyDescent="0.25">
      <c r="A510" s="37"/>
      <c r="B510" s="96"/>
      <c r="C510" s="97"/>
      <c r="D510" s="25"/>
      <c r="E510" s="25"/>
      <c r="F510" s="2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</row>
    <row r="511" spans="1:209" s="50" customFormat="1" x14ac:dyDescent="0.25">
      <c r="A511" s="37"/>
      <c r="B511" s="96"/>
      <c r="C511" s="97"/>
      <c r="D511" s="25"/>
      <c r="E511" s="25"/>
      <c r="F511" s="2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</row>
    <row r="512" spans="1:209" s="50" customFormat="1" x14ac:dyDescent="0.25">
      <c r="A512" s="37"/>
      <c r="B512" s="96"/>
      <c r="C512" s="97"/>
      <c r="D512" s="25"/>
      <c r="E512" s="25"/>
      <c r="F512" s="2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</row>
    <row r="513" spans="1:209" s="50" customFormat="1" x14ac:dyDescent="0.25">
      <c r="A513" s="37"/>
      <c r="B513" s="96"/>
      <c r="C513" s="97"/>
      <c r="D513" s="25"/>
      <c r="E513" s="25"/>
      <c r="F513" s="2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</row>
    <row r="514" spans="1:209" s="50" customFormat="1" x14ac:dyDescent="0.25">
      <c r="A514" s="37"/>
      <c r="B514" s="96"/>
      <c r="C514" s="97"/>
      <c r="D514" s="25"/>
      <c r="E514" s="25"/>
      <c r="F514" s="2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</row>
    <row r="515" spans="1:209" s="50" customFormat="1" x14ac:dyDescent="0.25">
      <c r="A515" s="37"/>
      <c r="B515" s="96"/>
      <c r="C515" s="97"/>
      <c r="D515" s="25"/>
      <c r="E515" s="25"/>
      <c r="F515" s="2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</row>
    <row r="516" spans="1:209" s="50" customFormat="1" x14ac:dyDescent="0.25">
      <c r="A516" s="37"/>
      <c r="B516" s="96"/>
      <c r="C516" s="97"/>
      <c r="D516" s="25"/>
      <c r="E516" s="25"/>
      <c r="F516" s="2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</row>
    <row r="517" spans="1:209" s="50" customFormat="1" x14ac:dyDescent="0.25">
      <c r="A517" s="37"/>
      <c r="B517" s="96"/>
      <c r="C517" s="97"/>
      <c r="D517" s="25"/>
      <c r="E517" s="25"/>
      <c r="F517" s="2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</row>
    <row r="518" spans="1:209" s="50" customFormat="1" x14ac:dyDescent="0.25">
      <c r="A518" s="37"/>
      <c r="B518" s="96"/>
      <c r="C518" s="97"/>
      <c r="D518" s="25"/>
      <c r="E518" s="25"/>
      <c r="F518" s="2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</row>
    <row r="519" spans="1:209" s="50" customFormat="1" x14ac:dyDescent="0.25">
      <c r="A519" s="37"/>
      <c r="B519" s="96"/>
      <c r="C519" s="97"/>
      <c r="D519" s="25"/>
      <c r="E519" s="25"/>
      <c r="F519" s="2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</row>
    <row r="520" spans="1:209" s="50" customFormat="1" x14ac:dyDescent="0.25">
      <c r="A520" s="37"/>
      <c r="B520" s="96"/>
      <c r="C520" s="97"/>
      <c r="D520" s="25"/>
      <c r="E520" s="25"/>
      <c r="F520" s="2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</row>
    <row r="521" spans="1:209" s="50" customFormat="1" x14ac:dyDescent="0.25">
      <c r="A521" s="37"/>
      <c r="B521" s="96"/>
      <c r="C521" s="97"/>
      <c r="D521" s="25"/>
      <c r="E521" s="25"/>
      <c r="F521" s="2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</row>
    <row r="522" spans="1:209" s="50" customFormat="1" x14ac:dyDescent="0.25">
      <c r="A522" s="37"/>
      <c r="B522" s="96"/>
      <c r="C522" s="97"/>
      <c r="D522" s="25"/>
      <c r="E522" s="25"/>
      <c r="F522" s="2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</row>
    <row r="523" spans="1:209" s="50" customFormat="1" x14ac:dyDescent="0.25">
      <c r="A523" s="37"/>
      <c r="B523" s="96"/>
      <c r="C523" s="97"/>
      <c r="D523" s="25"/>
      <c r="E523" s="25"/>
      <c r="F523" s="2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</row>
    <row r="524" spans="1:209" s="50" customFormat="1" x14ac:dyDescent="0.25">
      <c r="A524" s="37"/>
      <c r="B524" s="96"/>
      <c r="C524" s="97"/>
      <c r="D524" s="25"/>
      <c r="E524" s="25"/>
      <c r="F524" s="2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</row>
    <row r="525" spans="1:209" s="50" customFormat="1" x14ac:dyDescent="0.25">
      <c r="A525" s="37"/>
      <c r="B525" s="96"/>
      <c r="C525" s="97"/>
      <c r="D525" s="25"/>
      <c r="E525" s="25"/>
      <c r="F525" s="2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</row>
    <row r="526" spans="1:209" s="50" customFormat="1" x14ac:dyDescent="0.25">
      <c r="A526" s="37"/>
      <c r="B526" s="96"/>
      <c r="C526" s="97"/>
      <c r="D526" s="25"/>
      <c r="E526" s="25"/>
      <c r="F526" s="2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</row>
    <row r="527" spans="1:209" s="50" customFormat="1" x14ac:dyDescent="0.25">
      <c r="A527" s="37"/>
      <c r="B527" s="96"/>
      <c r="C527" s="97"/>
      <c r="D527" s="25"/>
      <c r="E527" s="25"/>
      <c r="F527" s="2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</row>
    <row r="528" spans="1:209" s="50" customFormat="1" x14ac:dyDescent="0.25">
      <c r="A528" s="37"/>
      <c r="B528" s="96"/>
      <c r="C528" s="97"/>
      <c r="D528" s="25"/>
      <c r="E528" s="25"/>
      <c r="F528" s="2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</row>
    <row r="529" spans="1:209" s="50" customFormat="1" x14ac:dyDescent="0.25">
      <c r="A529" s="37"/>
      <c r="B529" s="96"/>
      <c r="C529" s="97"/>
      <c r="D529" s="25"/>
      <c r="E529" s="25"/>
      <c r="F529" s="2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</row>
    <row r="530" spans="1:209" s="50" customFormat="1" x14ac:dyDescent="0.25">
      <c r="A530" s="37"/>
      <c r="B530" s="96"/>
      <c r="C530" s="97"/>
      <c r="D530" s="25"/>
      <c r="E530" s="25"/>
      <c r="F530" s="2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</row>
    <row r="531" spans="1:209" s="50" customFormat="1" x14ac:dyDescent="0.25">
      <c r="A531" s="37"/>
      <c r="B531" s="96"/>
      <c r="C531" s="97"/>
      <c r="D531" s="25"/>
      <c r="E531" s="25"/>
      <c r="F531" s="2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</row>
    <row r="532" spans="1:209" s="50" customFormat="1" x14ac:dyDescent="0.25">
      <c r="A532" s="37"/>
      <c r="B532" s="96"/>
      <c r="C532" s="97"/>
      <c r="D532" s="25"/>
      <c r="E532" s="25"/>
      <c r="F532" s="2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</row>
    <row r="533" spans="1:209" s="50" customFormat="1" x14ac:dyDescent="0.25">
      <c r="A533" s="37"/>
      <c r="B533" s="96"/>
      <c r="C533" s="97"/>
      <c r="D533" s="25"/>
      <c r="E533" s="25"/>
      <c r="F533" s="2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</row>
    <row r="534" spans="1:209" s="50" customFormat="1" x14ac:dyDescent="0.25">
      <c r="A534" s="37"/>
      <c r="B534" s="96"/>
      <c r="C534" s="97"/>
      <c r="D534" s="25"/>
      <c r="E534" s="25"/>
      <c r="F534" s="2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</row>
    <row r="535" spans="1:209" s="50" customFormat="1" x14ac:dyDescent="0.25">
      <c r="A535" s="37"/>
      <c r="B535" s="96"/>
      <c r="C535" s="97"/>
      <c r="D535" s="25"/>
      <c r="E535" s="25"/>
      <c r="F535" s="2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</row>
    <row r="536" spans="1:209" s="50" customFormat="1" x14ac:dyDescent="0.25">
      <c r="A536" s="37"/>
      <c r="B536" s="96"/>
      <c r="C536" s="97"/>
      <c r="D536" s="25"/>
      <c r="E536" s="25"/>
      <c r="F536" s="2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</row>
    <row r="537" spans="1:209" s="50" customFormat="1" x14ac:dyDescent="0.25">
      <c r="A537" s="37"/>
      <c r="B537" s="96"/>
      <c r="C537" s="97"/>
      <c r="D537" s="25"/>
      <c r="E537" s="25"/>
      <c r="F537" s="2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  <c r="DV537" s="5"/>
      <c r="DW537" s="5"/>
      <c r="DX537" s="5"/>
      <c r="DY537" s="5"/>
      <c r="DZ537" s="5"/>
      <c r="EA537" s="5"/>
      <c r="EB537" s="5"/>
      <c r="EC537" s="5"/>
      <c r="ED537" s="5"/>
      <c r="EE537" s="5"/>
      <c r="EF537" s="5"/>
      <c r="EG537" s="5"/>
      <c r="EH537" s="5"/>
      <c r="EI537" s="5"/>
      <c r="EJ537" s="5"/>
      <c r="EK537" s="5"/>
      <c r="EL537" s="5"/>
      <c r="EM537" s="5"/>
      <c r="EN537" s="5"/>
      <c r="EO537" s="5"/>
      <c r="EP537" s="5"/>
      <c r="EQ537" s="5"/>
      <c r="ER537" s="5"/>
      <c r="ES537" s="5"/>
      <c r="ET537" s="5"/>
      <c r="EU537" s="5"/>
      <c r="EV537" s="5"/>
      <c r="EW537" s="5"/>
      <c r="EX537" s="5"/>
      <c r="EY537" s="5"/>
      <c r="EZ537" s="5"/>
      <c r="FA537" s="5"/>
      <c r="FB537" s="5"/>
      <c r="FC537" s="5"/>
      <c r="FD537" s="5"/>
      <c r="FE537" s="5"/>
      <c r="FF537" s="5"/>
      <c r="FG537" s="5"/>
      <c r="FH537" s="5"/>
      <c r="FI537" s="5"/>
      <c r="FJ537" s="5"/>
      <c r="FK537" s="5"/>
      <c r="FL537" s="5"/>
      <c r="FM537" s="5"/>
      <c r="FN537" s="5"/>
      <c r="FO537" s="5"/>
      <c r="FP537" s="5"/>
      <c r="FQ537" s="5"/>
      <c r="FR537" s="5"/>
      <c r="FS537" s="5"/>
      <c r="FT537" s="5"/>
      <c r="FU537" s="5"/>
      <c r="FV537" s="5"/>
      <c r="FW537" s="5"/>
      <c r="FX537" s="5"/>
      <c r="FY537" s="5"/>
      <c r="FZ537" s="5"/>
      <c r="GA537" s="5"/>
      <c r="GB537" s="5"/>
      <c r="GC537" s="5"/>
      <c r="GD537" s="5"/>
      <c r="GE537" s="5"/>
      <c r="GF537" s="5"/>
      <c r="GG537" s="5"/>
      <c r="GH537" s="5"/>
      <c r="GI537" s="5"/>
      <c r="GJ537" s="5"/>
      <c r="GK537" s="5"/>
      <c r="GL537" s="5"/>
      <c r="GM537" s="5"/>
      <c r="GN537" s="5"/>
      <c r="GO537" s="5"/>
      <c r="GP537" s="5"/>
      <c r="GQ537" s="5"/>
      <c r="GR537" s="5"/>
      <c r="GS537" s="5"/>
      <c r="GT537" s="5"/>
      <c r="GU537" s="5"/>
      <c r="GV537" s="5"/>
      <c r="GW537" s="5"/>
      <c r="GX537" s="5"/>
      <c r="GY537" s="5"/>
      <c r="GZ537" s="5"/>
      <c r="HA537" s="5"/>
    </row>
    <row r="538" spans="1:209" s="50" customFormat="1" x14ac:dyDescent="0.25">
      <c r="A538" s="37"/>
      <c r="B538" s="96"/>
      <c r="C538" s="97"/>
      <c r="D538" s="25"/>
      <c r="E538" s="25"/>
      <c r="F538" s="2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  <c r="DV538" s="5"/>
      <c r="DW538" s="5"/>
      <c r="DX538" s="5"/>
      <c r="DY538" s="5"/>
      <c r="DZ538" s="5"/>
      <c r="EA538" s="5"/>
      <c r="EB538" s="5"/>
      <c r="EC538" s="5"/>
      <c r="ED538" s="5"/>
      <c r="EE538" s="5"/>
      <c r="EF538" s="5"/>
      <c r="EG538" s="5"/>
      <c r="EH538" s="5"/>
      <c r="EI538" s="5"/>
      <c r="EJ538" s="5"/>
      <c r="EK538" s="5"/>
      <c r="EL538" s="5"/>
      <c r="EM538" s="5"/>
      <c r="EN538" s="5"/>
      <c r="EO538" s="5"/>
      <c r="EP538" s="5"/>
      <c r="EQ538" s="5"/>
      <c r="ER538" s="5"/>
      <c r="ES538" s="5"/>
      <c r="ET538" s="5"/>
      <c r="EU538" s="5"/>
      <c r="EV538" s="5"/>
      <c r="EW538" s="5"/>
      <c r="EX538" s="5"/>
      <c r="EY538" s="5"/>
      <c r="EZ538" s="5"/>
      <c r="FA538" s="5"/>
      <c r="FB538" s="5"/>
      <c r="FC538" s="5"/>
      <c r="FD538" s="5"/>
      <c r="FE538" s="5"/>
      <c r="FF538" s="5"/>
      <c r="FG538" s="5"/>
      <c r="FH538" s="5"/>
      <c r="FI538" s="5"/>
      <c r="FJ538" s="5"/>
      <c r="FK538" s="5"/>
      <c r="FL538" s="5"/>
      <c r="FM538" s="5"/>
      <c r="FN538" s="5"/>
      <c r="FO538" s="5"/>
      <c r="FP538" s="5"/>
      <c r="FQ538" s="5"/>
      <c r="FR538" s="5"/>
      <c r="FS538" s="5"/>
      <c r="FT538" s="5"/>
      <c r="FU538" s="5"/>
      <c r="FV538" s="5"/>
      <c r="FW538" s="5"/>
      <c r="FX538" s="5"/>
      <c r="FY538" s="5"/>
      <c r="FZ538" s="5"/>
      <c r="GA538" s="5"/>
      <c r="GB538" s="5"/>
      <c r="GC538" s="5"/>
      <c r="GD538" s="5"/>
      <c r="GE538" s="5"/>
      <c r="GF538" s="5"/>
      <c r="GG538" s="5"/>
      <c r="GH538" s="5"/>
      <c r="GI538" s="5"/>
      <c r="GJ538" s="5"/>
      <c r="GK538" s="5"/>
      <c r="GL538" s="5"/>
      <c r="GM538" s="5"/>
      <c r="GN538" s="5"/>
      <c r="GO538" s="5"/>
      <c r="GP538" s="5"/>
      <c r="GQ538" s="5"/>
      <c r="GR538" s="5"/>
      <c r="GS538" s="5"/>
      <c r="GT538" s="5"/>
      <c r="GU538" s="5"/>
      <c r="GV538" s="5"/>
      <c r="GW538" s="5"/>
      <c r="GX538" s="5"/>
      <c r="GY538" s="5"/>
      <c r="GZ538" s="5"/>
      <c r="HA538" s="5"/>
    </row>
    <row r="539" spans="1:209" s="50" customFormat="1" x14ac:dyDescent="0.25">
      <c r="A539" s="37"/>
      <c r="B539" s="96"/>
      <c r="C539" s="97"/>
      <c r="D539" s="25"/>
      <c r="E539" s="25"/>
      <c r="F539" s="2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  <c r="DV539" s="5"/>
      <c r="DW539" s="5"/>
      <c r="DX539" s="5"/>
      <c r="DY539" s="5"/>
      <c r="DZ539" s="5"/>
      <c r="EA539" s="5"/>
      <c r="EB539" s="5"/>
      <c r="EC539" s="5"/>
      <c r="ED539" s="5"/>
      <c r="EE539" s="5"/>
      <c r="EF539" s="5"/>
      <c r="EG539" s="5"/>
      <c r="EH539" s="5"/>
      <c r="EI539" s="5"/>
      <c r="EJ539" s="5"/>
      <c r="EK539" s="5"/>
      <c r="EL539" s="5"/>
      <c r="EM539" s="5"/>
      <c r="EN539" s="5"/>
      <c r="EO539" s="5"/>
      <c r="EP539" s="5"/>
      <c r="EQ539" s="5"/>
      <c r="ER539" s="5"/>
      <c r="ES539" s="5"/>
      <c r="ET539" s="5"/>
      <c r="EU539" s="5"/>
      <c r="EV539" s="5"/>
      <c r="EW539" s="5"/>
      <c r="EX539" s="5"/>
      <c r="EY539" s="5"/>
      <c r="EZ539" s="5"/>
      <c r="FA539" s="5"/>
      <c r="FB539" s="5"/>
      <c r="FC539" s="5"/>
      <c r="FD539" s="5"/>
      <c r="FE539" s="5"/>
      <c r="FF539" s="5"/>
      <c r="FG539" s="5"/>
      <c r="FH539" s="5"/>
      <c r="FI539" s="5"/>
      <c r="FJ539" s="5"/>
      <c r="FK539" s="5"/>
      <c r="FL539" s="5"/>
      <c r="FM539" s="5"/>
      <c r="FN539" s="5"/>
      <c r="FO539" s="5"/>
      <c r="FP539" s="5"/>
      <c r="FQ539" s="5"/>
      <c r="FR539" s="5"/>
      <c r="FS539" s="5"/>
      <c r="FT539" s="5"/>
      <c r="FU539" s="5"/>
      <c r="FV539" s="5"/>
      <c r="FW539" s="5"/>
      <c r="FX539" s="5"/>
      <c r="FY539" s="5"/>
      <c r="FZ539" s="5"/>
      <c r="GA539" s="5"/>
      <c r="GB539" s="5"/>
      <c r="GC539" s="5"/>
      <c r="GD539" s="5"/>
      <c r="GE539" s="5"/>
      <c r="GF539" s="5"/>
      <c r="GG539" s="5"/>
      <c r="GH539" s="5"/>
      <c r="GI539" s="5"/>
      <c r="GJ539" s="5"/>
      <c r="GK539" s="5"/>
      <c r="GL539" s="5"/>
      <c r="GM539" s="5"/>
      <c r="GN539" s="5"/>
      <c r="GO539" s="5"/>
      <c r="GP539" s="5"/>
      <c r="GQ539" s="5"/>
      <c r="GR539" s="5"/>
      <c r="GS539" s="5"/>
      <c r="GT539" s="5"/>
      <c r="GU539" s="5"/>
      <c r="GV539" s="5"/>
      <c r="GW539" s="5"/>
      <c r="GX539" s="5"/>
      <c r="GY539" s="5"/>
      <c r="GZ539" s="5"/>
      <c r="HA539" s="5"/>
    </row>
    <row r="540" spans="1:209" s="50" customFormat="1" x14ac:dyDescent="0.25">
      <c r="A540" s="37"/>
      <c r="B540" s="96"/>
      <c r="C540" s="97"/>
      <c r="D540" s="25"/>
      <c r="E540" s="25"/>
      <c r="F540" s="2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  <c r="DV540" s="5"/>
      <c r="DW540" s="5"/>
      <c r="DX540" s="5"/>
      <c r="DY540" s="5"/>
      <c r="DZ540" s="5"/>
      <c r="EA540" s="5"/>
      <c r="EB540" s="5"/>
      <c r="EC540" s="5"/>
      <c r="ED540" s="5"/>
      <c r="EE540" s="5"/>
      <c r="EF540" s="5"/>
      <c r="EG540" s="5"/>
      <c r="EH540" s="5"/>
      <c r="EI540" s="5"/>
      <c r="EJ540" s="5"/>
      <c r="EK540" s="5"/>
      <c r="EL540" s="5"/>
      <c r="EM540" s="5"/>
      <c r="EN540" s="5"/>
      <c r="EO540" s="5"/>
      <c r="EP540" s="5"/>
      <c r="EQ540" s="5"/>
      <c r="ER540" s="5"/>
      <c r="ES540" s="5"/>
      <c r="ET540" s="5"/>
      <c r="EU540" s="5"/>
      <c r="EV540" s="5"/>
      <c r="EW540" s="5"/>
      <c r="EX540" s="5"/>
      <c r="EY540" s="5"/>
      <c r="EZ540" s="5"/>
      <c r="FA540" s="5"/>
      <c r="FB540" s="5"/>
      <c r="FC540" s="5"/>
      <c r="FD540" s="5"/>
      <c r="FE540" s="5"/>
      <c r="FF540" s="5"/>
      <c r="FG540" s="5"/>
      <c r="FH540" s="5"/>
      <c r="FI540" s="5"/>
      <c r="FJ540" s="5"/>
      <c r="FK540" s="5"/>
      <c r="FL540" s="5"/>
      <c r="FM540" s="5"/>
      <c r="FN540" s="5"/>
      <c r="FO540" s="5"/>
      <c r="FP540" s="5"/>
      <c r="FQ540" s="5"/>
      <c r="FR540" s="5"/>
      <c r="FS540" s="5"/>
      <c r="FT540" s="5"/>
      <c r="FU540" s="5"/>
      <c r="FV540" s="5"/>
      <c r="FW540" s="5"/>
      <c r="FX540" s="5"/>
      <c r="FY540" s="5"/>
      <c r="FZ540" s="5"/>
      <c r="GA540" s="5"/>
      <c r="GB540" s="5"/>
      <c r="GC540" s="5"/>
      <c r="GD540" s="5"/>
      <c r="GE540" s="5"/>
      <c r="GF540" s="5"/>
      <c r="GG540" s="5"/>
      <c r="GH540" s="5"/>
      <c r="GI540" s="5"/>
      <c r="GJ540" s="5"/>
      <c r="GK540" s="5"/>
      <c r="GL540" s="5"/>
      <c r="GM540" s="5"/>
      <c r="GN540" s="5"/>
      <c r="GO540" s="5"/>
      <c r="GP540" s="5"/>
      <c r="GQ540" s="5"/>
      <c r="GR540" s="5"/>
      <c r="GS540" s="5"/>
      <c r="GT540" s="5"/>
      <c r="GU540" s="5"/>
      <c r="GV540" s="5"/>
      <c r="GW540" s="5"/>
      <c r="GX540" s="5"/>
      <c r="GY540" s="5"/>
      <c r="GZ540" s="5"/>
      <c r="HA540" s="5"/>
    </row>
    <row r="541" spans="1:209" s="50" customFormat="1" x14ac:dyDescent="0.25">
      <c r="A541" s="37"/>
      <c r="B541" s="96"/>
      <c r="C541" s="97"/>
      <c r="D541" s="25"/>
      <c r="E541" s="25"/>
      <c r="F541" s="2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  <c r="DV541" s="5"/>
      <c r="DW541" s="5"/>
      <c r="DX541" s="5"/>
      <c r="DY541" s="5"/>
      <c r="DZ541" s="5"/>
      <c r="EA541" s="5"/>
      <c r="EB541" s="5"/>
      <c r="EC541" s="5"/>
      <c r="ED541" s="5"/>
      <c r="EE541" s="5"/>
      <c r="EF541" s="5"/>
      <c r="EG541" s="5"/>
      <c r="EH541" s="5"/>
      <c r="EI541" s="5"/>
      <c r="EJ541" s="5"/>
      <c r="EK541" s="5"/>
      <c r="EL541" s="5"/>
      <c r="EM541" s="5"/>
      <c r="EN541" s="5"/>
      <c r="EO541" s="5"/>
      <c r="EP541" s="5"/>
      <c r="EQ541" s="5"/>
      <c r="ER541" s="5"/>
      <c r="ES541" s="5"/>
      <c r="ET541" s="5"/>
      <c r="EU541" s="5"/>
      <c r="EV541" s="5"/>
      <c r="EW541" s="5"/>
      <c r="EX541" s="5"/>
      <c r="EY541" s="5"/>
      <c r="EZ541" s="5"/>
      <c r="FA541" s="5"/>
      <c r="FB541" s="5"/>
      <c r="FC541" s="5"/>
      <c r="FD541" s="5"/>
      <c r="FE541" s="5"/>
      <c r="FF541" s="5"/>
      <c r="FG541" s="5"/>
      <c r="FH541" s="5"/>
      <c r="FI541" s="5"/>
      <c r="FJ541" s="5"/>
      <c r="FK541" s="5"/>
      <c r="FL541" s="5"/>
      <c r="FM541" s="5"/>
      <c r="FN541" s="5"/>
      <c r="FO541" s="5"/>
      <c r="FP541" s="5"/>
      <c r="FQ541" s="5"/>
      <c r="FR541" s="5"/>
      <c r="FS541" s="5"/>
      <c r="FT541" s="5"/>
      <c r="FU541" s="5"/>
      <c r="FV541" s="5"/>
      <c r="FW541" s="5"/>
      <c r="FX541" s="5"/>
      <c r="FY541" s="5"/>
      <c r="FZ541" s="5"/>
      <c r="GA541" s="5"/>
      <c r="GB541" s="5"/>
      <c r="GC541" s="5"/>
      <c r="GD541" s="5"/>
      <c r="GE541" s="5"/>
      <c r="GF541" s="5"/>
      <c r="GG541" s="5"/>
      <c r="GH541" s="5"/>
      <c r="GI541" s="5"/>
      <c r="GJ541" s="5"/>
      <c r="GK541" s="5"/>
      <c r="GL541" s="5"/>
      <c r="GM541" s="5"/>
      <c r="GN541" s="5"/>
      <c r="GO541" s="5"/>
      <c r="GP541" s="5"/>
      <c r="GQ541" s="5"/>
      <c r="GR541" s="5"/>
      <c r="GS541" s="5"/>
      <c r="GT541" s="5"/>
      <c r="GU541" s="5"/>
      <c r="GV541" s="5"/>
      <c r="GW541" s="5"/>
      <c r="GX541" s="5"/>
      <c r="GY541" s="5"/>
      <c r="GZ541" s="5"/>
      <c r="HA541" s="5"/>
    </row>
    <row r="542" spans="1:209" s="50" customFormat="1" x14ac:dyDescent="0.25">
      <c r="A542" s="37"/>
      <c r="B542" s="96"/>
      <c r="C542" s="97"/>
      <c r="D542" s="25"/>
      <c r="E542" s="25"/>
      <c r="F542" s="2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</row>
    <row r="543" spans="1:209" s="50" customFormat="1" x14ac:dyDescent="0.25">
      <c r="A543" s="37"/>
      <c r="B543" s="96"/>
      <c r="C543" s="97"/>
      <c r="D543" s="25"/>
      <c r="E543" s="25"/>
      <c r="F543" s="2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  <c r="DV543" s="5"/>
      <c r="DW543" s="5"/>
      <c r="DX543" s="5"/>
      <c r="DY543" s="5"/>
      <c r="DZ543" s="5"/>
      <c r="EA543" s="5"/>
      <c r="EB543" s="5"/>
      <c r="EC543" s="5"/>
      <c r="ED543" s="5"/>
      <c r="EE543" s="5"/>
      <c r="EF543" s="5"/>
      <c r="EG543" s="5"/>
      <c r="EH543" s="5"/>
      <c r="EI543" s="5"/>
      <c r="EJ543" s="5"/>
      <c r="EK543" s="5"/>
      <c r="EL543" s="5"/>
      <c r="EM543" s="5"/>
      <c r="EN543" s="5"/>
      <c r="EO543" s="5"/>
      <c r="EP543" s="5"/>
      <c r="EQ543" s="5"/>
      <c r="ER543" s="5"/>
      <c r="ES543" s="5"/>
      <c r="ET543" s="5"/>
      <c r="EU543" s="5"/>
      <c r="EV543" s="5"/>
      <c r="EW543" s="5"/>
      <c r="EX543" s="5"/>
      <c r="EY543" s="5"/>
      <c r="EZ543" s="5"/>
      <c r="FA543" s="5"/>
      <c r="FB543" s="5"/>
      <c r="FC543" s="5"/>
      <c r="FD543" s="5"/>
      <c r="FE543" s="5"/>
      <c r="FF543" s="5"/>
      <c r="FG543" s="5"/>
      <c r="FH543" s="5"/>
      <c r="FI543" s="5"/>
      <c r="FJ543" s="5"/>
      <c r="FK543" s="5"/>
      <c r="FL543" s="5"/>
      <c r="FM543" s="5"/>
      <c r="FN543" s="5"/>
      <c r="FO543" s="5"/>
      <c r="FP543" s="5"/>
      <c r="FQ543" s="5"/>
      <c r="FR543" s="5"/>
      <c r="FS543" s="5"/>
      <c r="FT543" s="5"/>
      <c r="FU543" s="5"/>
      <c r="FV543" s="5"/>
      <c r="FW543" s="5"/>
      <c r="FX543" s="5"/>
      <c r="FY543" s="5"/>
      <c r="FZ543" s="5"/>
      <c r="GA543" s="5"/>
      <c r="GB543" s="5"/>
      <c r="GC543" s="5"/>
      <c r="GD543" s="5"/>
      <c r="GE543" s="5"/>
      <c r="GF543" s="5"/>
      <c r="GG543" s="5"/>
      <c r="GH543" s="5"/>
      <c r="GI543" s="5"/>
      <c r="GJ543" s="5"/>
      <c r="GK543" s="5"/>
      <c r="GL543" s="5"/>
      <c r="GM543" s="5"/>
      <c r="GN543" s="5"/>
      <c r="GO543" s="5"/>
      <c r="GP543" s="5"/>
      <c r="GQ543" s="5"/>
      <c r="GR543" s="5"/>
      <c r="GS543" s="5"/>
      <c r="GT543" s="5"/>
      <c r="GU543" s="5"/>
      <c r="GV543" s="5"/>
      <c r="GW543" s="5"/>
      <c r="GX543" s="5"/>
      <c r="GY543" s="5"/>
      <c r="GZ543" s="5"/>
      <c r="HA543" s="5"/>
    </row>
    <row r="544" spans="1:209" s="50" customFormat="1" x14ac:dyDescent="0.25">
      <c r="A544" s="37"/>
      <c r="B544" s="96"/>
      <c r="C544" s="97"/>
      <c r="D544" s="25"/>
      <c r="E544" s="25"/>
      <c r="F544" s="2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  <c r="DV544" s="5"/>
      <c r="DW544" s="5"/>
      <c r="DX544" s="5"/>
      <c r="DY544" s="5"/>
      <c r="DZ544" s="5"/>
      <c r="EA544" s="5"/>
      <c r="EB544" s="5"/>
      <c r="EC544" s="5"/>
      <c r="ED544" s="5"/>
      <c r="EE544" s="5"/>
      <c r="EF544" s="5"/>
      <c r="EG544" s="5"/>
      <c r="EH544" s="5"/>
      <c r="EI544" s="5"/>
      <c r="EJ544" s="5"/>
      <c r="EK544" s="5"/>
      <c r="EL544" s="5"/>
      <c r="EM544" s="5"/>
      <c r="EN544" s="5"/>
      <c r="EO544" s="5"/>
      <c r="EP544" s="5"/>
      <c r="EQ544" s="5"/>
      <c r="ER544" s="5"/>
      <c r="ES544" s="5"/>
      <c r="ET544" s="5"/>
      <c r="EU544" s="5"/>
      <c r="EV544" s="5"/>
      <c r="EW544" s="5"/>
      <c r="EX544" s="5"/>
      <c r="EY544" s="5"/>
      <c r="EZ544" s="5"/>
      <c r="FA544" s="5"/>
      <c r="FB544" s="5"/>
      <c r="FC544" s="5"/>
      <c r="FD544" s="5"/>
      <c r="FE544" s="5"/>
      <c r="FF544" s="5"/>
      <c r="FG544" s="5"/>
      <c r="FH544" s="5"/>
      <c r="FI544" s="5"/>
      <c r="FJ544" s="5"/>
      <c r="FK544" s="5"/>
      <c r="FL544" s="5"/>
      <c r="FM544" s="5"/>
      <c r="FN544" s="5"/>
      <c r="FO544" s="5"/>
      <c r="FP544" s="5"/>
      <c r="FQ544" s="5"/>
      <c r="FR544" s="5"/>
      <c r="FS544" s="5"/>
      <c r="FT544" s="5"/>
      <c r="FU544" s="5"/>
      <c r="FV544" s="5"/>
      <c r="FW544" s="5"/>
      <c r="FX544" s="5"/>
      <c r="FY544" s="5"/>
      <c r="FZ544" s="5"/>
      <c r="GA544" s="5"/>
      <c r="GB544" s="5"/>
      <c r="GC544" s="5"/>
      <c r="GD544" s="5"/>
      <c r="GE544" s="5"/>
      <c r="GF544" s="5"/>
      <c r="GG544" s="5"/>
      <c r="GH544" s="5"/>
      <c r="GI544" s="5"/>
      <c r="GJ544" s="5"/>
      <c r="GK544" s="5"/>
      <c r="GL544" s="5"/>
      <c r="GM544" s="5"/>
      <c r="GN544" s="5"/>
      <c r="GO544" s="5"/>
      <c r="GP544" s="5"/>
      <c r="GQ544" s="5"/>
      <c r="GR544" s="5"/>
      <c r="GS544" s="5"/>
      <c r="GT544" s="5"/>
      <c r="GU544" s="5"/>
      <c r="GV544" s="5"/>
      <c r="GW544" s="5"/>
      <c r="GX544" s="5"/>
      <c r="GY544" s="5"/>
      <c r="GZ544" s="5"/>
      <c r="HA544" s="5"/>
    </row>
    <row r="545" spans="1:209" s="50" customFormat="1" x14ac:dyDescent="0.25">
      <c r="A545" s="37"/>
      <c r="B545" s="96"/>
      <c r="C545" s="97"/>
      <c r="D545" s="25"/>
      <c r="E545" s="25"/>
      <c r="F545" s="2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  <c r="DV545" s="5"/>
      <c r="DW545" s="5"/>
      <c r="DX545" s="5"/>
      <c r="DY545" s="5"/>
      <c r="DZ545" s="5"/>
      <c r="EA545" s="5"/>
      <c r="EB545" s="5"/>
      <c r="EC545" s="5"/>
      <c r="ED545" s="5"/>
      <c r="EE545" s="5"/>
      <c r="EF545" s="5"/>
      <c r="EG545" s="5"/>
      <c r="EH545" s="5"/>
      <c r="EI545" s="5"/>
      <c r="EJ545" s="5"/>
      <c r="EK545" s="5"/>
      <c r="EL545" s="5"/>
      <c r="EM545" s="5"/>
      <c r="EN545" s="5"/>
      <c r="EO545" s="5"/>
      <c r="EP545" s="5"/>
      <c r="EQ545" s="5"/>
      <c r="ER545" s="5"/>
      <c r="ES545" s="5"/>
      <c r="ET545" s="5"/>
      <c r="EU545" s="5"/>
      <c r="EV545" s="5"/>
      <c r="EW545" s="5"/>
      <c r="EX545" s="5"/>
      <c r="EY545" s="5"/>
      <c r="EZ545" s="5"/>
      <c r="FA545" s="5"/>
      <c r="FB545" s="5"/>
      <c r="FC545" s="5"/>
      <c r="FD545" s="5"/>
      <c r="FE545" s="5"/>
      <c r="FF545" s="5"/>
      <c r="FG545" s="5"/>
      <c r="FH545" s="5"/>
      <c r="FI545" s="5"/>
      <c r="FJ545" s="5"/>
      <c r="FK545" s="5"/>
      <c r="FL545" s="5"/>
      <c r="FM545" s="5"/>
      <c r="FN545" s="5"/>
      <c r="FO545" s="5"/>
      <c r="FP545" s="5"/>
      <c r="FQ545" s="5"/>
      <c r="FR545" s="5"/>
      <c r="FS545" s="5"/>
      <c r="FT545" s="5"/>
      <c r="FU545" s="5"/>
      <c r="FV545" s="5"/>
      <c r="FW545" s="5"/>
      <c r="FX545" s="5"/>
      <c r="FY545" s="5"/>
      <c r="FZ545" s="5"/>
      <c r="GA545" s="5"/>
      <c r="GB545" s="5"/>
      <c r="GC545" s="5"/>
      <c r="GD545" s="5"/>
      <c r="GE545" s="5"/>
      <c r="GF545" s="5"/>
      <c r="GG545" s="5"/>
      <c r="GH545" s="5"/>
      <c r="GI545" s="5"/>
      <c r="GJ545" s="5"/>
      <c r="GK545" s="5"/>
      <c r="GL545" s="5"/>
      <c r="GM545" s="5"/>
      <c r="GN545" s="5"/>
      <c r="GO545" s="5"/>
      <c r="GP545" s="5"/>
      <c r="GQ545" s="5"/>
      <c r="GR545" s="5"/>
      <c r="GS545" s="5"/>
      <c r="GT545" s="5"/>
      <c r="GU545" s="5"/>
      <c r="GV545" s="5"/>
      <c r="GW545" s="5"/>
      <c r="GX545" s="5"/>
      <c r="GY545" s="5"/>
      <c r="GZ545" s="5"/>
      <c r="HA545" s="5"/>
    </row>
    <row r="546" spans="1:209" s="50" customFormat="1" x14ac:dyDescent="0.25">
      <c r="A546" s="37"/>
      <c r="B546" s="96"/>
      <c r="C546" s="97"/>
      <c r="D546" s="25"/>
      <c r="E546" s="25"/>
      <c r="F546" s="2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  <c r="DV546" s="5"/>
      <c r="DW546" s="5"/>
      <c r="DX546" s="5"/>
      <c r="DY546" s="5"/>
      <c r="DZ546" s="5"/>
      <c r="EA546" s="5"/>
      <c r="EB546" s="5"/>
      <c r="EC546" s="5"/>
      <c r="ED546" s="5"/>
      <c r="EE546" s="5"/>
      <c r="EF546" s="5"/>
      <c r="EG546" s="5"/>
      <c r="EH546" s="5"/>
      <c r="EI546" s="5"/>
      <c r="EJ546" s="5"/>
      <c r="EK546" s="5"/>
      <c r="EL546" s="5"/>
      <c r="EM546" s="5"/>
      <c r="EN546" s="5"/>
      <c r="EO546" s="5"/>
      <c r="EP546" s="5"/>
      <c r="EQ546" s="5"/>
      <c r="ER546" s="5"/>
      <c r="ES546" s="5"/>
      <c r="ET546" s="5"/>
      <c r="EU546" s="5"/>
      <c r="EV546" s="5"/>
      <c r="EW546" s="5"/>
      <c r="EX546" s="5"/>
      <c r="EY546" s="5"/>
      <c r="EZ546" s="5"/>
      <c r="FA546" s="5"/>
      <c r="FB546" s="5"/>
      <c r="FC546" s="5"/>
      <c r="FD546" s="5"/>
      <c r="FE546" s="5"/>
      <c r="FF546" s="5"/>
      <c r="FG546" s="5"/>
      <c r="FH546" s="5"/>
      <c r="FI546" s="5"/>
      <c r="FJ546" s="5"/>
      <c r="FK546" s="5"/>
      <c r="FL546" s="5"/>
      <c r="FM546" s="5"/>
      <c r="FN546" s="5"/>
      <c r="FO546" s="5"/>
      <c r="FP546" s="5"/>
      <c r="FQ546" s="5"/>
      <c r="FR546" s="5"/>
      <c r="FS546" s="5"/>
      <c r="FT546" s="5"/>
      <c r="FU546" s="5"/>
      <c r="FV546" s="5"/>
      <c r="FW546" s="5"/>
      <c r="FX546" s="5"/>
      <c r="FY546" s="5"/>
      <c r="FZ546" s="5"/>
      <c r="GA546" s="5"/>
      <c r="GB546" s="5"/>
      <c r="GC546" s="5"/>
      <c r="GD546" s="5"/>
      <c r="GE546" s="5"/>
      <c r="GF546" s="5"/>
      <c r="GG546" s="5"/>
      <c r="GH546" s="5"/>
      <c r="GI546" s="5"/>
      <c r="GJ546" s="5"/>
      <c r="GK546" s="5"/>
      <c r="GL546" s="5"/>
      <c r="GM546" s="5"/>
      <c r="GN546" s="5"/>
      <c r="GO546" s="5"/>
      <c r="GP546" s="5"/>
      <c r="GQ546" s="5"/>
      <c r="GR546" s="5"/>
      <c r="GS546" s="5"/>
      <c r="GT546" s="5"/>
      <c r="GU546" s="5"/>
      <c r="GV546" s="5"/>
      <c r="GW546" s="5"/>
      <c r="GX546" s="5"/>
      <c r="GY546" s="5"/>
      <c r="GZ546" s="5"/>
      <c r="HA546" s="5"/>
    </row>
    <row r="547" spans="1:209" s="50" customFormat="1" x14ac:dyDescent="0.25">
      <c r="A547" s="37"/>
      <c r="B547" s="96"/>
      <c r="C547" s="97"/>
      <c r="D547" s="25"/>
      <c r="E547" s="25"/>
      <c r="F547" s="2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  <c r="DV547" s="5"/>
      <c r="DW547" s="5"/>
      <c r="DX547" s="5"/>
      <c r="DY547" s="5"/>
      <c r="DZ547" s="5"/>
      <c r="EA547" s="5"/>
      <c r="EB547" s="5"/>
      <c r="EC547" s="5"/>
      <c r="ED547" s="5"/>
      <c r="EE547" s="5"/>
      <c r="EF547" s="5"/>
      <c r="EG547" s="5"/>
      <c r="EH547" s="5"/>
      <c r="EI547" s="5"/>
      <c r="EJ547" s="5"/>
      <c r="EK547" s="5"/>
      <c r="EL547" s="5"/>
      <c r="EM547" s="5"/>
      <c r="EN547" s="5"/>
      <c r="EO547" s="5"/>
      <c r="EP547" s="5"/>
      <c r="EQ547" s="5"/>
      <c r="ER547" s="5"/>
      <c r="ES547" s="5"/>
      <c r="ET547" s="5"/>
      <c r="EU547" s="5"/>
      <c r="EV547" s="5"/>
      <c r="EW547" s="5"/>
      <c r="EX547" s="5"/>
      <c r="EY547" s="5"/>
      <c r="EZ547" s="5"/>
      <c r="FA547" s="5"/>
      <c r="FB547" s="5"/>
      <c r="FC547" s="5"/>
      <c r="FD547" s="5"/>
      <c r="FE547" s="5"/>
      <c r="FF547" s="5"/>
      <c r="FG547" s="5"/>
      <c r="FH547" s="5"/>
      <c r="FI547" s="5"/>
      <c r="FJ547" s="5"/>
      <c r="FK547" s="5"/>
      <c r="FL547" s="5"/>
      <c r="FM547" s="5"/>
      <c r="FN547" s="5"/>
      <c r="FO547" s="5"/>
      <c r="FP547" s="5"/>
      <c r="FQ547" s="5"/>
      <c r="FR547" s="5"/>
      <c r="FS547" s="5"/>
      <c r="FT547" s="5"/>
      <c r="FU547" s="5"/>
      <c r="FV547" s="5"/>
      <c r="FW547" s="5"/>
      <c r="FX547" s="5"/>
      <c r="FY547" s="5"/>
      <c r="FZ547" s="5"/>
      <c r="GA547" s="5"/>
      <c r="GB547" s="5"/>
      <c r="GC547" s="5"/>
      <c r="GD547" s="5"/>
      <c r="GE547" s="5"/>
      <c r="GF547" s="5"/>
      <c r="GG547" s="5"/>
      <c r="GH547" s="5"/>
      <c r="GI547" s="5"/>
      <c r="GJ547" s="5"/>
      <c r="GK547" s="5"/>
      <c r="GL547" s="5"/>
      <c r="GM547" s="5"/>
      <c r="GN547" s="5"/>
      <c r="GO547" s="5"/>
      <c r="GP547" s="5"/>
      <c r="GQ547" s="5"/>
      <c r="GR547" s="5"/>
      <c r="GS547" s="5"/>
      <c r="GT547" s="5"/>
      <c r="GU547" s="5"/>
      <c r="GV547" s="5"/>
      <c r="GW547" s="5"/>
      <c r="GX547" s="5"/>
      <c r="GY547" s="5"/>
      <c r="GZ547" s="5"/>
      <c r="HA547" s="5"/>
    </row>
    <row r="548" spans="1:209" s="50" customFormat="1" x14ac:dyDescent="0.25">
      <c r="A548" s="37"/>
      <c r="B548" s="96"/>
      <c r="C548" s="97"/>
      <c r="D548" s="25"/>
      <c r="E548" s="25"/>
      <c r="F548" s="2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  <c r="DV548" s="5"/>
      <c r="DW548" s="5"/>
      <c r="DX548" s="5"/>
      <c r="DY548" s="5"/>
      <c r="DZ548" s="5"/>
      <c r="EA548" s="5"/>
      <c r="EB548" s="5"/>
      <c r="EC548" s="5"/>
      <c r="ED548" s="5"/>
      <c r="EE548" s="5"/>
      <c r="EF548" s="5"/>
      <c r="EG548" s="5"/>
      <c r="EH548" s="5"/>
      <c r="EI548" s="5"/>
      <c r="EJ548" s="5"/>
      <c r="EK548" s="5"/>
      <c r="EL548" s="5"/>
      <c r="EM548" s="5"/>
      <c r="EN548" s="5"/>
      <c r="EO548" s="5"/>
      <c r="EP548" s="5"/>
      <c r="EQ548" s="5"/>
      <c r="ER548" s="5"/>
      <c r="ES548" s="5"/>
      <c r="ET548" s="5"/>
      <c r="EU548" s="5"/>
      <c r="EV548" s="5"/>
      <c r="EW548" s="5"/>
      <c r="EX548" s="5"/>
      <c r="EY548" s="5"/>
      <c r="EZ548" s="5"/>
      <c r="FA548" s="5"/>
      <c r="FB548" s="5"/>
      <c r="FC548" s="5"/>
      <c r="FD548" s="5"/>
      <c r="FE548" s="5"/>
      <c r="FF548" s="5"/>
      <c r="FG548" s="5"/>
      <c r="FH548" s="5"/>
      <c r="FI548" s="5"/>
      <c r="FJ548" s="5"/>
      <c r="FK548" s="5"/>
      <c r="FL548" s="5"/>
      <c r="FM548" s="5"/>
      <c r="FN548" s="5"/>
      <c r="FO548" s="5"/>
      <c r="FP548" s="5"/>
      <c r="FQ548" s="5"/>
      <c r="FR548" s="5"/>
      <c r="FS548" s="5"/>
      <c r="FT548" s="5"/>
      <c r="FU548" s="5"/>
      <c r="FV548" s="5"/>
      <c r="FW548" s="5"/>
      <c r="FX548" s="5"/>
      <c r="FY548" s="5"/>
      <c r="FZ548" s="5"/>
      <c r="GA548" s="5"/>
      <c r="GB548" s="5"/>
      <c r="GC548" s="5"/>
      <c r="GD548" s="5"/>
      <c r="GE548" s="5"/>
      <c r="GF548" s="5"/>
      <c r="GG548" s="5"/>
      <c r="GH548" s="5"/>
      <c r="GI548" s="5"/>
      <c r="GJ548" s="5"/>
      <c r="GK548" s="5"/>
      <c r="GL548" s="5"/>
      <c r="GM548" s="5"/>
      <c r="GN548" s="5"/>
      <c r="GO548" s="5"/>
      <c r="GP548" s="5"/>
      <c r="GQ548" s="5"/>
      <c r="GR548" s="5"/>
      <c r="GS548" s="5"/>
      <c r="GT548" s="5"/>
      <c r="GU548" s="5"/>
      <c r="GV548" s="5"/>
      <c r="GW548" s="5"/>
      <c r="GX548" s="5"/>
      <c r="GY548" s="5"/>
      <c r="GZ548" s="5"/>
      <c r="HA548" s="5"/>
    </row>
    <row r="549" spans="1:209" s="50" customFormat="1" x14ac:dyDescent="0.25">
      <c r="A549" s="37"/>
      <c r="B549" s="96"/>
      <c r="C549" s="97"/>
      <c r="D549" s="25"/>
      <c r="E549" s="25"/>
      <c r="F549" s="2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</row>
    <row r="550" spans="1:209" s="50" customFormat="1" x14ac:dyDescent="0.25">
      <c r="A550" s="37"/>
      <c r="B550" s="96"/>
      <c r="C550" s="97"/>
      <c r="D550" s="25"/>
      <c r="E550" s="25"/>
      <c r="F550" s="2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  <c r="DV550" s="5"/>
      <c r="DW550" s="5"/>
      <c r="DX550" s="5"/>
      <c r="DY550" s="5"/>
      <c r="DZ550" s="5"/>
      <c r="EA550" s="5"/>
      <c r="EB550" s="5"/>
      <c r="EC550" s="5"/>
      <c r="ED550" s="5"/>
      <c r="EE550" s="5"/>
      <c r="EF550" s="5"/>
      <c r="EG550" s="5"/>
      <c r="EH550" s="5"/>
      <c r="EI550" s="5"/>
      <c r="EJ550" s="5"/>
      <c r="EK550" s="5"/>
      <c r="EL550" s="5"/>
      <c r="EM550" s="5"/>
      <c r="EN550" s="5"/>
      <c r="EO550" s="5"/>
      <c r="EP550" s="5"/>
      <c r="EQ550" s="5"/>
      <c r="ER550" s="5"/>
      <c r="ES550" s="5"/>
      <c r="ET550" s="5"/>
      <c r="EU550" s="5"/>
      <c r="EV550" s="5"/>
      <c r="EW550" s="5"/>
      <c r="EX550" s="5"/>
      <c r="EY550" s="5"/>
      <c r="EZ550" s="5"/>
      <c r="FA550" s="5"/>
      <c r="FB550" s="5"/>
      <c r="FC550" s="5"/>
      <c r="FD550" s="5"/>
      <c r="FE550" s="5"/>
      <c r="FF550" s="5"/>
      <c r="FG550" s="5"/>
      <c r="FH550" s="5"/>
      <c r="FI550" s="5"/>
      <c r="FJ550" s="5"/>
      <c r="FK550" s="5"/>
      <c r="FL550" s="5"/>
      <c r="FM550" s="5"/>
      <c r="FN550" s="5"/>
      <c r="FO550" s="5"/>
      <c r="FP550" s="5"/>
      <c r="FQ550" s="5"/>
      <c r="FR550" s="5"/>
      <c r="FS550" s="5"/>
      <c r="FT550" s="5"/>
      <c r="FU550" s="5"/>
      <c r="FV550" s="5"/>
      <c r="FW550" s="5"/>
      <c r="FX550" s="5"/>
      <c r="FY550" s="5"/>
      <c r="FZ550" s="5"/>
      <c r="GA550" s="5"/>
      <c r="GB550" s="5"/>
      <c r="GC550" s="5"/>
      <c r="GD550" s="5"/>
      <c r="GE550" s="5"/>
      <c r="GF550" s="5"/>
      <c r="GG550" s="5"/>
      <c r="GH550" s="5"/>
      <c r="GI550" s="5"/>
      <c r="GJ550" s="5"/>
      <c r="GK550" s="5"/>
      <c r="GL550" s="5"/>
      <c r="GM550" s="5"/>
      <c r="GN550" s="5"/>
      <c r="GO550" s="5"/>
      <c r="GP550" s="5"/>
      <c r="GQ550" s="5"/>
      <c r="GR550" s="5"/>
      <c r="GS550" s="5"/>
      <c r="GT550" s="5"/>
      <c r="GU550" s="5"/>
      <c r="GV550" s="5"/>
      <c r="GW550" s="5"/>
      <c r="GX550" s="5"/>
      <c r="GY550" s="5"/>
      <c r="GZ550" s="5"/>
      <c r="HA550" s="5"/>
    </row>
    <row r="551" spans="1:209" s="50" customFormat="1" x14ac:dyDescent="0.25">
      <c r="A551" s="37"/>
      <c r="B551" s="96"/>
      <c r="C551" s="97"/>
      <c r="D551" s="25"/>
      <c r="E551" s="25"/>
      <c r="F551" s="2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  <c r="DV551" s="5"/>
      <c r="DW551" s="5"/>
      <c r="DX551" s="5"/>
      <c r="DY551" s="5"/>
      <c r="DZ551" s="5"/>
      <c r="EA551" s="5"/>
      <c r="EB551" s="5"/>
      <c r="EC551" s="5"/>
      <c r="ED551" s="5"/>
      <c r="EE551" s="5"/>
      <c r="EF551" s="5"/>
      <c r="EG551" s="5"/>
      <c r="EH551" s="5"/>
      <c r="EI551" s="5"/>
      <c r="EJ551" s="5"/>
      <c r="EK551" s="5"/>
      <c r="EL551" s="5"/>
      <c r="EM551" s="5"/>
      <c r="EN551" s="5"/>
      <c r="EO551" s="5"/>
      <c r="EP551" s="5"/>
      <c r="EQ551" s="5"/>
      <c r="ER551" s="5"/>
      <c r="ES551" s="5"/>
      <c r="ET551" s="5"/>
      <c r="EU551" s="5"/>
      <c r="EV551" s="5"/>
      <c r="EW551" s="5"/>
      <c r="EX551" s="5"/>
      <c r="EY551" s="5"/>
      <c r="EZ551" s="5"/>
      <c r="FA551" s="5"/>
      <c r="FB551" s="5"/>
      <c r="FC551" s="5"/>
      <c r="FD551" s="5"/>
      <c r="FE551" s="5"/>
      <c r="FF551" s="5"/>
      <c r="FG551" s="5"/>
      <c r="FH551" s="5"/>
      <c r="FI551" s="5"/>
      <c r="FJ551" s="5"/>
      <c r="FK551" s="5"/>
      <c r="FL551" s="5"/>
      <c r="FM551" s="5"/>
      <c r="FN551" s="5"/>
      <c r="FO551" s="5"/>
      <c r="FP551" s="5"/>
      <c r="FQ551" s="5"/>
      <c r="FR551" s="5"/>
      <c r="FS551" s="5"/>
      <c r="FT551" s="5"/>
      <c r="FU551" s="5"/>
      <c r="FV551" s="5"/>
      <c r="FW551" s="5"/>
      <c r="FX551" s="5"/>
      <c r="FY551" s="5"/>
      <c r="FZ551" s="5"/>
      <c r="GA551" s="5"/>
      <c r="GB551" s="5"/>
      <c r="GC551" s="5"/>
      <c r="GD551" s="5"/>
      <c r="GE551" s="5"/>
      <c r="GF551" s="5"/>
      <c r="GG551" s="5"/>
      <c r="GH551" s="5"/>
      <c r="GI551" s="5"/>
      <c r="GJ551" s="5"/>
      <c r="GK551" s="5"/>
      <c r="GL551" s="5"/>
      <c r="GM551" s="5"/>
      <c r="GN551" s="5"/>
      <c r="GO551" s="5"/>
      <c r="GP551" s="5"/>
      <c r="GQ551" s="5"/>
      <c r="GR551" s="5"/>
      <c r="GS551" s="5"/>
      <c r="GT551" s="5"/>
      <c r="GU551" s="5"/>
      <c r="GV551" s="5"/>
      <c r="GW551" s="5"/>
      <c r="GX551" s="5"/>
      <c r="GY551" s="5"/>
      <c r="GZ551" s="5"/>
      <c r="HA551" s="5"/>
    </row>
    <row r="552" spans="1:209" s="50" customFormat="1" x14ac:dyDescent="0.25">
      <c r="A552" s="37"/>
      <c r="B552" s="96"/>
      <c r="C552" s="97"/>
      <c r="D552" s="25"/>
      <c r="E552" s="25"/>
      <c r="F552" s="2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  <c r="DV552" s="5"/>
      <c r="DW552" s="5"/>
      <c r="DX552" s="5"/>
      <c r="DY552" s="5"/>
      <c r="DZ552" s="5"/>
      <c r="EA552" s="5"/>
      <c r="EB552" s="5"/>
      <c r="EC552" s="5"/>
      <c r="ED552" s="5"/>
      <c r="EE552" s="5"/>
      <c r="EF552" s="5"/>
      <c r="EG552" s="5"/>
      <c r="EH552" s="5"/>
      <c r="EI552" s="5"/>
      <c r="EJ552" s="5"/>
      <c r="EK552" s="5"/>
      <c r="EL552" s="5"/>
      <c r="EM552" s="5"/>
      <c r="EN552" s="5"/>
      <c r="EO552" s="5"/>
      <c r="EP552" s="5"/>
      <c r="EQ552" s="5"/>
      <c r="ER552" s="5"/>
      <c r="ES552" s="5"/>
      <c r="ET552" s="5"/>
      <c r="EU552" s="5"/>
      <c r="EV552" s="5"/>
      <c r="EW552" s="5"/>
      <c r="EX552" s="5"/>
      <c r="EY552" s="5"/>
      <c r="EZ552" s="5"/>
      <c r="FA552" s="5"/>
      <c r="FB552" s="5"/>
      <c r="FC552" s="5"/>
      <c r="FD552" s="5"/>
      <c r="FE552" s="5"/>
      <c r="FF552" s="5"/>
      <c r="FG552" s="5"/>
      <c r="FH552" s="5"/>
      <c r="FI552" s="5"/>
      <c r="FJ552" s="5"/>
      <c r="FK552" s="5"/>
      <c r="FL552" s="5"/>
      <c r="FM552" s="5"/>
      <c r="FN552" s="5"/>
      <c r="FO552" s="5"/>
      <c r="FP552" s="5"/>
      <c r="FQ552" s="5"/>
      <c r="FR552" s="5"/>
      <c r="FS552" s="5"/>
      <c r="FT552" s="5"/>
      <c r="FU552" s="5"/>
      <c r="FV552" s="5"/>
      <c r="FW552" s="5"/>
      <c r="FX552" s="5"/>
      <c r="FY552" s="5"/>
      <c r="FZ552" s="5"/>
      <c r="GA552" s="5"/>
      <c r="GB552" s="5"/>
      <c r="GC552" s="5"/>
      <c r="GD552" s="5"/>
      <c r="GE552" s="5"/>
      <c r="GF552" s="5"/>
      <c r="GG552" s="5"/>
      <c r="GH552" s="5"/>
      <c r="GI552" s="5"/>
      <c r="GJ552" s="5"/>
      <c r="GK552" s="5"/>
      <c r="GL552" s="5"/>
      <c r="GM552" s="5"/>
      <c r="GN552" s="5"/>
      <c r="GO552" s="5"/>
      <c r="GP552" s="5"/>
      <c r="GQ552" s="5"/>
      <c r="GR552" s="5"/>
      <c r="GS552" s="5"/>
      <c r="GT552" s="5"/>
      <c r="GU552" s="5"/>
      <c r="GV552" s="5"/>
      <c r="GW552" s="5"/>
      <c r="GX552" s="5"/>
      <c r="GY552" s="5"/>
      <c r="GZ552" s="5"/>
      <c r="HA552" s="5"/>
    </row>
    <row r="553" spans="1:209" s="50" customFormat="1" x14ac:dyDescent="0.25">
      <c r="A553" s="37"/>
      <c r="B553" s="96"/>
      <c r="C553" s="97"/>
      <c r="D553" s="25"/>
      <c r="E553" s="25"/>
      <c r="F553" s="2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  <c r="DV553" s="5"/>
      <c r="DW553" s="5"/>
      <c r="DX553" s="5"/>
      <c r="DY553" s="5"/>
      <c r="DZ553" s="5"/>
      <c r="EA553" s="5"/>
      <c r="EB553" s="5"/>
      <c r="EC553" s="5"/>
      <c r="ED553" s="5"/>
      <c r="EE553" s="5"/>
      <c r="EF553" s="5"/>
      <c r="EG553" s="5"/>
      <c r="EH553" s="5"/>
      <c r="EI553" s="5"/>
      <c r="EJ553" s="5"/>
      <c r="EK553" s="5"/>
      <c r="EL553" s="5"/>
      <c r="EM553" s="5"/>
      <c r="EN553" s="5"/>
      <c r="EO553" s="5"/>
      <c r="EP553" s="5"/>
      <c r="EQ553" s="5"/>
      <c r="ER553" s="5"/>
      <c r="ES553" s="5"/>
      <c r="ET553" s="5"/>
      <c r="EU553" s="5"/>
      <c r="EV553" s="5"/>
      <c r="EW553" s="5"/>
      <c r="EX553" s="5"/>
      <c r="EY553" s="5"/>
      <c r="EZ553" s="5"/>
      <c r="FA553" s="5"/>
      <c r="FB553" s="5"/>
      <c r="FC553" s="5"/>
      <c r="FD553" s="5"/>
      <c r="FE553" s="5"/>
      <c r="FF553" s="5"/>
      <c r="FG553" s="5"/>
      <c r="FH553" s="5"/>
      <c r="FI553" s="5"/>
      <c r="FJ553" s="5"/>
      <c r="FK553" s="5"/>
      <c r="FL553" s="5"/>
      <c r="FM553" s="5"/>
      <c r="FN553" s="5"/>
      <c r="FO553" s="5"/>
      <c r="FP553" s="5"/>
      <c r="FQ553" s="5"/>
      <c r="FR553" s="5"/>
      <c r="FS553" s="5"/>
      <c r="FT553" s="5"/>
      <c r="FU553" s="5"/>
      <c r="FV553" s="5"/>
      <c r="FW553" s="5"/>
      <c r="FX553" s="5"/>
      <c r="FY553" s="5"/>
      <c r="FZ553" s="5"/>
      <c r="GA553" s="5"/>
      <c r="GB553" s="5"/>
      <c r="GC553" s="5"/>
      <c r="GD553" s="5"/>
      <c r="GE553" s="5"/>
      <c r="GF553" s="5"/>
      <c r="GG553" s="5"/>
      <c r="GH553" s="5"/>
      <c r="GI553" s="5"/>
      <c r="GJ553" s="5"/>
      <c r="GK553" s="5"/>
      <c r="GL553" s="5"/>
      <c r="GM553" s="5"/>
      <c r="GN553" s="5"/>
      <c r="GO553" s="5"/>
      <c r="GP553" s="5"/>
      <c r="GQ553" s="5"/>
      <c r="GR553" s="5"/>
      <c r="GS553" s="5"/>
      <c r="GT553" s="5"/>
      <c r="GU553" s="5"/>
      <c r="GV553" s="5"/>
      <c r="GW553" s="5"/>
      <c r="GX553" s="5"/>
      <c r="GY553" s="5"/>
      <c r="GZ553" s="5"/>
      <c r="HA553" s="5"/>
    </row>
    <row r="554" spans="1:209" s="50" customFormat="1" x14ac:dyDescent="0.25">
      <c r="A554" s="37"/>
      <c r="B554" s="96"/>
      <c r="C554" s="97"/>
      <c r="D554" s="25"/>
      <c r="E554" s="25"/>
      <c r="F554" s="2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  <c r="DV554" s="5"/>
      <c r="DW554" s="5"/>
      <c r="DX554" s="5"/>
      <c r="DY554" s="5"/>
      <c r="DZ554" s="5"/>
      <c r="EA554" s="5"/>
      <c r="EB554" s="5"/>
      <c r="EC554" s="5"/>
      <c r="ED554" s="5"/>
      <c r="EE554" s="5"/>
      <c r="EF554" s="5"/>
      <c r="EG554" s="5"/>
      <c r="EH554" s="5"/>
      <c r="EI554" s="5"/>
      <c r="EJ554" s="5"/>
      <c r="EK554" s="5"/>
      <c r="EL554" s="5"/>
      <c r="EM554" s="5"/>
      <c r="EN554" s="5"/>
      <c r="EO554" s="5"/>
      <c r="EP554" s="5"/>
      <c r="EQ554" s="5"/>
      <c r="ER554" s="5"/>
      <c r="ES554" s="5"/>
      <c r="ET554" s="5"/>
      <c r="EU554" s="5"/>
      <c r="EV554" s="5"/>
      <c r="EW554" s="5"/>
      <c r="EX554" s="5"/>
      <c r="EY554" s="5"/>
      <c r="EZ554" s="5"/>
      <c r="FA554" s="5"/>
      <c r="FB554" s="5"/>
      <c r="FC554" s="5"/>
      <c r="FD554" s="5"/>
      <c r="FE554" s="5"/>
      <c r="FF554" s="5"/>
      <c r="FG554" s="5"/>
      <c r="FH554" s="5"/>
      <c r="FI554" s="5"/>
      <c r="FJ554" s="5"/>
      <c r="FK554" s="5"/>
      <c r="FL554" s="5"/>
      <c r="FM554" s="5"/>
      <c r="FN554" s="5"/>
      <c r="FO554" s="5"/>
      <c r="FP554" s="5"/>
      <c r="FQ554" s="5"/>
      <c r="FR554" s="5"/>
      <c r="FS554" s="5"/>
      <c r="FT554" s="5"/>
      <c r="FU554" s="5"/>
      <c r="FV554" s="5"/>
      <c r="FW554" s="5"/>
      <c r="FX554" s="5"/>
      <c r="FY554" s="5"/>
      <c r="FZ554" s="5"/>
      <c r="GA554" s="5"/>
      <c r="GB554" s="5"/>
      <c r="GC554" s="5"/>
      <c r="GD554" s="5"/>
      <c r="GE554" s="5"/>
      <c r="GF554" s="5"/>
      <c r="GG554" s="5"/>
      <c r="GH554" s="5"/>
      <c r="GI554" s="5"/>
      <c r="GJ554" s="5"/>
      <c r="GK554" s="5"/>
      <c r="GL554" s="5"/>
      <c r="GM554" s="5"/>
      <c r="GN554" s="5"/>
      <c r="GO554" s="5"/>
      <c r="GP554" s="5"/>
      <c r="GQ554" s="5"/>
      <c r="GR554" s="5"/>
      <c r="GS554" s="5"/>
      <c r="GT554" s="5"/>
      <c r="GU554" s="5"/>
      <c r="GV554" s="5"/>
      <c r="GW554" s="5"/>
      <c r="GX554" s="5"/>
      <c r="GY554" s="5"/>
      <c r="GZ554" s="5"/>
      <c r="HA554" s="5"/>
    </row>
    <row r="555" spans="1:209" s="50" customFormat="1" x14ac:dyDescent="0.25">
      <c r="A555" s="37"/>
      <c r="B555" s="96"/>
      <c r="C555" s="97"/>
      <c r="D555" s="25"/>
      <c r="E555" s="25"/>
      <c r="F555" s="2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  <c r="DV555" s="5"/>
      <c r="DW555" s="5"/>
      <c r="DX555" s="5"/>
      <c r="DY555" s="5"/>
      <c r="DZ555" s="5"/>
      <c r="EA555" s="5"/>
      <c r="EB555" s="5"/>
      <c r="EC555" s="5"/>
      <c r="ED555" s="5"/>
      <c r="EE555" s="5"/>
      <c r="EF555" s="5"/>
      <c r="EG555" s="5"/>
      <c r="EH555" s="5"/>
      <c r="EI555" s="5"/>
      <c r="EJ555" s="5"/>
      <c r="EK555" s="5"/>
      <c r="EL555" s="5"/>
      <c r="EM555" s="5"/>
      <c r="EN555" s="5"/>
      <c r="EO555" s="5"/>
      <c r="EP555" s="5"/>
      <c r="EQ555" s="5"/>
      <c r="ER555" s="5"/>
      <c r="ES555" s="5"/>
      <c r="ET555" s="5"/>
      <c r="EU555" s="5"/>
      <c r="EV555" s="5"/>
      <c r="EW555" s="5"/>
      <c r="EX555" s="5"/>
      <c r="EY555" s="5"/>
      <c r="EZ555" s="5"/>
      <c r="FA555" s="5"/>
      <c r="FB555" s="5"/>
      <c r="FC555" s="5"/>
      <c r="FD555" s="5"/>
      <c r="FE555" s="5"/>
      <c r="FF555" s="5"/>
      <c r="FG555" s="5"/>
      <c r="FH555" s="5"/>
      <c r="FI555" s="5"/>
      <c r="FJ555" s="5"/>
      <c r="FK555" s="5"/>
      <c r="FL555" s="5"/>
      <c r="FM555" s="5"/>
      <c r="FN555" s="5"/>
      <c r="FO555" s="5"/>
      <c r="FP555" s="5"/>
      <c r="FQ555" s="5"/>
      <c r="FR555" s="5"/>
      <c r="FS555" s="5"/>
      <c r="FT555" s="5"/>
      <c r="FU555" s="5"/>
      <c r="FV555" s="5"/>
      <c r="FW555" s="5"/>
      <c r="FX555" s="5"/>
      <c r="FY555" s="5"/>
      <c r="FZ555" s="5"/>
      <c r="GA555" s="5"/>
      <c r="GB555" s="5"/>
      <c r="GC555" s="5"/>
      <c r="GD555" s="5"/>
      <c r="GE555" s="5"/>
      <c r="GF555" s="5"/>
      <c r="GG555" s="5"/>
      <c r="GH555" s="5"/>
      <c r="GI555" s="5"/>
      <c r="GJ555" s="5"/>
      <c r="GK555" s="5"/>
      <c r="GL555" s="5"/>
      <c r="GM555" s="5"/>
      <c r="GN555" s="5"/>
      <c r="GO555" s="5"/>
      <c r="GP555" s="5"/>
      <c r="GQ555" s="5"/>
      <c r="GR555" s="5"/>
      <c r="GS555" s="5"/>
      <c r="GT555" s="5"/>
      <c r="GU555" s="5"/>
      <c r="GV555" s="5"/>
      <c r="GW555" s="5"/>
      <c r="GX555" s="5"/>
      <c r="GY555" s="5"/>
      <c r="GZ555" s="5"/>
      <c r="HA555" s="5"/>
    </row>
    <row r="556" spans="1:209" s="50" customFormat="1" x14ac:dyDescent="0.25">
      <c r="A556" s="37"/>
      <c r="B556" s="96"/>
      <c r="C556" s="97"/>
      <c r="D556" s="25"/>
      <c r="E556" s="25"/>
      <c r="F556" s="2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</row>
    <row r="557" spans="1:209" s="50" customFormat="1" x14ac:dyDescent="0.25">
      <c r="A557" s="37"/>
      <c r="B557" s="96"/>
      <c r="C557" s="97"/>
      <c r="D557" s="25"/>
      <c r="E557" s="25"/>
      <c r="F557" s="2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  <c r="DV557" s="5"/>
      <c r="DW557" s="5"/>
      <c r="DX557" s="5"/>
      <c r="DY557" s="5"/>
      <c r="DZ557" s="5"/>
      <c r="EA557" s="5"/>
      <c r="EB557" s="5"/>
      <c r="EC557" s="5"/>
      <c r="ED557" s="5"/>
      <c r="EE557" s="5"/>
      <c r="EF557" s="5"/>
      <c r="EG557" s="5"/>
      <c r="EH557" s="5"/>
      <c r="EI557" s="5"/>
      <c r="EJ557" s="5"/>
      <c r="EK557" s="5"/>
      <c r="EL557" s="5"/>
      <c r="EM557" s="5"/>
      <c r="EN557" s="5"/>
      <c r="EO557" s="5"/>
      <c r="EP557" s="5"/>
      <c r="EQ557" s="5"/>
      <c r="ER557" s="5"/>
      <c r="ES557" s="5"/>
      <c r="ET557" s="5"/>
      <c r="EU557" s="5"/>
      <c r="EV557" s="5"/>
      <c r="EW557" s="5"/>
      <c r="EX557" s="5"/>
      <c r="EY557" s="5"/>
      <c r="EZ557" s="5"/>
      <c r="FA557" s="5"/>
      <c r="FB557" s="5"/>
      <c r="FC557" s="5"/>
      <c r="FD557" s="5"/>
      <c r="FE557" s="5"/>
      <c r="FF557" s="5"/>
      <c r="FG557" s="5"/>
      <c r="FH557" s="5"/>
      <c r="FI557" s="5"/>
      <c r="FJ557" s="5"/>
      <c r="FK557" s="5"/>
      <c r="FL557" s="5"/>
      <c r="FM557" s="5"/>
      <c r="FN557" s="5"/>
      <c r="FO557" s="5"/>
      <c r="FP557" s="5"/>
      <c r="FQ557" s="5"/>
      <c r="FR557" s="5"/>
      <c r="FS557" s="5"/>
      <c r="FT557" s="5"/>
      <c r="FU557" s="5"/>
      <c r="FV557" s="5"/>
      <c r="FW557" s="5"/>
      <c r="FX557" s="5"/>
      <c r="FY557" s="5"/>
      <c r="FZ557" s="5"/>
      <c r="GA557" s="5"/>
      <c r="GB557" s="5"/>
      <c r="GC557" s="5"/>
      <c r="GD557" s="5"/>
      <c r="GE557" s="5"/>
      <c r="GF557" s="5"/>
      <c r="GG557" s="5"/>
      <c r="GH557" s="5"/>
      <c r="GI557" s="5"/>
      <c r="GJ557" s="5"/>
      <c r="GK557" s="5"/>
      <c r="GL557" s="5"/>
      <c r="GM557" s="5"/>
      <c r="GN557" s="5"/>
      <c r="GO557" s="5"/>
      <c r="GP557" s="5"/>
      <c r="GQ557" s="5"/>
      <c r="GR557" s="5"/>
      <c r="GS557" s="5"/>
      <c r="GT557" s="5"/>
      <c r="GU557" s="5"/>
      <c r="GV557" s="5"/>
      <c r="GW557" s="5"/>
      <c r="GX557" s="5"/>
      <c r="GY557" s="5"/>
      <c r="GZ557" s="5"/>
      <c r="HA557" s="5"/>
    </row>
    <row r="558" spans="1:209" s="50" customFormat="1" x14ac:dyDescent="0.25">
      <c r="A558" s="37"/>
      <c r="B558" s="96"/>
      <c r="C558" s="97"/>
      <c r="D558" s="25"/>
      <c r="E558" s="25"/>
      <c r="F558" s="2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  <c r="DV558" s="5"/>
      <c r="DW558" s="5"/>
      <c r="DX558" s="5"/>
      <c r="DY558" s="5"/>
      <c r="DZ558" s="5"/>
      <c r="EA558" s="5"/>
      <c r="EB558" s="5"/>
      <c r="EC558" s="5"/>
      <c r="ED558" s="5"/>
      <c r="EE558" s="5"/>
      <c r="EF558" s="5"/>
      <c r="EG558" s="5"/>
      <c r="EH558" s="5"/>
      <c r="EI558" s="5"/>
      <c r="EJ558" s="5"/>
      <c r="EK558" s="5"/>
      <c r="EL558" s="5"/>
      <c r="EM558" s="5"/>
      <c r="EN558" s="5"/>
      <c r="EO558" s="5"/>
      <c r="EP558" s="5"/>
      <c r="EQ558" s="5"/>
      <c r="ER558" s="5"/>
      <c r="ES558" s="5"/>
      <c r="ET558" s="5"/>
      <c r="EU558" s="5"/>
      <c r="EV558" s="5"/>
      <c r="EW558" s="5"/>
      <c r="EX558" s="5"/>
      <c r="EY558" s="5"/>
      <c r="EZ558" s="5"/>
      <c r="FA558" s="5"/>
      <c r="FB558" s="5"/>
      <c r="FC558" s="5"/>
      <c r="FD558" s="5"/>
      <c r="FE558" s="5"/>
      <c r="FF558" s="5"/>
      <c r="FG558" s="5"/>
      <c r="FH558" s="5"/>
      <c r="FI558" s="5"/>
      <c r="FJ558" s="5"/>
      <c r="FK558" s="5"/>
      <c r="FL558" s="5"/>
      <c r="FM558" s="5"/>
      <c r="FN558" s="5"/>
      <c r="FO558" s="5"/>
      <c r="FP558" s="5"/>
      <c r="FQ558" s="5"/>
      <c r="FR558" s="5"/>
      <c r="FS558" s="5"/>
      <c r="FT558" s="5"/>
      <c r="FU558" s="5"/>
      <c r="FV558" s="5"/>
      <c r="FW558" s="5"/>
      <c r="FX558" s="5"/>
      <c r="FY558" s="5"/>
      <c r="FZ558" s="5"/>
      <c r="GA558" s="5"/>
      <c r="GB558" s="5"/>
      <c r="GC558" s="5"/>
      <c r="GD558" s="5"/>
      <c r="GE558" s="5"/>
      <c r="GF558" s="5"/>
      <c r="GG558" s="5"/>
      <c r="GH558" s="5"/>
      <c r="GI558" s="5"/>
      <c r="GJ558" s="5"/>
      <c r="GK558" s="5"/>
      <c r="GL558" s="5"/>
      <c r="GM558" s="5"/>
      <c r="GN558" s="5"/>
      <c r="GO558" s="5"/>
      <c r="GP558" s="5"/>
      <c r="GQ558" s="5"/>
      <c r="GR558" s="5"/>
      <c r="GS558" s="5"/>
      <c r="GT558" s="5"/>
      <c r="GU558" s="5"/>
      <c r="GV558" s="5"/>
      <c r="GW558" s="5"/>
      <c r="GX558" s="5"/>
      <c r="GY558" s="5"/>
      <c r="GZ558" s="5"/>
      <c r="HA558" s="5"/>
    </row>
    <row r="559" spans="1:209" s="50" customFormat="1" x14ac:dyDescent="0.25">
      <c r="A559" s="37"/>
      <c r="B559" s="96"/>
      <c r="C559" s="97"/>
      <c r="D559" s="25"/>
      <c r="E559" s="25"/>
      <c r="F559" s="2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  <c r="DV559" s="5"/>
      <c r="DW559" s="5"/>
      <c r="DX559" s="5"/>
      <c r="DY559" s="5"/>
      <c r="DZ559" s="5"/>
      <c r="EA559" s="5"/>
      <c r="EB559" s="5"/>
      <c r="EC559" s="5"/>
      <c r="ED559" s="5"/>
      <c r="EE559" s="5"/>
      <c r="EF559" s="5"/>
      <c r="EG559" s="5"/>
      <c r="EH559" s="5"/>
      <c r="EI559" s="5"/>
      <c r="EJ559" s="5"/>
      <c r="EK559" s="5"/>
      <c r="EL559" s="5"/>
      <c r="EM559" s="5"/>
      <c r="EN559" s="5"/>
      <c r="EO559" s="5"/>
      <c r="EP559" s="5"/>
      <c r="EQ559" s="5"/>
      <c r="ER559" s="5"/>
      <c r="ES559" s="5"/>
      <c r="ET559" s="5"/>
      <c r="EU559" s="5"/>
      <c r="EV559" s="5"/>
      <c r="EW559" s="5"/>
      <c r="EX559" s="5"/>
      <c r="EY559" s="5"/>
      <c r="EZ559" s="5"/>
      <c r="FA559" s="5"/>
      <c r="FB559" s="5"/>
      <c r="FC559" s="5"/>
      <c r="FD559" s="5"/>
      <c r="FE559" s="5"/>
      <c r="FF559" s="5"/>
      <c r="FG559" s="5"/>
      <c r="FH559" s="5"/>
      <c r="FI559" s="5"/>
      <c r="FJ559" s="5"/>
      <c r="FK559" s="5"/>
      <c r="FL559" s="5"/>
      <c r="FM559" s="5"/>
      <c r="FN559" s="5"/>
      <c r="FO559" s="5"/>
      <c r="FP559" s="5"/>
      <c r="FQ559" s="5"/>
      <c r="FR559" s="5"/>
      <c r="FS559" s="5"/>
      <c r="FT559" s="5"/>
      <c r="FU559" s="5"/>
      <c r="FV559" s="5"/>
      <c r="FW559" s="5"/>
      <c r="FX559" s="5"/>
      <c r="FY559" s="5"/>
      <c r="FZ559" s="5"/>
      <c r="GA559" s="5"/>
      <c r="GB559" s="5"/>
      <c r="GC559" s="5"/>
      <c r="GD559" s="5"/>
      <c r="GE559" s="5"/>
      <c r="GF559" s="5"/>
      <c r="GG559" s="5"/>
      <c r="GH559" s="5"/>
      <c r="GI559" s="5"/>
      <c r="GJ559" s="5"/>
      <c r="GK559" s="5"/>
      <c r="GL559" s="5"/>
      <c r="GM559" s="5"/>
      <c r="GN559" s="5"/>
      <c r="GO559" s="5"/>
      <c r="GP559" s="5"/>
      <c r="GQ559" s="5"/>
      <c r="GR559" s="5"/>
      <c r="GS559" s="5"/>
      <c r="GT559" s="5"/>
      <c r="GU559" s="5"/>
      <c r="GV559" s="5"/>
      <c r="GW559" s="5"/>
      <c r="GX559" s="5"/>
      <c r="GY559" s="5"/>
      <c r="GZ559" s="5"/>
      <c r="HA559" s="5"/>
    </row>
    <row r="560" spans="1:209" s="50" customFormat="1" x14ac:dyDescent="0.25">
      <c r="A560" s="37"/>
      <c r="B560" s="96"/>
      <c r="C560" s="97"/>
      <c r="D560" s="25"/>
      <c r="E560" s="25"/>
      <c r="F560" s="2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  <c r="DV560" s="5"/>
      <c r="DW560" s="5"/>
      <c r="DX560" s="5"/>
      <c r="DY560" s="5"/>
      <c r="DZ560" s="5"/>
      <c r="EA560" s="5"/>
      <c r="EB560" s="5"/>
      <c r="EC560" s="5"/>
      <c r="ED560" s="5"/>
      <c r="EE560" s="5"/>
      <c r="EF560" s="5"/>
      <c r="EG560" s="5"/>
      <c r="EH560" s="5"/>
      <c r="EI560" s="5"/>
      <c r="EJ560" s="5"/>
      <c r="EK560" s="5"/>
      <c r="EL560" s="5"/>
      <c r="EM560" s="5"/>
      <c r="EN560" s="5"/>
      <c r="EO560" s="5"/>
      <c r="EP560" s="5"/>
      <c r="EQ560" s="5"/>
      <c r="ER560" s="5"/>
      <c r="ES560" s="5"/>
      <c r="ET560" s="5"/>
      <c r="EU560" s="5"/>
      <c r="EV560" s="5"/>
      <c r="EW560" s="5"/>
      <c r="EX560" s="5"/>
      <c r="EY560" s="5"/>
      <c r="EZ560" s="5"/>
      <c r="FA560" s="5"/>
      <c r="FB560" s="5"/>
      <c r="FC560" s="5"/>
      <c r="FD560" s="5"/>
      <c r="FE560" s="5"/>
      <c r="FF560" s="5"/>
      <c r="FG560" s="5"/>
      <c r="FH560" s="5"/>
      <c r="FI560" s="5"/>
      <c r="FJ560" s="5"/>
      <c r="FK560" s="5"/>
      <c r="FL560" s="5"/>
      <c r="FM560" s="5"/>
      <c r="FN560" s="5"/>
      <c r="FO560" s="5"/>
      <c r="FP560" s="5"/>
      <c r="FQ560" s="5"/>
      <c r="FR560" s="5"/>
      <c r="FS560" s="5"/>
      <c r="FT560" s="5"/>
      <c r="FU560" s="5"/>
      <c r="FV560" s="5"/>
      <c r="FW560" s="5"/>
      <c r="FX560" s="5"/>
      <c r="FY560" s="5"/>
      <c r="FZ560" s="5"/>
      <c r="GA560" s="5"/>
      <c r="GB560" s="5"/>
      <c r="GC560" s="5"/>
      <c r="GD560" s="5"/>
      <c r="GE560" s="5"/>
      <c r="GF560" s="5"/>
      <c r="GG560" s="5"/>
      <c r="GH560" s="5"/>
      <c r="GI560" s="5"/>
      <c r="GJ560" s="5"/>
      <c r="GK560" s="5"/>
      <c r="GL560" s="5"/>
      <c r="GM560" s="5"/>
      <c r="GN560" s="5"/>
      <c r="GO560" s="5"/>
      <c r="GP560" s="5"/>
      <c r="GQ560" s="5"/>
      <c r="GR560" s="5"/>
      <c r="GS560" s="5"/>
      <c r="GT560" s="5"/>
      <c r="GU560" s="5"/>
      <c r="GV560" s="5"/>
      <c r="GW560" s="5"/>
      <c r="GX560" s="5"/>
      <c r="GY560" s="5"/>
      <c r="GZ560" s="5"/>
      <c r="HA560" s="5"/>
    </row>
    <row r="561" spans="1:209" s="50" customFormat="1" x14ac:dyDescent="0.25">
      <c r="A561" s="37"/>
      <c r="B561" s="96"/>
      <c r="C561" s="97"/>
      <c r="D561" s="25"/>
      <c r="E561" s="25"/>
      <c r="F561" s="2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  <c r="DV561" s="5"/>
      <c r="DW561" s="5"/>
      <c r="DX561" s="5"/>
      <c r="DY561" s="5"/>
      <c r="DZ561" s="5"/>
      <c r="EA561" s="5"/>
      <c r="EB561" s="5"/>
      <c r="EC561" s="5"/>
      <c r="ED561" s="5"/>
      <c r="EE561" s="5"/>
      <c r="EF561" s="5"/>
      <c r="EG561" s="5"/>
      <c r="EH561" s="5"/>
      <c r="EI561" s="5"/>
      <c r="EJ561" s="5"/>
      <c r="EK561" s="5"/>
      <c r="EL561" s="5"/>
      <c r="EM561" s="5"/>
      <c r="EN561" s="5"/>
      <c r="EO561" s="5"/>
      <c r="EP561" s="5"/>
      <c r="EQ561" s="5"/>
      <c r="ER561" s="5"/>
      <c r="ES561" s="5"/>
      <c r="ET561" s="5"/>
      <c r="EU561" s="5"/>
      <c r="EV561" s="5"/>
      <c r="EW561" s="5"/>
      <c r="EX561" s="5"/>
      <c r="EY561" s="5"/>
      <c r="EZ561" s="5"/>
      <c r="FA561" s="5"/>
      <c r="FB561" s="5"/>
      <c r="FC561" s="5"/>
      <c r="FD561" s="5"/>
      <c r="FE561" s="5"/>
      <c r="FF561" s="5"/>
      <c r="FG561" s="5"/>
      <c r="FH561" s="5"/>
      <c r="FI561" s="5"/>
      <c r="FJ561" s="5"/>
      <c r="FK561" s="5"/>
      <c r="FL561" s="5"/>
      <c r="FM561" s="5"/>
      <c r="FN561" s="5"/>
      <c r="FO561" s="5"/>
      <c r="FP561" s="5"/>
      <c r="FQ561" s="5"/>
      <c r="FR561" s="5"/>
      <c r="FS561" s="5"/>
      <c r="FT561" s="5"/>
      <c r="FU561" s="5"/>
      <c r="FV561" s="5"/>
      <c r="FW561" s="5"/>
      <c r="FX561" s="5"/>
      <c r="FY561" s="5"/>
      <c r="FZ561" s="5"/>
      <c r="GA561" s="5"/>
      <c r="GB561" s="5"/>
      <c r="GC561" s="5"/>
      <c r="GD561" s="5"/>
      <c r="GE561" s="5"/>
      <c r="GF561" s="5"/>
      <c r="GG561" s="5"/>
      <c r="GH561" s="5"/>
      <c r="GI561" s="5"/>
      <c r="GJ561" s="5"/>
      <c r="GK561" s="5"/>
      <c r="GL561" s="5"/>
      <c r="GM561" s="5"/>
      <c r="GN561" s="5"/>
      <c r="GO561" s="5"/>
      <c r="GP561" s="5"/>
      <c r="GQ561" s="5"/>
      <c r="GR561" s="5"/>
      <c r="GS561" s="5"/>
      <c r="GT561" s="5"/>
      <c r="GU561" s="5"/>
      <c r="GV561" s="5"/>
      <c r="GW561" s="5"/>
      <c r="GX561" s="5"/>
      <c r="GY561" s="5"/>
      <c r="GZ561" s="5"/>
      <c r="HA561" s="5"/>
    </row>
    <row r="562" spans="1:209" s="50" customFormat="1" x14ac:dyDescent="0.25">
      <c r="A562" s="37"/>
      <c r="B562" s="96"/>
      <c r="C562" s="97"/>
      <c r="D562" s="25"/>
      <c r="E562" s="25"/>
      <c r="F562" s="2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  <c r="DV562" s="5"/>
      <c r="DW562" s="5"/>
      <c r="DX562" s="5"/>
      <c r="DY562" s="5"/>
      <c r="DZ562" s="5"/>
      <c r="EA562" s="5"/>
      <c r="EB562" s="5"/>
      <c r="EC562" s="5"/>
      <c r="ED562" s="5"/>
      <c r="EE562" s="5"/>
      <c r="EF562" s="5"/>
      <c r="EG562" s="5"/>
      <c r="EH562" s="5"/>
      <c r="EI562" s="5"/>
      <c r="EJ562" s="5"/>
      <c r="EK562" s="5"/>
      <c r="EL562" s="5"/>
      <c r="EM562" s="5"/>
      <c r="EN562" s="5"/>
      <c r="EO562" s="5"/>
      <c r="EP562" s="5"/>
      <c r="EQ562" s="5"/>
      <c r="ER562" s="5"/>
      <c r="ES562" s="5"/>
      <c r="ET562" s="5"/>
      <c r="EU562" s="5"/>
      <c r="EV562" s="5"/>
      <c r="EW562" s="5"/>
      <c r="EX562" s="5"/>
      <c r="EY562" s="5"/>
      <c r="EZ562" s="5"/>
      <c r="FA562" s="5"/>
      <c r="FB562" s="5"/>
      <c r="FC562" s="5"/>
      <c r="FD562" s="5"/>
      <c r="FE562" s="5"/>
      <c r="FF562" s="5"/>
      <c r="FG562" s="5"/>
      <c r="FH562" s="5"/>
      <c r="FI562" s="5"/>
      <c r="FJ562" s="5"/>
      <c r="FK562" s="5"/>
      <c r="FL562" s="5"/>
      <c r="FM562" s="5"/>
      <c r="FN562" s="5"/>
      <c r="FO562" s="5"/>
      <c r="FP562" s="5"/>
      <c r="FQ562" s="5"/>
      <c r="FR562" s="5"/>
      <c r="FS562" s="5"/>
      <c r="FT562" s="5"/>
      <c r="FU562" s="5"/>
      <c r="FV562" s="5"/>
      <c r="FW562" s="5"/>
      <c r="FX562" s="5"/>
      <c r="FY562" s="5"/>
      <c r="FZ562" s="5"/>
      <c r="GA562" s="5"/>
      <c r="GB562" s="5"/>
      <c r="GC562" s="5"/>
      <c r="GD562" s="5"/>
      <c r="GE562" s="5"/>
      <c r="GF562" s="5"/>
      <c r="GG562" s="5"/>
      <c r="GH562" s="5"/>
      <c r="GI562" s="5"/>
      <c r="GJ562" s="5"/>
      <c r="GK562" s="5"/>
      <c r="GL562" s="5"/>
      <c r="GM562" s="5"/>
      <c r="GN562" s="5"/>
      <c r="GO562" s="5"/>
      <c r="GP562" s="5"/>
      <c r="GQ562" s="5"/>
      <c r="GR562" s="5"/>
      <c r="GS562" s="5"/>
      <c r="GT562" s="5"/>
      <c r="GU562" s="5"/>
      <c r="GV562" s="5"/>
      <c r="GW562" s="5"/>
      <c r="GX562" s="5"/>
      <c r="GY562" s="5"/>
      <c r="GZ562" s="5"/>
      <c r="HA562" s="5"/>
    </row>
    <row r="563" spans="1:209" s="50" customFormat="1" x14ac:dyDescent="0.25">
      <c r="A563" s="37"/>
      <c r="B563" s="96"/>
      <c r="C563" s="97"/>
      <c r="D563" s="25"/>
      <c r="E563" s="25"/>
      <c r="F563" s="2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</row>
    <row r="564" spans="1:209" s="50" customFormat="1" x14ac:dyDescent="0.25">
      <c r="A564" s="37"/>
      <c r="B564" s="96"/>
      <c r="C564" s="97"/>
      <c r="D564" s="25"/>
      <c r="E564" s="25"/>
      <c r="F564" s="2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  <c r="DV564" s="5"/>
      <c r="DW564" s="5"/>
      <c r="DX564" s="5"/>
      <c r="DY564" s="5"/>
      <c r="DZ564" s="5"/>
      <c r="EA564" s="5"/>
      <c r="EB564" s="5"/>
      <c r="EC564" s="5"/>
      <c r="ED564" s="5"/>
      <c r="EE564" s="5"/>
      <c r="EF564" s="5"/>
      <c r="EG564" s="5"/>
      <c r="EH564" s="5"/>
      <c r="EI564" s="5"/>
      <c r="EJ564" s="5"/>
      <c r="EK564" s="5"/>
      <c r="EL564" s="5"/>
      <c r="EM564" s="5"/>
      <c r="EN564" s="5"/>
      <c r="EO564" s="5"/>
      <c r="EP564" s="5"/>
      <c r="EQ564" s="5"/>
      <c r="ER564" s="5"/>
      <c r="ES564" s="5"/>
      <c r="ET564" s="5"/>
      <c r="EU564" s="5"/>
      <c r="EV564" s="5"/>
      <c r="EW564" s="5"/>
      <c r="EX564" s="5"/>
      <c r="EY564" s="5"/>
      <c r="EZ564" s="5"/>
      <c r="FA564" s="5"/>
      <c r="FB564" s="5"/>
      <c r="FC564" s="5"/>
      <c r="FD564" s="5"/>
      <c r="FE564" s="5"/>
      <c r="FF564" s="5"/>
      <c r="FG564" s="5"/>
      <c r="FH564" s="5"/>
      <c r="FI564" s="5"/>
      <c r="FJ564" s="5"/>
      <c r="FK564" s="5"/>
      <c r="FL564" s="5"/>
      <c r="FM564" s="5"/>
      <c r="FN564" s="5"/>
      <c r="FO564" s="5"/>
      <c r="FP564" s="5"/>
      <c r="FQ564" s="5"/>
      <c r="FR564" s="5"/>
      <c r="FS564" s="5"/>
      <c r="FT564" s="5"/>
      <c r="FU564" s="5"/>
      <c r="FV564" s="5"/>
      <c r="FW564" s="5"/>
      <c r="FX564" s="5"/>
      <c r="FY564" s="5"/>
      <c r="FZ564" s="5"/>
      <c r="GA564" s="5"/>
      <c r="GB564" s="5"/>
      <c r="GC564" s="5"/>
      <c r="GD564" s="5"/>
      <c r="GE564" s="5"/>
      <c r="GF564" s="5"/>
      <c r="GG564" s="5"/>
      <c r="GH564" s="5"/>
      <c r="GI564" s="5"/>
      <c r="GJ564" s="5"/>
      <c r="GK564" s="5"/>
      <c r="GL564" s="5"/>
      <c r="GM564" s="5"/>
      <c r="GN564" s="5"/>
      <c r="GO564" s="5"/>
      <c r="GP564" s="5"/>
      <c r="GQ564" s="5"/>
      <c r="GR564" s="5"/>
      <c r="GS564" s="5"/>
      <c r="GT564" s="5"/>
      <c r="GU564" s="5"/>
      <c r="GV564" s="5"/>
      <c r="GW564" s="5"/>
      <c r="GX564" s="5"/>
      <c r="GY564" s="5"/>
      <c r="GZ564" s="5"/>
      <c r="HA564" s="5"/>
    </row>
    <row r="565" spans="1:209" s="50" customFormat="1" x14ac:dyDescent="0.25">
      <c r="A565" s="37"/>
      <c r="B565" s="96"/>
      <c r="C565" s="97"/>
      <c r="D565" s="25"/>
      <c r="E565" s="25"/>
      <c r="F565" s="2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  <c r="DV565" s="5"/>
      <c r="DW565" s="5"/>
      <c r="DX565" s="5"/>
      <c r="DY565" s="5"/>
      <c r="DZ565" s="5"/>
      <c r="EA565" s="5"/>
      <c r="EB565" s="5"/>
      <c r="EC565" s="5"/>
      <c r="ED565" s="5"/>
      <c r="EE565" s="5"/>
      <c r="EF565" s="5"/>
      <c r="EG565" s="5"/>
      <c r="EH565" s="5"/>
      <c r="EI565" s="5"/>
      <c r="EJ565" s="5"/>
      <c r="EK565" s="5"/>
      <c r="EL565" s="5"/>
      <c r="EM565" s="5"/>
      <c r="EN565" s="5"/>
      <c r="EO565" s="5"/>
      <c r="EP565" s="5"/>
      <c r="EQ565" s="5"/>
      <c r="ER565" s="5"/>
      <c r="ES565" s="5"/>
      <c r="ET565" s="5"/>
      <c r="EU565" s="5"/>
      <c r="EV565" s="5"/>
      <c r="EW565" s="5"/>
      <c r="EX565" s="5"/>
      <c r="EY565" s="5"/>
      <c r="EZ565" s="5"/>
      <c r="FA565" s="5"/>
      <c r="FB565" s="5"/>
      <c r="FC565" s="5"/>
      <c r="FD565" s="5"/>
      <c r="FE565" s="5"/>
      <c r="FF565" s="5"/>
      <c r="FG565" s="5"/>
      <c r="FH565" s="5"/>
      <c r="FI565" s="5"/>
      <c r="FJ565" s="5"/>
      <c r="FK565" s="5"/>
      <c r="FL565" s="5"/>
      <c r="FM565" s="5"/>
      <c r="FN565" s="5"/>
      <c r="FO565" s="5"/>
      <c r="FP565" s="5"/>
      <c r="FQ565" s="5"/>
      <c r="FR565" s="5"/>
      <c r="FS565" s="5"/>
      <c r="FT565" s="5"/>
      <c r="FU565" s="5"/>
      <c r="FV565" s="5"/>
      <c r="FW565" s="5"/>
      <c r="FX565" s="5"/>
      <c r="FY565" s="5"/>
      <c r="FZ565" s="5"/>
      <c r="GA565" s="5"/>
      <c r="GB565" s="5"/>
      <c r="GC565" s="5"/>
      <c r="GD565" s="5"/>
      <c r="GE565" s="5"/>
      <c r="GF565" s="5"/>
      <c r="GG565" s="5"/>
      <c r="GH565" s="5"/>
      <c r="GI565" s="5"/>
      <c r="GJ565" s="5"/>
      <c r="GK565" s="5"/>
      <c r="GL565" s="5"/>
      <c r="GM565" s="5"/>
      <c r="GN565" s="5"/>
      <c r="GO565" s="5"/>
      <c r="GP565" s="5"/>
      <c r="GQ565" s="5"/>
      <c r="GR565" s="5"/>
      <c r="GS565" s="5"/>
      <c r="GT565" s="5"/>
      <c r="GU565" s="5"/>
      <c r="GV565" s="5"/>
      <c r="GW565" s="5"/>
      <c r="GX565" s="5"/>
      <c r="GY565" s="5"/>
      <c r="GZ565" s="5"/>
      <c r="HA565" s="5"/>
    </row>
    <row r="566" spans="1:209" s="50" customFormat="1" x14ac:dyDescent="0.25">
      <c r="A566" s="37"/>
      <c r="B566" s="96"/>
      <c r="C566" s="97"/>
      <c r="D566" s="25"/>
      <c r="E566" s="25"/>
      <c r="F566" s="2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  <c r="DV566" s="5"/>
      <c r="DW566" s="5"/>
      <c r="DX566" s="5"/>
      <c r="DY566" s="5"/>
      <c r="DZ566" s="5"/>
      <c r="EA566" s="5"/>
      <c r="EB566" s="5"/>
      <c r="EC566" s="5"/>
      <c r="ED566" s="5"/>
      <c r="EE566" s="5"/>
      <c r="EF566" s="5"/>
      <c r="EG566" s="5"/>
      <c r="EH566" s="5"/>
      <c r="EI566" s="5"/>
      <c r="EJ566" s="5"/>
      <c r="EK566" s="5"/>
      <c r="EL566" s="5"/>
      <c r="EM566" s="5"/>
      <c r="EN566" s="5"/>
      <c r="EO566" s="5"/>
      <c r="EP566" s="5"/>
      <c r="EQ566" s="5"/>
      <c r="ER566" s="5"/>
      <c r="ES566" s="5"/>
      <c r="ET566" s="5"/>
      <c r="EU566" s="5"/>
      <c r="EV566" s="5"/>
      <c r="EW566" s="5"/>
      <c r="EX566" s="5"/>
      <c r="EY566" s="5"/>
      <c r="EZ566" s="5"/>
      <c r="FA566" s="5"/>
      <c r="FB566" s="5"/>
      <c r="FC566" s="5"/>
      <c r="FD566" s="5"/>
      <c r="FE566" s="5"/>
      <c r="FF566" s="5"/>
      <c r="FG566" s="5"/>
      <c r="FH566" s="5"/>
      <c r="FI566" s="5"/>
      <c r="FJ566" s="5"/>
      <c r="FK566" s="5"/>
      <c r="FL566" s="5"/>
      <c r="FM566" s="5"/>
      <c r="FN566" s="5"/>
      <c r="FO566" s="5"/>
      <c r="FP566" s="5"/>
      <c r="FQ566" s="5"/>
      <c r="FR566" s="5"/>
      <c r="FS566" s="5"/>
      <c r="FT566" s="5"/>
      <c r="FU566" s="5"/>
      <c r="FV566" s="5"/>
      <c r="FW566" s="5"/>
      <c r="FX566" s="5"/>
      <c r="FY566" s="5"/>
      <c r="FZ566" s="5"/>
      <c r="GA566" s="5"/>
      <c r="GB566" s="5"/>
      <c r="GC566" s="5"/>
      <c r="GD566" s="5"/>
      <c r="GE566" s="5"/>
      <c r="GF566" s="5"/>
      <c r="GG566" s="5"/>
      <c r="GH566" s="5"/>
      <c r="GI566" s="5"/>
      <c r="GJ566" s="5"/>
      <c r="GK566" s="5"/>
      <c r="GL566" s="5"/>
      <c r="GM566" s="5"/>
      <c r="GN566" s="5"/>
      <c r="GO566" s="5"/>
      <c r="GP566" s="5"/>
      <c r="GQ566" s="5"/>
      <c r="GR566" s="5"/>
      <c r="GS566" s="5"/>
      <c r="GT566" s="5"/>
      <c r="GU566" s="5"/>
      <c r="GV566" s="5"/>
      <c r="GW566" s="5"/>
      <c r="GX566" s="5"/>
      <c r="GY566" s="5"/>
      <c r="GZ566" s="5"/>
      <c r="HA566" s="5"/>
    </row>
    <row r="567" spans="1:209" s="50" customFormat="1" x14ac:dyDescent="0.25">
      <c r="A567" s="37"/>
      <c r="B567" s="96"/>
      <c r="C567" s="97"/>
      <c r="D567" s="25"/>
      <c r="E567" s="25"/>
      <c r="F567" s="2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  <c r="DV567" s="5"/>
      <c r="DW567" s="5"/>
      <c r="DX567" s="5"/>
      <c r="DY567" s="5"/>
      <c r="DZ567" s="5"/>
      <c r="EA567" s="5"/>
      <c r="EB567" s="5"/>
      <c r="EC567" s="5"/>
      <c r="ED567" s="5"/>
      <c r="EE567" s="5"/>
      <c r="EF567" s="5"/>
      <c r="EG567" s="5"/>
      <c r="EH567" s="5"/>
      <c r="EI567" s="5"/>
      <c r="EJ567" s="5"/>
      <c r="EK567" s="5"/>
      <c r="EL567" s="5"/>
      <c r="EM567" s="5"/>
      <c r="EN567" s="5"/>
      <c r="EO567" s="5"/>
      <c r="EP567" s="5"/>
      <c r="EQ567" s="5"/>
      <c r="ER567" s="5"/>
      <c r="ES567" s="5"/>
      <c r="ET567" s="5"/>
      <c r="EU567" s="5"/>
      <c r="EV567" s="5"/>
      <c r="EW567" s="5"/>
      <c r="EX567" s="5"/>
      <c r="EY567" s="5"/>
      <c r="EZ567" s="5"/>
      <c r="FA567" s="5"/>
      <c r="FB567" s="5"/>
      <c r="FC567" s="5"/>
      <c r="FD567" s="5"/>
      <c r="FE567" s="5"/>
      <c r="FF567" s="5"/>
      <c r="FG567" s="5"/>
      <c r="FH567" s="5"/>
      <c r="FI567" s="5"/>
      <c r="FJ567" s="5"/>
      <c r="FK567" s="5"/>
      <c r="FL567" s="5"/>
      <c r="FM567" s="5"/>
      <c r="FN567" s="5"/>
      <c r="FO567" s="5"/>
      <c r="FP567" s="5"/>
      <c r="FQ567" s="5"/>
      <c r="FR567" s="5"/>
      <c r="FS567" s="5"/>
      <c r="FT567" s="5"/>
      <c r="FU567" s="5"/>
      <c r="FV567" s="5"/>
      <c r="FW567" s="5"/>
      <c r="FX567" s="5"/>
      <c r="FY567" s="5"/>
      <c r="FZ567" s="5"/>
      <c r="GA567" s="5"/>
      <c r="GB567" s="5"/>
      <c r="GC567" s="5"/>
      <c r="GD567" s="5"/>
      <c r="GE567" s="5"/>
      <c r="GF567" s="5"/>
      <c r="GG567" s="5"/>
      <c r="GH567" s="5"/>
      <c r="GI567" s="5"/>
      <c r="GJ567" s="5"/>
      <c r="GK567" s="5"/>
      <c r="GL567" s="5"/>
      <c r="GM567" s="5"/>
      <c r="GN567" s="5"/>
      <c r="GO567" s="5"/>
      <c r="GP567" s="5"/>
      <c r="GQ567" s="5"/>
      <c r="GR567" s="5"/>
      <c r="GS567" s="5"/>
      <c r="GT567" s="5"/>
      <c r="GU567" s="5"/>
      <c r="GV567" s="5"/>
      <c r="GW567" s="5"/>
      <c r="GX567" s="5"/>
      <c r="GY567" s="5"/>
      <c r="GZ567" s="5"/>
      <c r="HA567" s="5"/>
    </row>
    <row r="568" spans="1:209" s="50" customFormat="1" x14ac:dyDescent="0.25">
      <c r="A568" s="37"/>
      <c r="B568" s="96"/>
      <c r="C568" s="97"/>
      <c r="D568" s="25"/>
      <c r="E568" s="25"/>
      <c r="F568" s="2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  <c r="DV568" s="5"/>
      <c r="DW568" s="5"/>
      <c r="DX568" s="5"/>
      <c r="DY568" s="5"/>
      <c r="DZ568" s="5"/>
      <c r="EA568" s="5"/>
      <c r="EB568" s="5"/>
      <c r="EC568" s="5"/>
      <c r="ED568" s="5"/>
      <c r="EE568" s="5"/>
      <c r="EF568" s="5"/>
      <c r="EG568" s="5"/>
      <c r="EH568" s="5"/>
      <c r="EI568" s="5"/>
      <c r="EJ568" s="5"/>
      <c r="EK568" s="5"/>
      <c r="EL568" s="5"/>
      <c r="EM568" s="5"/>
      <c r="EN568" s="5"/>
      <c r="EO568" s="5"/>
      <c r="EP568" s="5"/>
      <c r="EQ568" s="5"/>
      <c r="ER568" s="5"/>
      <c r="ES568" s="5"/>
      <c r="ET568" s="5"/>
      <c r="EU568" s="5"/>
      <c r="EV568" s="5"/>
      <c r="EW568" s="5"/>
      <c r="EX568" s="5"/>
      <c r="EY568" s="5"/>
      <c r="EZ568" s="5"/>
      <c r="FA568" s="5"/>
      <c r="FB568" s="5"/>
      <c r="FC568" s="5"/>
      <c r="FD568" s="5"/>
      <c r="FE568" s="5"/>
      <c r="FF568" s="5"/>
      <c r="FG568" s="5"/>
      <c r="FH568" s="5"/>
      <c r="FI568" s="5"/>
      <c r="FJ568" s="5"/>
      <c r="FK568" s="5"/>
      <c r="FL568" s="5"/>
      <c r="FM568" s="5"/>
      <c r="FN568" s="5"/>
      <c r="FO568" s="5"/>
      <c r="FP568" s="5"/>
      <c r="FQ568" s="5"/>
      <c r="FR568" s="5"/>
      <c r="FS568" s="5"/>
      <c r="FT568" s="5"/>
      <c r="FU568" s="5"/>
      <c r="FV568" s="5"/>
      <c r="FW568" s="5"/>
      <c r="FX568" s="5"/>
      <c r="FY568" s="5"/>
      <c r="FZ568" s="5"/>
      <c r="GA568" s="5"/>
      <c r="GB568" s="5"/>
      <c r="GC568" s="5"/>
      <c r="GD568" s="5"/>
      <c r="GE568" s="5"/>
      <c r="GF568" s="5"/>
      <c r="GG568" s="5"/>
      <c r="GH568" s="5"/>
      <c r="GI568" s="5"/>
      <c r="GJ568" s="5"/>
      <c r="GK568" s="5"/>
      <c r="GL568" s="5"/>
      <c r="GM568" s="5"/>
      <c r="GN568" s="5"/>
      <c r="GO568" s="5"/>
      <c r="GP568" s="5"/>
      <c r="GQ568" s="5"/>
      <c r="GR568" s="5"/>
      <c r="GS568" s="5"/>
      <c r="GT568" s="5"/>
      <c r="GU568" s="5"/>
      <c r="GV568" s="5"/>
      <c r="GW568" s="5"/>
      <c r="GX568" s="5"/>
      <c r="GY568" s="5"/>
      <c r="GZ568" s="5"/>
      <c r="HA568" s="5"/>
    </row>
    <row r="569" spans="1:209" s="50" customFormat="1" x14ac:dyDescent="0.25">
      <c r="A569" s="37"/>
      <c r="B569" s="96"/>
      <c r="C569" s="97"/>
      <c r="D569" s="25"/>
      <c r="E569" s="25"/>
      <c r="F569" s="2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  <c r="DV569" s="5"/>
      <c r="DW569" s="5"/>
      <c r="DX569" s="5"/>
      <c r="DY569" s="5"/>
      <c r="DZ569" s="5"/>
      <c r="EA569" s="5"/>
      <c r="EB569" s="5"/>
      <c r="EC569" s="5"/>
      <c r="ED569" s="5"/>
      <c r="EE569" s="5"/>
      <c r="EF569" s="5"/>
      <c r="EG569" s="5"/>
      <c r="EH569" s="5"/>
      <c r="EI569" s="5"/>
      <c r="EJ569" s="5"/>
      <c r="EK569" s="5"/>
      <c r="EL569" s="5"/>
      <c r="EM569" s="5"/>
      <c r="EN569" s="5"/>
      <c r="EO569" s="5"/>
      <c r="EP569" s="5"/>
      <c r="EQ569" s="5"/>
      <c r="ER569" s="5"/>
      <c r="ES569" s="5"/>
      <c r="ET569" s="5"/>
      <c r="EU569" s="5"/>
      <c r="EV569" s="5"/>
      <c r="EW569" s="5"/>
      <c r="EX569" s="5"/>
      <c r="EY569" s="5"/>
      <c r="EZ569" s="5"/>
      <c r="FA569" s="5"/>
      <c r="FB569" s="5"/>
      <c r="FC569" s="5"/>
      <c r="FD569" s="5"/>
      <c r="FE569" s="5"/>
      <c r="FF569" s="5"/>
      <c r="FG569" s="5"/>
      <c r="FH569" s="5"/>
      <c r="FI569" s="5"/>
      <c r="FJ569" s="5"/>
      <c r="FK569" s="5"/>
      <c r="FL569" s="5"/>
      <c r="FM569" s="5"/>
      <c r="FN569" s="5"/>
      <c r="FO569" s="5"/>
      <c r="FP569" s="5"/>
      <c r="FQ569" s="5"/>
      <c r="FR569" s="5"/>
      <c r="FS569" s="5"/>
      <c r="FT569" s="5"/>
      <c r="FU569" s="5"/>
      <c r="FV569" s="5"/>
      <c r="FW569" s="5"/>
      <c r="FX569" s="5"/>
      <c r="FY569" s="5"/>
      <c r="FZ569" s="5"/>
      <c r="GA569" s="5"/>
      <c r="GB569" s="5"/>
      <c r="GC569" s="5"/>
      <c r="GD569" s="5"/>
      <c r="GE569" s="5"/>
      <c r="GF569" s="5"/>
      <c r="GG569" s="5"/>
      <c r="GH569" s="5"/>
      <c r="GI569" s="5"/>
      <c r="GJ569" s="5"/>
      <c r="GK569" s="5"/>
      <c r="GL569" s="5"/>
      <c r="GM569" s="5"/>
      <c r="GN569" s="5"/>
      <c r="GO569" s="5"/>
      <c r="GP569" s="5"/>
      <c r="GQ569" s="5"/>
      <c r="GR569" s="5"/>
      <c r="GS569" s="5"/>
      <c r="GT569" s="5"/>
      <c r="GU569" s="5"/>
      <c r="GV569" s="5"/>
      <c r="GW569" s="5"/>
      <c r="GX569" s="5"/>
      <c r="GY569" s="5"/>
      <c r="GZ569" s="5"/>
      <c r="HA569" s="5"/>
    </row>
    <row r="570" spans="1:209" s="50" customFormat="1" x14ac:dyDescent="0.25">
      <c r="A570" s="37"/>
      <c r="B570" s="96"/>
      <c r="C570" s="97"/>
      <c r="D570" s="25"/>
      <c r="E570" s="25"/>
      <c r="F570" s="2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</row>
    <row r="571" spans="1:209" s="50" customFormat="1" x14ac:dyDescent="0.25">
      <c r="A571" s="37"/>
      <c r="B571" s="96"/>
      <c r="C571" s="97"/>
      <c r="D571" s="25"/>
      <c r="E571" s="25"/>
      <c r="F571" s="2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  <c r="DV571" s="5"/>
      <c r="DW571" s="5"/>
      <c r="DX571" s="5"/>
      <c r="DY571" s="5"/>
      <c r="DZ571" s="5"/>
      <c r="EA571" s="5"/>
      <c r="EB571" s="5"/>
      <c r="EC571" s="5"/>
      <c r="ED571" s="5"/>
      <c r="EE571" s="5"/>
      <c r="EF571" s="5"/>
      <c r="EG571" s="5"/>
      <c r="EH571" s="5"/>
      <c r="EI571" s="5"/>
      <c r="EJ571" s="5"/>
      <c r="EK571" s="5"/>
      <c r="EL571" s="5"/>
      <c r="EM571" s="5"/>
      <c r="EN571" s="5"/>
      <c r="EO571" s="5"/>
      <c r="EP571" s="5"/>
      <c r="EQ571" s="5"/>
      <c r="ER571" s="5"/>
      <c r="ES571" s="5"/>
      <c r="ET571" s="5"/>
      <c r="EU571" s="5"/>
      <c r="EV571" s="5"/>
      <c r="EW571" s="5"/>
      <c r="EX571" s="5"/>
      <c r="EY571" s="5"/>
      <c r="EZ571" s="5"/>
      <c r="FA571" s="5"/>
      <c r="FB571" s="5"/>
      <c r="FC571" s="5"/>
      <c r="FD571" s="5"/>
      <c r="FE571" s="5"/>
      <c r="FF571" s="5"/>
      <c r="FG571" s="5"/>
      <c r="FH571" s="5"/>
      <c r="FI571" s="5"/>
      <c r="FJ571" s="5"/>
      <c r="FK571" s="5"/>
      <c r="FL571" s="5"/>
      <c r="FM571" s="5"/>
      <c r="FN571" s="5"/>
      <c r="FO571" s="5"/>
      <c r="FP571" s="5"/>
      <c r="FQ571" s="5"/>
      <c r="FR571" s="5"/>
      <c r="FS571" s="5"/>
      <c r="FT571" s="5"/>
      <c r="FU571" s="5"/>
      <c r="FV571" s="5"/>
      <c r="FW571" s="5"/>
      <c r="FX571" s="5"/>
      <c r="FY571" s="5"/>
      <c r="FZ571" s="5"/>
      <c r="GA571" s="5"/>
      <c r="GB571" s="5"/>
      <c r="GC571" s="5"/>
      <c r="GD571" s="5"/>
      <c r="GE571" s="5"/>
      <c r="GF571" s="5"/>
      <c r="GG571" s="5"/>
      <c r="GH571" s="5"/>
      <c r="GI571" s="5"/>
      <c r="GJ571" s="5"/>
      <c r="GK571" s="5"/>
      <c r="GL571" s="5"/>
      <c r="GM571" s="5"/>
      <c r="GN571" s="5"/>
      <c r="GO571" s="5"/>
      <c r="GP571" s="5"/>
      <c r="GQ571" s="5"/>
      <c r="GR571" s="5"/>
      <c r="GS571" s="5"/>
      <c r="GT571" s="5"/>
      <c r="GU571" s="5"/>
      <c r="GV571" s="5"/>
      <c r="GW571" s="5"/>
      <c r="GX571" s="5"/>
      <c r="GY571" s="5"/>
      <c r="GZ571" s="5"/>
      <c r="HA571" s="5"/>
    </row>
    <row r="572" spans="1:209" s="50" customFormat="1" x14ac:dyDescent="0.25">
      <c r="A572" s="37"/>
      <c r="B572" s="96"/>
      <c r="C572" s="97"/>
      <c r="D572" s="25"/>
      <c r="E572" s="25"/>
      <c r="F572" s="2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  <c r="DV572" s="5"/>
      <c r="DW572" s="5"/>
      <c r="DX572" s="5"/>
      <c r="DY572" s="5"/>
      <c r="DZ572" s="5"/>
      <c r="EA572" s="5"/>
      <c r="EB572" s="5"/>
      <c r="EC572" s="5"/>
      <c r="ED572" s="5"/>
      <c r="EE572" s="5"/>
      <c r="EF572" s="5"/>
      <c r="EG572" s="5"/>
      <c r="EH572" s="5"/>
      <c r="EI572" s="5"/>
      <c r="EJ572" s="5"/>
      <c r="EK572" s="5"/>
      <c r="EL572" s="5"/>
      <c r="EM572" s="5"/>
      <c r="EN572" s="5"/>
      <c r="EO572" s="5"/>
      <c r="EP572" s="5"/>
      <c r="EQ572" s="5"/>
      <c r="ER572" s="5"/>
      <c r="ES572" s="5"/>
      <c r="ET572" s="5"/>
      <c r="EU572" s="5"/>
      <c r="EV572" s="5"/>
      <c r="EW572" s="5"/>
      <c r="EX572" s="5"/>
      <c r="EY572" s="5"/>
      <c r="EZ572" s="5"/>
      <c r="FA572" s="5"/>
      <c r="FB572" s="5"/>
      <c r="FC572" s="5"/>
      <c r="FD572" s="5"/>
      <c r="FE572" s="5"/>
      <c r="FF572" s="5"/>
      <c r="FG572" s="5"/>
      <c r="FH572" s="5"/>
      <c r="FI572" s="5"/>
      <c r="FJ572" s="5"/>
      <c r="FK572" s="5"/>
      <c r="FL572" s="5"/>
      <c r="FM572" s="5"/>
      <c r="FN572" s="5"/>
      <c r="FO572" s="5"/>
      <c r="FP572" s="5"/>
      <c r="FQ572" s="5"/>
      <c r="FR572" s="5"/>
      <c r="FS572" s="5"/>
      <c r="FT572" s="5"/>
      <c r="FU572" s="5"/>
      <c r="FV572" s="5"/>
      <c r="FW572" s="5"/>
      <c r="FX572" s="5"/>
      <c r="FY572" s="5"/>
      <c r="FZ572" s="5"/>
      <c r="GA572" s="5"/>
      <c r="GB572" s="5"/>
      <c r="GC572" s="5"/>
      <c r="GD572" s="5"/>
      <c r="GE572" s="5"/>
      <c r="GF572" s="5"/>
      <c r="GG572" s="5"/>
      <c r="GH572" s="5"/>
      <c r="GI572" s="5"/>
      <c r="GJ572" s="5"/>
      <c r="GK572" s="5"/>
      <c r="GL572" s="5"/>
      <c r="GM572" s="5"/>
      <c r="GN572" s="5"/>
      <c r="GO572" s="5"/>
      <c r="GP572" s="5"/>
      <c r="GQ572" s="5"/>
      <c r="GR572" s="5"/>
      <c r="GS572" s="5"/>
      <c r="GT572" s="5"/>
      <c r="GU572" s="5"/>
      <c r="GV572" s="5"/>
      <c r="GW572" s="5"/>
      <c r="GX572" s="5"/>
      <c r="GY572" s="5"/>
      <c r="GZ572" s="5"/>
      <c r="HA572" s="5"/>
    </row>
    <row r="573" spans="1:209" s="50" customFormat="1" x14ac:dyDescent="0.25">
      <c r="A573" s="37"/>
      <c r="B573" s="96"/>
      <c r="C573" s="97"/>
      <c r="D573" s="25"/>
      <c r="E573" s="25"/>
      <c r="F573" s="2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  <c r="DV573" s="5"/>
      <c r="DW573" s="5"/>
      <c r="DX573" s="5"/>
      <c r="DY573" s="5"/>
      <c r="DZ573" s="5"/>
      <c r="EA573" s="5"/>
      <c r="EB573" s="5"/>
      <c r="EC573" s="5"/>
      <c r="ED573" s="5"/>
      <c r="EE573" s="5"/>
      <c r="EF573" s="5"/>
      <c r="EG573" s="5"/>
      <c r="EH573" s="5"/>
      <c r="EI573" s="5"/>
      <c r="EJ573" s="5"/>
      <c r="EK573" s="5"/>
      <c r="EL573" s="5"/>
      <c r="EM573" s="5"/>
      <c r="EN573" s="5"/>
      <c r="EO573" s="5"/>
      <c r="EP573" s="5"/>
      <c r="EQ573" s="5"/>
      <c r="ER573" s="5"/>
      <c r="ES573" s="5"/>
      <c r="ET573" s="5"/>
      <c r="EU573" s="5"/>
      <c r="EV573" s="5"/>
      <c r="EW573" s="5"/>
      <c r="EX573" s="5"/>
      <c r="EY573" s="5"/>
      <c r="EZ573" s="5"/>
      <c r="FA573" s="5"/>
      <c r="FB573" s="5"/>
      <c r="FC573" s="5"/>
      <c r="FD573" s="5"/>
      <c r="FE573" s="5"/>
      <c r="FF573" s="5"/>
      <c r="FG573" s="5"/>
      <c r="FH573" s="5"/>
      <c r="FI573" s="5"/>
      <c r="FJ573" s="5"/>
      <c r="FK573" s="5"/>
      <c r="FL573" s="5"/>
      <c r="FM573" s="5"/>
      <c r="FN573" s="5"/>
      <c r="FO573" s="5"/>
      <c r="FP573" s="5"/>
      <c r="FQ573" s="5"/>
      <c r="FR573" s="5"/>
      <c r="FS573" s="5"/>
      <c r="FT573" s="5"/>
      <c r="FU573" s="5"/>
      <c r="FV573" s="5"/>
      <c r="FW573" s="5"/>
      <c r="FX573" s="5"/>
      <c r="FY573" s="5"/>
      <c r="FZ573" s="5"/>
      <c r="GA573" s="5"/>
      <c r="GB573" s="5"/>
      <c r="GC573" s="5"/>
      <c r="GD573" s="5"/>
      <c r="GE573" s="5"/>
      <c r="GF573" s="5"/>
      <c r="GG573" s="5"/>
      <c r="GH573" s="5"/>
      <c r="GI573" s="5"/>
      <c r="GJ573" s="5"/>
      <c r="GK573" s="5"/>
      <c r="GL573" s="5"/>
      <c r="GM573" s="5"/>
      <c r="GN573" s="5"/>
      <c r="GO573" s="5"/>
      <c r="GP573" s="5"/>
      <c r="GQ573" s="5"/>
      <c r="GR573" s="5"/>
      <c r="GS573" s="5"/>
      <c r="GT573" s="5"/>
      <c r="GU573" s="5"/>
      <c r="GV573" s="5"/>
      <c r="GW573" s="5"/>
      <c r="GX573" s="5"/>
      <c r="GY573" s="5"/>
      <c r="GZ573" s="5"/>
      <c r="HA573" s="5"/>
    </row>
    <row r="574" spans="1:209" s="50" customFormat="1" x14ac:dyDescent="0.25">
      <c r="A574" s="37"/>
      <c r="B574" s="96"/>
      <c r="C574" s="97"/>
      <c r="D574" s="25"/>
      <c r="E574" s="25"/>
      <c r="F574" s="2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  <c r="DV574" s="5"/>
      <c r="DW574" s="5"/>
      <c r="DX574" s="5"/>
      <c r="DY574" s="5"/>
      <c r="DZ574" s="5"/>
      <c r="EA574" s="5"/>
      <c r="EB574" s="5"/>
      <c r="EC574" s="5"/>
      <c r="ED574" s="5"/>
      <c r="EE574" s="5"/>
      <c r="EF574" s="5"/>
      <c r="EG574" s="5"/>
      <c r="EH574" s="5"/>
      <c r="EI574" s="5"/>
      <c r="EJ574" s="5"/>
      <c r="EK574" s="5"/>
      <c r="EL574" s="5"/>
      <c r="EM574" s="5"/>
      <c r="EN574" s="5"/>
      <c r="EO574" s="5"/>
      <c r="EP574" s="5"/>
      <c r="EQ574" s="5"/>
      <c r="ER574" s="5"/>
      <c r="ES574" s="5"/>
      <c r="ET574" s="5"/>
      <c r="EU574" s="5"/>
      <c r="EV574" s="5"/>
      <c r="EW574" s="5"/>
      <c r="EX574" s="5"/>
      <c r="EY574" s="5"/>
      <c r="EZ574" s="5"/>
      <c r="FA574" s="5"/>
      <c r="FB574" s="5"/>
      <c r="FC574" s="5"/>
      <c r="FD574" s="5"/>
      <c r="FE574" s="5"/>
      <c r="FF574" s="5"/>
      <c r="FG574" s="5"/>
      <c r="FH574" s="5"/>
      <c r="FI574" s="5"/>
      <c r="FJ574" s="5"/>
      <c r="FK574" s="5"/>
      <c r="FL574" s="5"/>
      <c r="FM574" s="5"/>
      <c r="FN574" s="5"/>
      <c r="FO574" s="5"/>
      <c r="FP574" s="5"/>
      <c r="FQ574" s="5"/>
      <c r="FR574" s="5"/>
      <c r="FS574" s="5"/>
      <c r="FT574" s="5"/>
      <c r="FU574" s="5"/>
      <c r="FV574" s="5"/>
      <c r="FW574" s="5"/>
      <c r="FX574" s="5"/>
      <c r="FY574" s="5"/>
      <c r="FZ574" s="5"/>
      <c r="GA574" s="5"/>
      <c r="GB574" s="5"/>
      <c r="GC574" s="5"/>
      <c r="GD574" s="5"/>
      <c r="GE574" s="5"/>
      <c r="GF574" s="5"/>
      <c r="GG574" s="5"/>
      <c r="GH574" s="5"/>
      <c r="GI574" s="5"/>
      <c r="GJ574" s="5"/>
      <c r="GK574" s="5"/>
      <c r="GL574" s="5"/>
      <c r="GM574" s="5"/>
      <c r="GN574" s="5"/>
      <c r="GO574" s="5"/>
      <c r="GP574" s="5"/>
      <c r="GQ574" s="5"/>
      <c r="GR574" s="5"/>
      <c r="GS574" s="5"/>
      <c r="GT574" s="5"/>
      <c r="GU574" s="5"/>
      <c r="GV574" s="5"/>
      <c r="GW574" s="5"/>
      <c r="GX574" s="5"/>
      <c r="GY574" s="5"/>
      <c r="GZ574" s="5"/>
      <c r="HA574" s="5"/>
    </row>
    <row r="575" spans="1:209" s="50" customFormat="1" x14ac:dyDescent="0.25">
      <c r="A575" s="37"/>
      <c r="B575" s="96"/>
      <c r="C575" s="97"/>
      <c r="D575" s="25"/>
      <c r="E575" s="25"/>
      <c r="F575" s="2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  <c r="DV575" s="5"/>
      <c r="DW575" s="5"/>
      <c r="DX575" s="5"/>
      <c r="DY575" s="5"/>
      <c r="DZ575" s="5"/>
      <c r="EA575" s="5"/>
      <c r="EB575" s="5"/>
      <c r="EC575" s="5"/>
      <c r="ED575" s="5"/>
      <c r="EE575" s="5"/>
      <c r="EF575" s="5"/>
      <c r="EG575" s="5"/>
      <c r="EH575" s="5"/>
      <c r="EI575" s="5"/>
      <c r="EJ575" s="5"/>
      <c r="EK575" s="5"/>
      <c r="EL575" s="5"/>
      <c r="EM575" s="5"/>
      <c r="EN575" s="5"/>
      <c r="EO575" s="5"/>
      <c r="EP575" s="5"/>
      <c r="EQ575" s="5"/>
      <c r="ER575" s="5"/>
      <c r="ES575" s="5"/>
      <c r="ET575" s="5"/>
      <c r="EU575" s="5"/>
      <c r="EV575" s="5"/>
      <c r="EW575" s="5"/>
      <c r="EX575" s="5"/>
      <c r="EY575" s="5"/>
      <c r="EZ575" s="5"/>
      <c r="FA575" s="5"/>
      <c r="FB575" s="5"/>
      <c r="FC575" s="5"/>
      <c r="FD575" s="5"/>
      <c r="FE575" s="5"/>
      <c r="FF575" s="5"/>
      <c r="FG575" s="5"/>
      <c r="FH575" s="5"/>
      <c r="FI575" s="5"/>
      <c r="FJ575" s="5"/>
      <c r="FK575" s="5"/>
      <c r="FL575" s="5"/>
      <c r="FM575" s="5"/>
      <c r="FN575" s="5"/>
      <c r="FO575" s="5"/>
      <c r="FP575" s="5"/>
      <c r="FQ575" s="5"/>
      <c r="FR575" s="5"/>
      <c r="FS575" s="5"/>
      <c r="FT575" s="5"/>
      <c r="FU575" s="5"/>
      <c r="FV575" s="5"/>
      <c r="FW575" s="5"/>
      <c r="FX575" s="5"/>
      <c r="FY575" s="5"/>
      <c r="FZ575" s="5"/>
      <c r="GA575" s="5"/>
      <c r="GB575" s="5"/>
      <c r="GC575" s="5"/>
      <c r="GD575" s="5"/>
      <c r="GE575" s="5"/>
      <c r="GF575" s="5"/>
      <c r="GG575" s="5"/>
      <c r="GH575" s="5"/>
      <c r="GI575" s="5"/>
      <c r="GJ575" s="5"/>
      <c r="GK575" s="5"/>
      <c r="GL575" s="5"/>
      <c r="GM575" s="5"/>
      <c r="GN575" s="5"/>
      <c r="GO575" s="5"/>
      <c r="GP575" s="5"/>
      <c r="GQ575" s="5"/>
      <c r="GR575" s="5"/>
      <c r="GS575" s="5"/>
      <c r="GT575" s="5"/>
      <c r="GU575" s="5"/>
      <c r="GV575" s="5"/>
      <c r="GW575" s="5"/>
      <c r="GX575" s="5"/>
      <c r="GY575" s="5"/>
      <c r="GZ575" s="5"/>
      <c r="HA575" s="5"/>
    </row>
    <row r="576" spans="1:209" s="50" customFormat="1" x14ac:dyDescent="0.25">
      <c r="A576" s="37"/>
      <c r="B576" s="96"/>
      <c r="C576" s="97"/>
      <c r="D576" s="25"/>
      <c r="E576" s="25"/>
      <c r="F576" s="2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  <c r="DV576" s="5"/>
      <c r="DW576" s="5"/>
      <c r="DX576" s="5"/>
      <c r="DY576" s="5"/>
      <c r="DZ576" s="5"/>
      <c r="EA576" s="5"/>
      <c r="EB576" s="5"/>
      <c r="EC576" s="5"/>
      <c r="ED576" s="5"/>
      <c r="EE576" s="5"/>
      <c r="EF576" s="5"/>
      <c r="EG576" s="5"/>
      <c r="EH576" s="5"/>
      <c r="EI576" s="5"/>
      <c r="EJ576" s="5"/>
      <c r="EK576" s="5"/>
      <c r="EL576" s="5"/>
      <c r="EM576" s="5"/>
      <c r="EN576" s="5"/>
      <c r="EO576" s="5"/>
      <c r="EP576" s="5"/>
      <c r="EQ576" s="5"/>
      <c r="ER576" s="5"/>
      <c r="ES576" s="5"/>
      <c r="ET576" s="5"/>
      <c r="EU576" s="5"/>
      <c r="EV576" s="5"/>
      <c r="EW576" s="5"/>
      <c r="EX576" s="5"/>
      <c r="EY576" s="5"/>
      <c r="EZ576" s="5"/>
      <c r="FA576" s="5"/>
      <c r="FB576" s="5"/>
      <c r="FC576" s="5"/>
      <c r="FD576" s="5"/>
      <c r="FE576" s="5"/>
      <c r="FF576" s="5"/>
      <c r="FG576" s="5"/>
      <c r="FH576" s="5"/>
      <c r="FI576" s="5"/>
      <c r="FJ576" s="5"/>
      <c r="FK576" s="5"/>
      <c r="FL576" s="5"/>
      <c r="FM576" s="5"/>
      <c r="FN576" s="5"/>
      <c r="FO576" s="5"/>
      <c r="FP576" s="5"/>
      <c r="FQ576" s="5"/>
      <c r="FR576" s="5"/>
      <c r="FS576" s="5"/>
      <c r="FT576" s="5"/>
      <c r="FU576" s="5"/>
      <c r="FV576" s="5"/>
      <c r="FW576" s="5"/>
      <c r="FX576" s="5"/>
      <c r="FY576" s="5"/>
      <c r="FZ576" s="5"/>
      <c r="GA576" s="5"/>
      <c r="GB576" s="5"/>
      <c r="GC576" s="5"/>
      <c r="GD576" s="5"/>
      <c r="GE576" s="5"/>
      <c r="GF576" s="5"/>
      <c r="GG576" s="5"/>
      <c r="GH576" s="5"/>
      <c r="GI576" s="5"/>
      <c r="GJ576" s="5"/>
      <c r="GK576" s="5"/>
      <c r="GL576" s="5"/>
      <c r="GM576" s="5"/>
      <c r="GN576" s="5"/>
      <c r="GO576" s="5"/>
      <c r="GP576" s="5"/>
      <c r="GQ576" s="5"/>
      <c r="GR576" s="5"/>
      <c r="GS576" s="5"/>
      <c r="GT576" s="5"/>
      <c r="GU576" s="5"/>
      <c r="GV576" s="5"/>
      <c r="GW576" s="5"/>
      <c r="GX576" s="5"/>
      <c r="GY576" s="5"/>
      <c r="GZ576" s="5"/>
      <c r="HA576" s="5"/>
    </row>
    <row r="577" spans="1:209" s="50" customFormat="1" x14ac:dyDescent="0.25">
      <c r="A577" s="37"/>
      <c r="B577" s="96"/>
      <c r="C577" s="97"/>
      <c r="D577" s="25"/>
      <c r="E577" s="25"/>
      <c r="F577" s="2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</row>
    <row r="578" spans="1:209" s="50" customFormat="1" x14ac:dyDescent="0.25">
      <c r="A578" s="37"/>
      <c r="B578" s="96"/>
      <c r="C578" s="97"/>
      <c r="D578" s="25"/>
      <c r="E578" s="25"/>
      <c r="F578" s="2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</row>
    <row r="579" spans="1:209" s="50" customFormat="1" x14ac:dyDescent="0.25">
      <c r="A579" s="37"/>
      <c r="B579" s="96"/>
      <c r="C579" s="97"/>
      <c r="D579" s="25"/>
      <c r="E579" s="25"/>
      <c r="F579" s="2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</row>
    <row r="580" spans="1:209" s="50" customFormat="1" x14ac:dyDescent="0.25">
      <c r="A580" s="37"/>
      <c r="B580" s="96"/>
      <c r="C580" s="97"/>
      <c r="D580" s="25"/>
      <c r="E580" s="25"/>
      <c r="F580" s="2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</row>
    <row r="581" spans="1:209" s="50" customFormat="1" x14ac:dyDescent="0.25">
      <c r="A581" s="37"/>
      <c r="B581" s="96"/>
      <c r="C581" s="97"/>
      <c r="D581" s="25"/>
      <c r="E581" s="25"/>
      <c r="F581" s="2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</row>
    <row r="582" spans="1:209" s="50" customFormat="1" x14ac:dyDescent="0.25">
      <c r="A582" s="37"/>
      <c r="B582" s="96"/>
      <c r="C582" s="97"/>
      <c r="D582" s="25"/>
      <c r="E582" s="25"/>
      <c r="F582" s="2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</row>
    <row r="583" spans="1:209" s="50" customFormat="1" x14ac:dyDescent="0.25">
      <c r="A583" s="37"/>
      <c r="B583" s="96"/>
      <c r="C583" s="97"/>
      <c r="D583" s="25"/>
      <c r="E583" s="25"/>
      <c r="F583" s="2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</row>
    <row r="584" spans="1:209" s="50" customFormat="1" x14ac:dyDescent="0.25">
      <c r="A584" s="37"/>
      <c r="B584" s="96"/>
      <c r="C584" s="97"/>
      <c r="D584" s="25"/>
      <c r="E584" s="25"/>
      <c r="F584" s="2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</row>
    <row r="585" spans="1:209" s="50" customFormat="1" x14ac:dyDescent="0.25">
      <c r="A585" s="37"/>
      <c r="B585" s="96"/>
      <c r="C585" s="97"/>
      <c r="D585" s="25"/>
      <c r="E585" s="25"/>
      <c r="F585" s="2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</row>
    <row r="586" spans="1:209" s="50" customFormat="1" x14ac:dyDescent="0.25">
      <c r="A586" s="37"/>
      <c r="B586" s="96"/>
      <c r="C586" s="97"/>
      <c r="D586" s="25"/>
      <c r="E586" s="25"/>
      <c r="F586" s="2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</row>
    <row r="587" spans="1:209" s="50" customFormat="1" x14ac:dyDescent="0.25">
      <c r="A587" s="37"/>
      <c r="B587" s="96"/>
      <c r="C587" s="97"/>
      <c r="D587" s="25"/>
      <c r="E587" s="25"/>
      <c r="F587" s="2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</row>
    <row r="588" spans="1:209" s="50" customFormat="1" x14ac:dyDescent="0.25">
      <c r="A588" s="37"/>
      <c r="B588" s="96"/>
      <c r="C588" s="97"/>
      <c r="D588" s="25"/>
      <c r="E588" s="25"/>
      <c r="F588" s="2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</row>
    <row r="589" spans="1:209" s="50" customFormat="1" x14ac:dyDescent="0.25">
      <c r="A589" s="37"/>
      <c r="B589" s="96"/>
      <c r="C589" s="97"/>
      <c r="D589" s="25"/>
      <c r="E589" s="25"/>
      <c r="F589" s="2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</row>
    <row r="590" spans="1:209" s="50" customFormat="1" x14ac:dyDescent="0.25">
      <c r="A590" s="37"/>
      <c r="B590" s="96"/>
      <c r="C590" s="97"/>
      <c r="D590" s="25"/>
      <c r="E590" s="25"/>
      <c r="F590" s="2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</row>
    <row r="591" spans="1:209" s="50" customFormat="1" x14ac:dyDescent="0.25">
      <c r="A591" s="37"/>
      <c r="B591" s="96"/>
      <c r="C591" s="97"/>
      <c r="D591" s="25"/>
      <c r="E591" s="25"/>
      <c r="F591" s="2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</row>
    <row r="592" spans="1:209" s="50" customFormat="1" x14ac:dyDescent="0.25">
      <c r="A592" s="37"/>
      <c r="B592" s="96"/>
      <c r="C592" s="97"/>
      <c r="D592" s="25"/>
      <c r="E592" s="25"/>
      <c r="F592" s="2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</row>
    <row r="593" spans="1:209" s="50" customFormat="1" x14ac:dyDescent="0.25">
      <c r="A593" s="37"/>
      <c r="B593" s="96"/>
      <c r="C593" s="97"/>
      <c r="D593" s="25"/>
      <c r="E593" s="25"/>
      <c r="F593" s="2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</row>
    <row r="594" spans="1:209" s="50" customFormat="1" x14ac:dyDescent="0.25">
      <c r="A594" s="37"/>
      <c r="B594" s="96"/>
      <c r="C594" s="97"/>
      <c r="D594" s="25"/>
      <c r="E594" s="25"/>
      <c r="F594" s="2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</row>
    <row r="595" spans="1:209" s="50" customFormat="1" x14ac:dyDescent="0.25">
      <c r="A595" s="37"/>
      <c r="B595" s="96"/>
      <c r="C595" s="97"/>
      <c r="D595" s="25"/>
      <c r="E595" s="25"/>
      <c r="F595" s="2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</row>
    <row r="596" spans="1:209" s="50" customFormat="1" x14ac:dyDescent="0.25">
      <c r="A596" s="37"/>
      <c r="B596" s="96"/>
      <c r="C596" s="97"/>
      <c r="D596" s="25"/>
      <c r="E596" s="25"/>
      <c r="F596" s="2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</row>
    <row r="597" spans="1:209" s="50" customFormat="1" x14ac:dyDescent="0.25">
      <c r="A597" s="37"/>
      <c r="B597" s="96"/>
      <c r="C597" s="97"/>
      <c r="D597" s="25"/>
      <c r="E597" s="25"/>
      <c r="F597" s="2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</row>
    <row r="598" spans="1:209" s="50" customFormat="1" x14ac:dyDescent="0.25">
      <c r="A598" s="37"/>
      <c r="B598" s="96"/>
      <c r="C598" s="97"/>
      <c r="D598" s="25"/>
      <c r="E598" s="25"/>
      <c r="F598" s="2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  <c r="DV598" s="5"/>
      <c r="DW598" s="5"/>
      <c r="DX598" s="5"/>
      <c r="DY598" s="5"/>
      <c r="DZ598" s="5"/>
      <c r="EA598" s="5"/>
      <c r="EB598" s="5"/>
      <c r="EC598" s="5"/>
      <c r="ED598" s="5"/>
      <c r="EE598" s="5"/>
      <c r="EF598" s="5"/>
      <c r="EG598" s="5"/>
      <c r="EH598" s="5"/>
      <c r="EI598" s="5"/>
      <c r="EJ598" s="5"/>
      <c r="EK598" s="5"/>
      <c r="EL598" s="5"/>
      <c r="EM598" s="5"/>
      <c r="EN598" s="5"/>
      <c r="EO598" s="5"/>
      <c r="EP598" s="5"/>
      <c r="EQ598" s="5"/>
      <c r="ER598" s="5"/>
      <c r="ES598" s="5"/>
      <c r="ET598" s="5"/>
      <c r="EU598" s="5"/>
      <c r="EV598" s="5"/>
      <c r="EW598" s="5"/>
      <c r="EX598" s="5"/>
      <c r="EY598" s="5"/>
      <c r="EZ598" s="5"/>
      <c r="FA598" s="5"/>
      <c r="FB598" s="5"/>
      <c r="FC598" s="5"/>
      <c r="FD598" s="5"/>
      <c r="FE598" s="5"/>
      <c r="FF598" s="5"/>
      <c r="FG598" s="5"/>
      <c r="FH598" s="5"/>
      <c r="FI598" s="5"/>
      <c r="FJ598" s="5"/>
      <c r="FK598" s="5"/>
      <c r="FL598" s="5"/>
      <c r="FM598" s="5"/>
      <c r="FN598" s="5"/>
      <c r="FO598" s="5"/>
      <c r="FP598" s="5"/>
      <c r="FQ598" s="5"/>
      <c r="FR598" s="5"/>
      <c r="FS598" s="5"/>
      <c r="FT598" s="5"/>
      <c r="FU598" s="5"/>
      <c r="FV598" s="5"/>
      <c r="FW598" s="5"/>
      <c r="FX598" s="5"/>
      <c r="FY598" s="5"/>
      <c r="FZ598" s="5"/>
      <c r="GA598" s="5"/>
      <c r="GB598" s="5"/>
      <c r="GC598" s="5"/>
      <c r="GD598" s="5"/>
      <c r="GE598" s="5"/>
      <c r="GF598" s="5"/>
      <c r="GG598" s="5"/>
      <c r="GH598" s="5"/>
      <c r="GI598" s="5"/>
      <c r="GJ598" s="5"/>
      <c r="GK598" s="5"/>
      <c r="GL598" s="5"/>
      <c r="GM598" s="5"/>
      <c r="GN598" s="5"/>
      <c r="GO598" s="5"/>
      <c r="GP598" s="5"/>
      <c r="GQ598" s="5"/>
      <c r="GR598" s="5"/>
      <c r="GS598" s="5"/>
      <c r="GT598" s="5"/>
      <c r="GU598" s="5"/>
      <c r="GV598" s="5"/>
      <c r="GW598" s="5"/>
      <c r="GX598" s="5"/>
      <c r="GY598" s="5"/>
      <c r="GZ598" s="5"/>
      <c r="HA598" s="5"/>
    </row>
    <row r="599" spans="1:209" s="50" customFormat="1" x14ac:dyDescent="0.25">
      <c r="A599" s="37"/>
      <c r="B599" s="96"/>
      <c r="C599" s="97"/>
      <c r="D599" s="25"/>
      <c r="E599" s="25"/>
      <c r="F599" s="2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  <c r="DV599" s="5"/>
      <c r="DW599" s="5"/>
      <c r="DX599" s="5"/>
      <c r="DY599" s="5"/>
      <c r="DZ599" s="5"/>
      <c r="EA599" s="5"/>
      <c r="EB599" s="5"/>
      <c r="EC599" s="5"/>
      <c r="ED599" s="5"/>
      <c r="EE599" s="5"/>
      <c r="EF599" s="5"/>
      <c r="EG599" s="5"/>
      <c r="EH599" s="5"/>
      <c r="EI599" s="5"/>
      <c r="EJ599" s="5"/>
      <c r="EK599" s="5"/>
      <c r="EL599" s="5"/>
      <c r="EM599" s="5"/>
      <c r="EN599" s="5"/>
      <c r="EO599" s="5"/>
      <c r="EP599" s="5"/>
      <c r="EQ599" s="5"/>
      <c r="ER599" s="5"/>
      <c r="ES599" s="5"/>
      <c r="ET599" s="5"/>
      <c r="EU599" s="5"/>
      <c r="EV599" s="5"/>
      <c r="EW599" s="5"/>
      <c r="EX599" s="5"/>
      <c r="EY599" s="5"/>
      <c r="EZ599" s="5"/>
      <c r="FA599" s="5"/>
      <c r="FB599" s="5"/>
      <c r="FC599" s="5"/>
      <c r="FD599" s="5"/>
      <c r="FE599" s="5"/>
      <c r="FF599" s="5"/>
      <c r="FG599" s="5"/>
      <c r="FH599" s="5"/>
      <c r="FI599" s="5"/>
      <c r="FJ599" s="5"/>
      <c r="FK599" s="5"/>
      <c r="FL599" s="5"/>
      <c r="FM599" s="5"/>
      <c r="FN599" s="5"/>
      <c r="FO599" s="5"/>
      <c r="FP599" s="5"/>
      <c r="FQ599" s="5"/>
      <c r="FR599" s="5"/>
      <c r="FS599" s="5"/>
      <c r="FT599" s="5"/>
      <c r="FU599" s="5"/>
      <c r="FV599" s="5"/>
      <c r="FW599" s="5"/>
      <c r="FX599" s="5"/>
      <c r="FY599" s="5"/>
      <c r="FZ599" s="5"/>
      <c r="GA599" s="5"/>
      <c r="GB599" s="5"/>
      <c r="GC599" s="5"/>
      <c r="GD599" s="5"/>
      <c r="GE599" s="5"/>
      <c r="GF599" s="5"/>
      <c r="GG599" s="5"/>
      <c r="GH599" s="5"/>
      <c r="GI599" s="5"/>
      <c r="GJ599" s="5"/>
      <c r="GK599" s="5"/>
      <c r="GL599" s="5"/>
      <c r="GM599" s="5"/>
      <c r="GN599" s="5"/>
      <c r="GO599" s="5"/>
      <c r="GP599" s="5"/>
      <c r="GQ599" s="5"/>
      <c r="GR599" s="5"/>
      <c r="GS599" s="5"/>
      <c r="GT599" s="5"/>
      <c r="GU599" s="5"/>
      <c r="GV599" s="5"/>
      <c r="GW599" s="5"/>
      <c r="GX599" s="5"/>
      <c r="GY599" s="5"/>
      <c r="GZ599" s="5"/>
      <c r="HA599" s="5"/>
    </row>
    <row r="600" spans="1:209" s="50" customFormat="1" x14ac:dyDescent="0.25">
      <c r="A600" s="37"/>
      <c r="B600" s="96"/>
      <c r="C600" s="97"/>
      <c r="D600" s="25"/>
      <c r="E600" s="25"/>
      <c r="F600" s="2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  <c r="DV600" s="5"/>
      <c r="DW600" s="5"/>
      <c r="DX600" s="5"/>
      <c r="DY600" s="5"/>
      <c r="DZ600" s="5"/>
      <c r="EA600" s="5"/>
      <c r="EB600" s="5"/>
      <c r="EC600" s="5"/>
      <c r="ED600" s="5"/>
      <c r="EE600" s="5"/>
      <c r="EF600" s="5"/>
      <c r="EG600" s="5"/>
      <c r="EH600" s="5"/>
      <c r="EI600" s="5"/>
      <c r="EJ600" s="5"/>
      <c r="EK600" s="5"/>
      <c r="EL600" s="5"/>
      <c r="EM600" s="5"/>
      <c r="EN600" s="5"/>
      <c r="EO600" s="5"/>
      <c r="EP600" s="5"/>
      <c r="EQ600" s="5"/>
      <c r="ER600" s="5"/>
      <c r="ES600" s="5"/>
      <c r="ET600" s="5"/>
      <c r="EU600" s="5"/>
      <c r="EV600" s="5"/>
      <c r="EW600" s="5"/>
      <c r="EX600" s="5"/>
      <c r="EY600" s="5"/>
      <c r="EZ600" s="5"/>
      <c r="FA600" s="5"/>
      <c r="FB600" s="5"/>
      <c r="FC600" s="5"/>
      <c r="FD600" s="5"/>
      <c r="FE600" s="5"/>
      <c r="FF600" s="5"/>
      <c r="FG600" s="5"/>
      <c r="FH600" s="5"/>
      <c r="FI600" s="5"/>
      <c r="FJ600" s="5"/>
      <c r="FK600" s="5"/>
      <c r="FL600" s="5"/>
      <c r="FM600" s="5"/>
      <c r="FN600" s="5"/>
      <c r="FO600" s="5"/>
      <c r="FP600" s="5"/>
      <c r="FQ600" s="5"/>
      <c r="FR600" s="5"/>
      <c r="FS600" s="5"/>
      <c r="FT600" s="5"/>
      <c r="FU600" s="5"/>
      <c r="FV600" s="5"/>
      <c r="FW600" s="5"/>
      <c r="FX600" s="5"/>
      <c r="FY600" s="5"/>
      <c r="FZ600" s="5"/>
      <c r="GA600" s="5"/>
      <c r="GB600" s="5"/>
      <c r="GC600" s="5"/>
      <c r="GD600" s="5"/>
      <c r="GE600" s="5"/>
      <c r="GF600" s="5"/>
      <c r="GG600" s="5"/>
      <c r="GH600" s="5"/>
      <c r="GI600" s="5"/>
      <c r="GJ600" s="5"/>
      <c r="GK600" s="5"/>
      <c r="GL600" s="5"/>
      <c r="GM600" s="5"/>
      <c r="GN600" s="5"/>
      <c r="GO600" s="5"/>
      <c r="GP600" s="5"/>
      <c r="GQ600" s="5"/>
      <c r="GR600" s="5"/>
      <c r="GS600" s="5"/>
      <c r="GT600" s="5"/>
      <c r="GU600" s="5"/>
      <c r="GV600" s="5"/>
      <c r="GW600" s="5"/>
      <c r="GX600" s="5"/>
      <c r="GY600" s="5"/>
      <c r="GZ600" s="5"/>
      <c r="HA600" s="5"/>
    </row>
    <row r="601" spans="1:209" s="50" customFormat="1" x14ac:dyDescent="0.25">
      <c r="A601" s="37"/>
      <c r="B601" s="96"/>
      <c r="C601" s="97"/>
      <c r="D601" s="25"/>
      <c r="E601" s="25"/>
      <c r="F601" s="2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  <c r="DV601" s="5"/>
      <c r="DW601" s="5"/>
      <c r="DX601" s="5"/>
      <c r="DY601" s="5"/>
      <c r="DZ601" s="5"/>
      <c r="EA601" s="5"/>
      <c r="EB601" s="5"/>
      <c r="EC601" s="5"/>
      <c r="ED601" s="5"/>
      <c r="EE601" s="5"/>
      <c r="EF601" s="5"/>
      <c r="EG601" s="5"/>
      <c r="EH601" s="5"/>
      <c r="EI601" s="5"/>
      <c r="EJ601" s="5"/>
      <c r="EK601" s="5"/>
      <c r="EL601" s="5"/>
      <c r="EM601" s="5"/>
      <c r="EN601" s="5"/>
      <c r="EO601" s="5"/>
      <c r="EP601" s="5"/>
      <c r="EQ601" s="5"/>
      <c r="ER601" s="5"/>
      <c r="ES601" s="5"/>
      <c r="ET601" s="5"/>
      <c r="EU601" s="5"/>
      <c r="EV601" s="5"/>
      <c r="EW601" s="5"/>
      <c r="EX601" s="5"/>
      <c r="EY601" s="5"/>
      <c r="EZ601" s="5"/>
      <c r="FA601" s="5"/>
      <c r="FB601" s="5"/>
      <c r="FC601" s="5"/>
      <c r="FD601" s="5"/>
      <c r="FE601" s="5"/>
      <c r="FF601" s="5"/>
      <c r="FG601" s="5"/>
      <c r="FH601" s="5"/>
      <c r="FI601" s="5"/>
      <c r="FJ601" s="5"/>
      <c r="FK601" s="5"/>
      <c r="FL601" s="5"/>
      <c r="FM601" s="5"/>
      <c r="FN601" s="5"/>
      <c r="FO601" s="5"/>
      <c r="FP601" s="5"/>
      <c r="FQ601" s="5"/>
      <c r="FR601" s="5"/>
      <c r="FS601" s="5"/>
      <c r="FT601" s="5"/>
      <c r="FU601" s="5"/>
      <c r="FV601" s="5"/>
      <c r="FW601" s="5"/>
      <c r="FX601" s="5"/>
      <c r="FY601" s="5"/>
      <c r="FZ601" s="5"/>
      <c r="GA601" s="5"/>
      <c r="GB601" s="5"/>
      <c r="GC601" s="5"/>
      <c r="GD601" s="5"/>
      <c r="GE601" s="5"/>
      <c r="GF601" s="5"/>
      <c r="GG601" s="5"/>
      <c r="GH601" s="5"/>
      <c r="GI601" s="5"/>
      <c r="GJ601" s="5"/>
      <c r="GK601" s="5"/>
      <c r="GL601" s="5"/>
      <c r="GM601" s="5"/>
      <c r="GN601" s="5"/>
      <c r="GO601" s="5"/>
      <c r="GP601" s="5"/>
      <c r="GQ601" s="5"/>
      <c r="GR601" s="5"/>
      <c r="GS601" s="5"/>
      <c r="GT601" s="5"/>
      <c r="GU601" s="5"/>
      <c r="GV601" s="5"/>
      <c r="GW601" s="5"/>
      <c r="GX601" s="5"/>
      <c r="GY601" s="5"/>
      <c r="GZ601" s="5"/>
      <c r="HA601" s="5"/>
    </row>
    <row r="602" spans="1:209" s="50" customFormat="1" x14ac:dyDescent="0.25">
      <c r="A602" s="37"/>
      <c r="B602" s="96"/>
      <c r="C602" s="97"/>
      <c r="D602" s="25"/>
      <c r="E602" s="25"/>
      <c r="F602" s="2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  <c r="DV602" s="5"/>
      <c r="DW602" s="5"/>
      <c r="DX602" s="5"/>
      <c r="DY602" s="5"/>
      <c r="DZ602" s="5"/>
      <c r="EA602" s="5"/>
      <c r="EB602" s="5"/>
      <c r="EC602" s="5"/>
      <c r="ED602" s="5"/>
      <c r="EE602" s="5"/>
      <c r="EF602" s="5"/>
      <c r="EG602" s="5"/>
      <c r="EH602" s="5"/>
      <c r="EI602" s="5"/>
      <c r="EJ602" s="5"/>
      <c r="EK602" s="5"/>
      <c r="EL602" s="5"/>
      <c r="EM602" s="5"/>
      <c r="EN602" s="5"/>
      <c r="EO602" s="5"/>
      <c r="EP602" s="5"/>
      <c r="EQ602" s="5"/>
      <c r="ER602" s="5"/>
      <c r="ES602" s="5"/>
      <c r="ET602" s="5"/>
      <c r="EU602" s="5"/>
      <c r="EV602" s="5"/>
      <c r="EW602" s="5"/>
      <c r="EX602" s="5"/>
      <c r="EY602" s="5"/>
      <c r="EZ602" s="5"/>
      <c r="FA602" s="5"/>
      <c r="FB602" s="5"/>
      <c r="FC602" s="5"/>
      <c r="FD602" s="5"/>
      <c r="FE602" s="5"/>
      <c r="FF602" s="5"/>
      <c r="FG602" s="5"/>
      <c r="FH602" s="5"/>
      <c r="FI602" s="5"/>
      <c r="FJ602" s="5"/>
      <c r="FK602" s="5"/>
      <c r="FL602" s="5"/>
      <c r="FM602" s="5"/>
      <c r="FN602" s="5"/>
      <c r="FO602" s="5"/>
      <c r="FP602" s="5"/>
      <c r="FQ602" s="5"/>
      <c r="FR602" s="5"/>
      <c r="FS602" s="5"/>
      <c r="FT602" s="5"/>
      <c r="FU602" s="5"/>
      <c r="FV602" s="5"/>
      <c r="FW602" s="5"/>
      <c r="FX602" s="5"/>
      <c r="FY602" s="5"/>
      <c r="FZ602" s="5"/>
      <c r="GA602" s="5"/>
      <c r="GB602" s="5"/>
      <c r="GC602" s="5"/>
      <c r="GD602" s="5"/>
      <c r="GE602" s="5"/>
      <c r="GF602" s="5"/>
      <c r="GG602" s="5"/>
      <c r="GH602" s="5"/>
      <c r="GI602" s="5"/>
      <c r="GJ602" s="5"/>
      <c r="GK602" s="5"/>
      <c r="GL602" s="5"/>
      <c r="GM602" s="5"/>
      <c r="GN602" s="5"/>
      <c r="GO602" s="5"/>
      <c r="GP602" s="5"/>
      <c r="GQ602" s="5"/>
      <c r="GR602" s="5"/>
      <c r="GS602" s="5"/>
      <c r="GT602" s="5"/>
      <c r="GU602" s="5"/>
      <c r="GV602" s="5"/>
      <c r="GW602" s="5"/>
      <c r="GX602" s="5"/>
      <c r="GY602" s="5"/>
      <c r="GZ602" s="5"/>
      <c r="HA602" s="5"/>
    </row>
    <row r="603" spans="1:209" s="50" customFormat="1" x14ac:dyDescent="0.25">
      <c r="A603" s="37"/>
      <c r="B603" s="96"/>
      <c r="C603" s="97"/>
      <c r="D603" s="25"/>
      <c r="E603" s="25"/>
      <c r="F603" s="2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  <c r="DV603" s="5"/>
      <c r="DW603" s="5"/>
      <c r="DX603" s="5"/>
      <c r="DY603" s="5"/>
      <c r="DZ603" s="5"/>
      <c r="EA603" s="5"/>
      <c r="EB603" s="5"/>
      <c r="EC603" s="5"/>
      <c r="ED603" s="5"/>
      <c r="EE603" s="5"/>
      <c r="EF603" s="5"/>
      <c r="EG603" s="5"/>
      <c r="EH603" s="5"/>
      <c r="EI603" s="5"/>
      <c r="EJ603" s="5"/>
      <c r="EK603" s="5"/>
      <c r="EL603" s="5"/>
      <c r="EM603" s="5"/>
      <c r="EN603" s="5"/>
      <c r="EO603" s="5"/>
      <c r="EP603" s="5"/>
      <c r="EQ603" s="5"/>
      <c r="ER603" s="5"/>
      <c r="ES603" s="5"/>
      <c r="ET603" s="5"/>
      <c r="EU603" s="5"/>
      <c r="EV603" s="5"/>
      <c r="EW603" s="5"/>
      <c r="EX603" s="5"/>
      <c r="EY603" s="5"/>
      <c r="EZ603" s="5"/>
      <c r="FA603" s="5"/>
      <c r="FB603" s="5"/>
      <c r="FC603" s="5"/>
      <c r="FD603" s="5"/>
      <c r="FE603" s="5"/>
      <c r="FF603" s="5"/>
      <c r="FG603" s="5"/>
      <c r="FH603" s="5"/>
      <c r="FI603" s="5"/>
      <c r="FJ603" s="5"/>
      <c r="FK603" s="5"/>
      <c r="FL603" s="5"/>
      <c r="FM603" s="5"/>
      <c r="FN603" s="5"/>
      <c r="FO603" s="5"/>
      <c r="FP603" s="5"/>
      <c r="FQ603" s="5"/>
      <c r="FR603" s="5"/>
      <c r="FS603" s="5"/>
      <c r="FT603" s="5"/>
      <c r="FU603" s="5"/>
      <c r="FV603" s="5"/>
      <c r="FW603" s="5"/>
      <c r="FX603" s="5"/>
      <c r="FY603" s="5"/>
      <c r="FZ603" s="5"/>
      <c r="GA603" s="5"/>
      <c r="GB603" s="5"/>
      <c r="GC603" s="5"/>
      <c r="GD603" s="5"/>
      <c r="GE603" s="5"/>
      <c r="GF603" s="5"/>
      <c r="GG603" s="5"/>
      <c r="GH603" s="5"/>
      <c r="GI603" s="5"/>
      <c r="GJ603" s="5"/>
      <c r="GK603" s="5"/>
      <c r="GL603" s="5"/>
      <c r="GM603" s="5"/>
      <c r="GN603" s="5"/>
      <c r="GO603" s="5"/>
      <c r="GP603" s="5"/>
      <c r="GQ603" s="5"/>
      <c r="GR603" s="5"/>
      <c r="GS603" s="5"/>
      <c r="GT603" s="5"/>
      <c r="GU603" s="5"/>
      <c r="GV603" s="5"/>
      <c r="GW603" s="5"/>
      <c r="GX603" s="5"/>
      <c r="GY603" s="5"/>
      <c r="GZ603" s="5"/>
      <c r="HA603" s="5"/>
    </row>
    <row r="604" spans="1:209" s="50" customFormat="1" x14ac:dyDescent="0.25">
      <c r="A604" s="37"/>
      <c r="B604" s="96"/>
      <c r="C604" s="97"/>
      <c r="D604" s="25"/>
      <c r="E604" s="25"/>
      <c r="F604" s="2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  <c r="DV604" s="5"/>
      <c r="DW604" s="5"/>
      <c r="DX604" s="5"/>
      <c r="DY604" s="5"/>
      <c r="DZ604" s="5"/>
      <c r="EA604" s="5"/>
      <c r="EB604" s="5"/>
      <c r="EC604" s="5"/>
      <c r="ED604" s="5"/>
      <c r="EE604" s="5"/>
      <c r="EF604" s="5"/>
      <c r="EG604" s="5"/>
      <c r="EH604" s="5"/>
      <c r="EI604" s="5"/>
      <c r="EJ604" s="5"/>
      <c r="EK604" s="5"/>
      <c r="EL604" s="5"/>
      <c r="EM604" s="5"/>
      <c r="EN604" s="5"/>
      <c r="EO604" s="5"/>
      <c r="EP604" s="5"/>
      <c r="EQ604" s="5"/>
      <c r="ER604" s="5"/>
      <c r="ES604" s="5"/>
      <c r="ET604" s="5"/>
      <c r="EU604" s="5"/>
      <c r="EV604" s="5"/>
      <c r="EW604" s="5"/>
      <c r="EX604" s="5"/>
      <c r="EY604" s="5"/>
      <c r="EZ604" s="5"/>
      <c r="FA604" s="5"/>
      <c r="FB604" s="5"/>
      <c r="FC604" s="5"/>
      <c r="FD604" s="5"/>
      <c r="FE604" s="5"/>
      <c r="FF604" s="5"/>
      <c r="FG604" s="5"/>
      <c r="FH604" s="5"/>
      <c r="FI604" s="5"/>
      <c r="FJ604" s="5"/>
      <c r="FK604" s="5"/>
      <c r="FL604" s="5"/>
      <c r="FM604" s="5"/>
      <c r="FN604" s="5"/>
      <c r="FO604" s="5"/>
      <c r="FP604" s="5"/>
      <c r="FQ604" s="5"/>
      <c r="FR604" s="5"/>
      <c r="FS604" s="5"/>
      <c r="FT604" s="5"/>
      <c r="FU604" s="5"/>
      <c r="FV604" s="5"/>
      <c r="FW604" s="5"/>
      <c r="FX604" s="5"/>
      <c r="FY604" s="5"/>
      <c r="FZ604" s="5"/>
      <c r="GA604" s="5"/>
      <c r="GB604" s="5"/>
      <c r="GC604" s="5"/>
      <c r="GD604" s="5"/>
      <c r="GE604" s="5"/>
      <c r="GF604" s="5"/>
      <c r="GG604" s="5"/>
      <c r="GH604" s="5"/>
      <c r="GI604" s="5"/>
      <c r="GJ604" s="5"/>
      <c r="GK604" s="5"/>
      <c r="GL604" s="5"/>
      <c r="GM604" s="5"/>
      <c r="GN604" s="5"/>
      <c r="GO604" s="5"/>
      <c r="GP604" s="5"/>
      <c r="GQ604" s="5"/>
      <c r="GR604" s="5"/>
      <c r="GS604" s="5"/>
      <c r="GT604" s="5"/>
      <c r="GU604" s="5"/>
      <c r="GV604" s="5"/>
      <c r="GW604" s="5"/>
      <c r="GX604" s="5"/>
      <c r="GY604" s="5"/>
      <c r="GZ604" s="5"/>
      <c r="HA604" s="5"/>
    </row>
    <row r="605" spans="1:209" s="50" customFormat="1" x14ac:dyDescent="0.25">
      <c r="A605" s="37"/>
      <c r="B605" s="96"/>
      <c r="C605" s="97"/>
      <c r="D605" s="25"/>
      <c r="E605" s="25"/>
      <c r="F605" s="2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  <c r="DV605" s="5"/>
      <c r="DW605" s="5"/>
      <c r="DX605" s="5"/>
      <c r="DY605" s="5"/>
      <c r="DZ605" s="5"/>
      <c r="EA605" s="5"/>
      <c r="EB605" s="5"/>
      <c r="EC605" s="5"/>
      <c r="ED605" s="5"/>
      <c r="EE605" s="5"/>
      <c r="EF605" s="5"/>
      <c r="EG605" s="5"/>
      <c r="EH605" s="5"/>
      <c r="EI605" s="5"/>
      <c r="EJ605" s="5"/>
      <c r="EK605" s="5"/>
      <c r="EL605" s="5"/>
      <c r="EM605" s="5"/>
      <c r="EN605" s="5"/>
      <c r="EO605" s="5"/>
      <c r="EP605" s="5"/>
      <c r="EQ605" s="5"/>
      <c r="ER605" s="5"/>
      <c r="ES605" s="5"/>
      <c r="ET605" s="5"/>
      <c r="EU605" s="5"/>
      <c r="EV605" s="5"/>
      <c r="EW605" s="5"/>
      <c r="EX605" s="5"/>
      <c r="EY605" s="5"/>
      <c r="EZ605" s="5"/>
      <c r="FA605" s="5"/>
      <c r="FB605" s="5"/>
      <c r="FC605" s="5"/>
      <c r="FD605" s="5"/>
      <c r="FE605" s="5"/>
      <c r="FF605" s="5"/>
      <c r="FG605" s="5"/>
      <c r="FH605" s="5"/>
      <c r="FI605" s="5"/>
      <c r="FJ605" s="5"/>
      <c r="FK605" s="5"/>
      <c r="FL605" s="5"/>
      <c r="FM605" s="5"/>
      <c r="FN605" s="5"/>
      <c r="FO605" s="5"/>
      <c r="FP605" s="5"/>
      <c r="FQ605" s="5"/>
      <c r="FR605" s="5"/>
      <c r="FS605" s="5"/>
      <c r="FT605" s="5"/>
      <c r="FU605" s="5"/>
      <c r="FV605" s="5"/>
      <c r="FW605" s="5"/>
      <c r="FX605" s="5"/>
      <c r="FY605" s="5"/>
      <c r="FZ605" s="5"/>
      <c r="GA605" s="5"/>
      <c r="GB605" s="5"/>
      <c r="GC605" s="5"/>
      <c r="GD605" s="5"/>
      <c r="GE605" s="5"/>
      <c r="GF605" s="5"/>
      <c r="GG605" s="5"/>
      <c r="GH605" s="5"/>
      <c r="GI605" s="5"/>
      <c r="GJ605" s="5"/>
      <c r="GK605" s="5"/>
      <c r="GL605" s="5"/>
      <c r="GM605" s="5"/>
      <c r="GN605" s="5"/>
      <c r="GO605" s="5"/>
      <c r="GP605" s="5"/>
      <c r="GQ605" s="5"/>
      <c r="GR605" s="5"/>
      <c r="GS605" s="5"/>
      <c r="GT605" s="5"/>
      <c r="GU605" s="5"/>
      <c r="GV605" s="5"/>
      <c r="GW605" s="5"/>
      <c r="GX605" s="5"/>
      <c r="GY605" s="5"/>
      <c r="GZ605" s="5"/>
      <c r="HA605" s="5"/>
    </row>
    <row r="606" spans="1:209" s="50" customFormat="1" x14ac:dyDescent="0.25">
      <c r="A606" s="37"/>
      <c r="B606" s="96"/>
      <c r="C606" s="97"/>
      <c r="D606" s="25"/>
      <c r="E606" s="25"/>
      <c r="F606" s="2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  <c r="DV606" s="5"/>
      <c r="DW606" s="5"/>
      <c r="DX606" s="5"/>
      <c r="DY606" s="5"/>
      <c r="DZ606" s="5"/>
      <c r="EA606" s="5"/>
      <c r="EB606" s="5"/>
      <c r="EC606" s="5"/>
      <c r="ED606" s="5"/>
      <c r="EE606" s="5"/>
      <c r="EF606" s="5"/>
      <c r="EG606" s="5"/>
      <c r="EH606" s="5"/>
      <c r="EI606" s="5"/>
      <c r="EJ606" s="5"/>
      <c r="EK606" s="5"/>
      <c r="EL606" s="5"/>
      <c r="EM606" s="5"/>
      <c r="EN606" s="5"/>
      <c r="EO606" s="5"/>
      <c r="EP606" s="5"/>
      <c r="EQ606" s="5"/>
      <c r="ER606" s="5"/>
      <c r="ES606" s="5"/>
      <c r="ET606" s="5"/>
      <c r="EU606" s="5"/>
      <c r="EV606" s="5"/>
      <c r="EW606" s="5"/>
      <c r="EX606" s="5"/>
      <c r="EY606" s="5"/>
      <c r="EZ606" s="5"/>
      <c r="FA606" s="5"/>
      <c r="FB606" s="5"/>
      <c r="FC606" s="5"/>
      <c r="FD606" s="5"/>
      <c r="FE606" s="5"/>
      <c r="FF606" s="5"/>
      <c r="FG606" s="5"/>
      <c r="FH606" s="5"/>
      <c r="FI606" s="5"/>
      <c r="FJ606" s="5"/>
      <c r="FK606" s="5"/>
      <c r="FL606" s="5"/>
      <c r="FM606" s="5"/>
      <c r="FN606" s="5"/>
      <c r="FO606" s="5"/>
      <c r="FP606" s="5"/>
      <c r="FQ606" s="5"/>
      <c r="FR606" s="5"/>
      <c r="FS606" s="5"/>
      <c r="FT606" s="5"/>
      <c r="FU606" s="5"/>
      <c r="FV606" s="5"/>
      <c r="FW606" s="5"/>
      <c r="FX606" s="5"/>
      <c r="FY606" s="5"/>
      <c r="FZ606" s="5"/>
      <c r="GA606" s="5"/>
      <c r="GB606" s="5"/>
      <c r="GC606" s="5"/>
      <c r="GD606" s="5"/>
      <c r="GE606" s="5"/>
      <c r="GF606" s="5"/>
      <c r="GG606" s="5"/>
      <c r="GH606" s="5"/>
      <c r="GI606" s="5"/>
      <c r="GJ606" s="5"/>
      <c r="GK606" s="5"/>
      <c r="GL606" s="5"/>
      <c r="GM606" s="5"/>
      <c r="GN606" s="5"/>
      <c r="GO606" s="5"/>
      <c r="GP606" s="5"/>
      <c r="GQ606" s="5"/>
      <c r="GR606" s="5"/>
      <c r="GS606" s="5"/>
      <c r="GT606" s="5"/>
      <c r="GU606" s="5"/>
      <c r="GV606" s="5"/>
      <c r="GW606" s="5"/>
      <c r="GX606" s="5"/>
      <c r="GY606" s="5"/>
      <c r="GZ606" s="5"/>
      <c r="HA606" s="5"/>
    </row>
    <row r="607" spans="1:209" s="50" customFormat="1" x14ac:dyDescent="0.25">
      <c r="A607" s="37"/>
      <c r="B607" s="96"/>
      <c r="C607" s="97"/>
      <c r="D607" s="25"/>
      <c r="E607" s="25"/>
      <c r="F607" s="2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  <c r="DV607" s="5"/>
      <c r="DW607" s="5"/>
      <c r="DX607" s="5"/>
      <c r="DY607" s="5"/>
      <c r="DZ607" s="5"/>
      <c r="EA607" s="5"/>
      <c r="EB607" s="5"/>
      <c r="EC607" s="5"/>
      <c r="ED607" s="5"/>
      <c r="EE607" s="5"/>
      <c r="EF607" s="5"/>
      <c r="EG607" s="5"/>
      <c r="EH607" s="5"/>
      <c r="EI607" s="5"/>
      <c r="EJ607" s="5"/>
      <c r="EK607" s="5"/>
      <c r="EL607" s="5"/>
      <c r="EM607" s="5"/>
      <c r="EN607" s="5"/>
      <c r="EO607" s="5"/>
      <c r="EP607" s="5"/>
      <c r="EQ607" s="5"/>
      <c r="ER607" s="5"/>
      <c r="ES607" s="5"/>
      <c r="ET607" s="5"/>
      <c r="EU607" s="5"/>
      <c r="EV607" s="5"/>
      <c r="EW607" s="5"/>
      <c r="EX607" s="5"/>
      <c r="EY607" s="5"/>
      <c r="EZ607" s="5"/>
      <c r="FA607" s="5"/>
      <c r="FB607" s="5"/>
      <c r="FC607" s="5"/>
      <c r="FD607" s="5"/>
      <c r="FE607" s="5"/>
      <c r="FF607" s="5"/>
      <c r="FG607" s="5"/>
      <c r="FH607" s="5"/>
      <c r="FI607" s="5"/>
      <c r="FJ607" s="5"/>
      <c r="FK607" s="5"/>
      <c r="FL607" s="5"/>
      <c r="FM607" s="5"/>
      <c r="FN607" s="5"/>
      <c r="FO607" s="5"/>
      <c r="FP607" s="5"/>
      <c r="FQ607" s="5"/>
      <c r="FR607" s="5"/>
      <c r="FS607" s="5"/>
      <c r="FT607" s="5"/>
      <c r="FU607" s="5"/>
      <c r="FV607" s="5"/>
      <c r="FW607" s="5"/>
      <c r="FX607" s="5"/>
      <c r="FY607" s="5"/>
      <c r="FZ607" s="5"/>
      <c r="GA607" s="5"/>
      <c r="GB607" s="5"/>
      <c r="GC607" s="5"/>
      <c r="GD607" s="5"/>
      <c r="GE607" s="5"/>
      <c r="GF607" s="5"/>
      <c r="GG607" s="5"/>
      <c r="GH607" s="5"/>
      <c r="GI607" s="5"/>
      <c r="GJ607" s="5"/>
      <c r="GK607" s="5"/>
      <c r="GL607" s="5"/>
      <c r="GM607" s="5"/>
      <c r="GN607" s="5"/>
      <c r="GO607" s="5"/>
      <c r="GP607" s="5"/>
      <c r="GQ607" s="5"/>
      <c r="GR607" s="5"/>
      <c r="GS607" s="5"/>
      <c r="GT607" s="5"/>
      <c r="GU607" s="5"/>
      <c r="GV607" s="5"/>
      <c r="GW607" s="5"/>
      <c r="GX607" s="5"/>
      <c r="GY607" s="5"/>
      <c r="GZ607" s="5"/>
      <c r="HA607" s="5"/>
    </row>
    <row r="608" spans="1:209" s="50" customFormat="1" x14ac:dyDescent="0.25">
      <c r="A608" s="37"/>
      <c r="B608" s="96"/>
      <c r="C608" s="97"/>
      <c r="D608" s="25"/>
      <c r="E608" s="25"/>
      <c r="F608" s="2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  <c r="DV608" s="5"/>
      <c r="DW608" s="5"/>
      <c r="DX608" s="5"/>
      <c r="DY608" s="5"/>
      <c r="DZ608" s="5"/>
      <c r="EA608" s="5"/>
      <c r="EB608" s="5"/>
      <c r="EC608" s="5"/>
      <c r="ED608" s="5"/>
      <c r="EE608" s="5"/>
      <c r="EF608" s="5"/>
      <c r="EG608" s="5"/>
      <c r="EH608" s="5"/>
      <c r="EI608" s="5"/>
      <c r="EJ608" s="5"/>
      <c r="EK608" s="5"/>
      <c r="EL608" s="5"/>
      <c r="EM608" s="5"/>
      <c r="EN608" s="5"/>
      <c r="EO608" s="5"/>
      <c r="EP608" s="5"/>
      <c r="EQ608" s="5"/>
      <c r="ER608" s="5"/>
      <c r="ES608" s="5"/>
      <c r="ET608" s="5"/>
      <c r="EU608" s="5"/>
      <c r="EV608" s="5"/>
      <c r="EW608" s="5"/>
      <c r="EX608" s="5"/>
      <c r="EY608" s="5"/>
      <c r="EZ608" s="5"/>
      <c r="FA608" s="5"/>
      <c r="FB608" s="5"/>
      <c r="FC608" s="5"/>
      <c r="FD608" s="5"/>
      <c r="FE608" s="5"/>
      <c r="FF608" s="5"/>
      <c r="FG608" s="5"/>
      <c r="FH608" s="5"/>
      <c r="FI608" s="5"/>
      <c r="FJ608" s="5"/>
      <c r="FK608" s="5"/>
      <c r="FL608" s="5"/>
      <c r="FM608" s="5"/>
      <c r="FN608" s="5"/>
      <c r="FO608" s="5"/>
      <c r="FP608" s="5"/>
      <c r="FQ608" s="5"/>
      <c r="FR608" s="5"/>
      <c r="FS608" s="5"/>
      <c r="FT608" s="5"/>
      <c r="FU608" s="5"/>
      <c r="FV608" s="5"/>
      <c r="FW608" s="5"/>
      <c r="FX608" s="5"/>
      <c r="FY608" s="5"/>
      <c r="FZ608" s="5"/>
      <c r="GA608" s="5"/>
      <c r="GB608" s="5"/>
      <c r="GC608" s="5"/>
      <c r="GD608" s="5"/>
      <c r="GE608" s="5"/>
      <c r="GF608" s="5"/>
      <c r="GG608" s="5"/>
      <c r="GH608" s="5"/>
      <c r="GI608" s="5"/>
      <c r="GJ608" s="5"/>
      <c r="GK608" s="5"/>
      <c r="GL608" s="5"/>
      <c r="GM608" s="5"/>
      <c r="GN608" s="5"/>
      <c r="GO608" s="5"/>
      <c r="GP608" s="5"/>
      <c r="GQ608" s="5"/>
      <c r="GR608" s="5"/>
      <c r="GS608" s="5"/>
      <c r="GT608" s="5"/>
      <c r="GU608" s="5"/>
      <c r="GV608" s="5"/>
      <c r="GW608" s="5"/>
      <c r="GX608" s="5"/>
      <c r="GY608" s="5"/>
      <c r="GZ608" s="5"/>
      <c r="HA608" s="5"/>
    </row>
    <row r="609" spans="1:209" s="50" customFormat="1" x14ac:dyDescent="0.25">
      <c r="A609" s="37"/>
      <c r="B609" s="96"/>
      <c r="C609" s="97"/>
      <c r="D609" s="25"/>
      <c r="E609" s="25"/>
      <c r="F609" s="2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  <c r="DV609" s="5"/>
      <c r="DW609" s="5"/>
      <c r="DX609" s="5"/>
      <c r="DY609" s="5"/>
      <c r="DZ609" s="5"/>
      <c r="EA609" s="5"/>
      <c r="EB609" s="5"/>
      <c r="EC609" s="5"/>
      <c r="ED609" s="5"/>
      <c r="EE609" s="5"/>
      <c r="EF609" s="5"/>
      <c r="EG609" s="5"/>
      <c r="EH609" s="5"/>
      <c r="EI609" s="5"/>
      <c r="EJ609" s="5"/>
      <c r="EK609" s="5"/>
      <c r="EL609" s="5"/>
      <c r="EM609" s="5"/>
      <c r="EN609" s="5"/>
      <c r="EO609" s="5"/>
      <c r="EP609" s="5"/>
      <c r="EQ609" s="5"/>
      <c r="ER609" s="5"/>
      <c r="ES609" s="5"/>
      <c r="ET609" s="5"/>
      <c r="EU609" s="5"/>
      <c r="EV609" s="5"/>
      <c r="EW609" s="5"/>
      <c r="EX609" s="5"/>
      <c r="EY609" s="5"/>
      <c r="EZ609" s="5"/>
      <c r="FA609" s="5"/>
      <c r="FB609" s="5"/>
      <c r="FC609" s="5"/>
      <c r="FD609" s="5"/>
      <c r="FE609" s="5"/>
      <c r="FF609" s="5"/>
      <c r="FG609" s="5"/>
      <c r="FH609" s="5"/>
      <c r="FI609" s="5"/>
      <c r="FJ609" s="5"/>
      <c r="FK609" s="5"/>
      <c r="FL609" s="5"/>
      <c r="FM609" s="5"/>
      <c r="FN609" s="5"/>
      <c r="FO609" s="5"/>
      <c r="FP609" s="5"/>
      <c r="FQ609" s="5"/>
      <c r="FR609" s="5"/>
      <c r="FS609" s="5"/>
      <c r="FT609" s="5"/>
      <c r="FU609" s="5"/>
      <c r="FV609" s="5"/>
      <c r="FW609" s="5"/>
      <c r="FX609" s="5"/>
      <c r="FY609" s="5"/>
      <c r="FZ609" s="5"/>
      <c r="GA609" s="5"/>
      <c r="GB609" s="5"/>
      <c r="GC609" s="5"/>
      <c r="GD609" s="5"/>
      <c r="GE609" s="5"/>
      <c r="GF609" s="5"/>
      <c r="GG609" s="5"/>
      <c r="GH609" s="5"/>
      <c r="GI609" s="5"/>
      <c r="GJ609" s="5"/>
      <c r="GK609" s="5"/>
      <c r="GL609" s="5"/>
      <c r="GM609" s="5"/>
      <c r="GN609" s="5"/>
      <c r="GO609" s="5"/>
      <c r="GP609" s="5"/>
      <c r="GQ609" s="5"/>
      <c r="GR609" s="5"/>
      <c r="GS609" s="5"/>
      <c r="GT609" s="5"/>
      <c r="GU609" s="5"/>
      <c r="GV609" s="5"/>
      <c r="GW609" s="5"/>
      <c r="GX609" s="5"/>
      <c r="GY609" s="5"/>
      <c r="GZ609" s="5"/>
      <c r="HA609" s="5"/>
    </row>
    <row r="610" spans="1:209" s="50" customFormat="1" x14ac:dyDescent="0.25">
      <c r="A610" s="37"/>
      <c r="B610" s="96"/>
      <c r="C610" s="97"/>
      <c r="D610" s="25"/>
      <c r="E610" s="25"/>
      <c r="F610" s="2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  <c r="DV610" s="5"/>
      <c r="DW610" s="5"/>
      <c r="DX610" s="5"/>
      <c r="DY610" s="5"/>
      <c r="DZ610" s="5"/>
      <c r="EA610" s="5"/>
      <c r="EB610" s="5"/>
      <c r="EC610" s="5"/>
      <c r="ED610" s="5"/>
      <c r="EE610" s="5"/>
      <c r="EF610" s="5"/>
      <c r="EG610" s="5"/>
      <c r="EH610" s="5"/>
      <c r="EI610" s="5"/>
      <c r="EJ610" s="5"/>
      <c r="EK610" s="5"/>
      <c r="EL610" s="5"/>
      <c r="EM610" s="5"/>
      <c r="EN610" s="5"/>
      <c r="EO610" s="5"/>
      <c r="EP610" s="5"/>
      <c r="EQ610" s="5"/>
      <c r="ER610" s="5"/>
      <c r="ES610" s="5"/>
      <c r="ET610" s="5"/>
      <c r="EU610" s="5"/>
      <c r="EV610" s="5"/>
      <c r="EW610" s="5"/>
      <c r="EX610" s="5"/>
      <c r="EY610" s="5"/>
      <c r="EZ610" s="5"/>
      <c r="FA610" s="5"/>
      <c r="FB610" s="5"/>
      <c r="FC610" s="5"/>
      <c r="FD610" s="5"/>
      <c r="FE610" s="5"/>
      <c r="FF610" s="5"/>
      <c r="FG610" s="5"/>
      <c r="FH610" s="5"/>
      <c r="FI610" s="5"/>
      <c r="FJ610" s="5"/>
      <c r="FK610" s="5"/>
      <c r="FL610" s="5"/>
      <c r="FM610" s="5"/>
      <c r="FN610" s="5"/>
      <c r="FO610" s="5"/>
      <c r="FP610" s="5"/>
      <c r="FQ610" s="5"/>
      <c r="FR610" s="5"/>
      <c r="FS610" s="5"/>
      <c r="FT610" s="5"/>
      <c r="FU610" s="5"/>
      <c r="FV610" s="5"/>
      <c r="FW610" s="5"/>
      <c r="FX610" s="5"/>
      <c r="FY610" s="5"/>
      <c r="FZ610" s="5"/>
      <c r="GA610" s="5"/>
      <c r="GB610" s="5"/>
      <c r="GC610" s="5"/>
      <c r="GD610" s="5"/>
      <c r="GE610" s="5"/>
      <c r="GF610" s="5"/>
      <c r="GG610" s="5"/>
      <c r="GH610" s="5"/>
      <c r="GI610" s="5"/>
      <c r="GJ610" s="5"/>
      <c r="GK610" s="5"/>
      <c r="GL610" s="5"/>
      <c r="GM610" s="5"/>
      <c r="GN610" s="5"/>
      <c r="GO610" s="5"/>
      <c r="GP610" s="5"/>
      <c r="GQ610" s="5"/>
      <c r="GR610" s="5"/>
      <c r="GS610" s="5"/>
      <c r="GT610" s="5"/>
      <c r="GU610" s="5"/>
      <c r="GV610" s="5"/>
      <c r="GW610" s="5"/>
      <c r="GX610" s="5"/>
      <c r="GY610" s="5"/>
      <c r="GZ610" s="5"/>
      <c r="HA610" s="5"/>
    </row>
    <row r="611" spans="1:209" s="50" customFormat="1" x14ac:dyDescent="0.25">
      <c r="A611" s="37"/>
      <c r="B611" s="96"/>
      <c r="C611" s="97"/>
      <c r="D611" s="25"/>
      <c r="E611" s="25"/>
      <c r="F611" s="2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</row>
    <row r="612" spans="1:209" s="50" customFormat="1" x14ac:dyDescent="0.25">
      <c r="A612" s="37"/>
      <c r="B612" s="96"/>
      <c r="C612" s="97"/>
      <c r="D612" s="25"/>
      <c r="E612" s="25"/>
      <c r="F612" s="2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</row>
    <row r="613" spans="1:209" s="50" customFormat="1" x14ac:dyDescent="0.25">
      <c r="A613" s="37"/>
      <c r="B613" s="96"/>
      <c r="C613" s="97"/>
      <c r="D613" s="25"/>
      <c r="E613" s="25"/>
      <c r="F613" s="2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</row>
    <row r="614" spans="1:209" s="50" customFormat="1" x14ac:dyDescent="0.25">
      <c r="A614" s="37"/>
      <c r="B614" s="96"/>
      <c r="C614" s="97"/>
      <c r="D614" s="25"/>
      <c r="E614" s="25"/>
      <c r="F614" s="2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</row>
    <row r="615" spans="1:209" s="50" customFormat="1" x14ac:dyDescent="0.25">
      <c r="A615" s="37"/>
      <c r="B615" s="96"/>
      <c r="C615" s="97"/>
      <c r="D615" s="25"/>
      <c r="E615" s="25"/>
      <c r="F615" s="2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</row>
    <row r="616" spans="1:209" s="50" customFormat="1" x14ac:dyDescent="0.25">
      <c r="A616" s="37"/>
      <c r="B616" s="96"/>
      <c r="C616" s="97"/>
      <c r="D616" s="25"/>
      <c r="E616" s="25"/>
      <c r="F616" s="2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</row>
    <row r="617" spans="1:209" s="50" customFormat="1" x14ac:dyDescent="0.25">
      <c r="A617" s="37"/>
      <c r="B617" s="96"/>
      <c r="C617" s="97"/>
      <c r="D617" s="25"/>
      <c r="E617" s="25"/>
      <c r="F617" s="2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</row>
    <row r="618" spans="1:209" s="50" customFormat="1" x14ac:dyDescent="0.25">
      <c r="A618" s="37"/>
      <c r="B618" s="96"/>
      <c r="C618" s="97"/>
      <c r="D618" s="25"/>
      <c r="E618" s="25"/>
      <c r="F618" s="2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</row>
    <row r="619" spans="1:209" s="50" customFormat="1" x14ac:dyDescent="0.25">
      <c r="A619" s="37"/>
      <c r="B619" s="96"/>
      <c r="C619" s="97"/>
      <c r="D619" s="25"/>
      <c r="E619" s="25"/>
      <c r="F619" s="2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</row>
    <row r="620" spans="1:209" s="50" customFormat="1" x14ac:dyDescent="0.25">
      <c r="A620" s="37"/>
      <c r="B620" s="96"/>
      <c r="C620" s="97"/>
      <c r="D620" s="25"/>
      <c r="E620" s="25"/>
      <c r="F620" s="2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</row>
    <row r="621" spans="1:209" s="50" customFormat="1" x14ac:dyDescent="0.25">
      <c r="A621" s="37"/>
      <c r="B621" s="96"/>
      <c r="C621" s="97"/>
      <c r="D621" s="25"/>
      <c r="E621" s="25"/>
      <c r="F621" s="2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</row>
    <row r="622" spans="1:209" s="50" customFormat="1" x14ac:dyDescent="0.25">
      <c r="A622" s="37"/>
      <c r="B622" s="96"/>
      <c r="C622" s="97"/>
      <c r="D622" s="25"/>
      <c r="E622" s="25"/>
      <c r="F622" s="2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</row>
    <row r="623" spans="1:209" s="50" customFormat="1" x14ac:dyDescent="0.25">
      <c r="A623" s="37"/>
      <c r="B623" s="96"/>
      <c r="C623" s="97"/>
      <c r="D623" s="25"/>
      <c r="E623" s="25"/>
      <c r="F623" s="2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</row>
    <row r="624" spans="1:209" s="50" customFormat="1" x14ac:dyDescent="0.25">
      <c r="A624" s="37"/>
      <c r="B624" s="96"/>
      <c r="C624" s="97"/>
      <c r="D624" s="25"/>
      <c r="E624" s="25"/>
      <c r="F624" s="2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</row>
    <row r="625" spans="1:209" s="50" customFormat="1" x14ac:dyDescent="0.25">
      <c r="A625" s="37"/>
      <c r="B625" s="96"/>
      <c r="C625" s="97"/>
      <c r="D625" s="25"/>
      <c r="E625" s="25"/>
      <c r="F625" s="2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</row>
    <row r="626" spans="1:209" s="50" customFormat="1" x14ac:dyDescent="0.25">
      <c r="A626" s="37"/>
      <c r="B626" s="96"/>
      <c r="C626" s="97"/>
      <c r="D626" s="25"/>
      <c r="E626" s="25"/>
      <c r="F626" s="2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</row>
    <row r="627" spans="1:209" s="50" customFormat="1" x14ac:dyDescent="0.25">
      <c r="A627" s="37"/>
      <c r="B627" s="96"/>
      <c r="C627" s="97"/>
      <c r="D627" s="25"/>
      <c r="E627" s="25"/>
      <c r="F627" s="2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</row>
    <row r="628" spans="1:209" s="50" customFormat="1" x14ac:dyDescent="0.25">
      <c r="A628" s="37"/>
      <c r="B628" s="96"/>
      <c r="C628" s="97"/>
      <c r="D628" s="25"/>
      <c r="E628" s="25"/>
      <c r="F628" s="2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</row>
    <row r="629" spans="1:209" s="50" customFormat="1" x14ac:dyDescent="0.25">
      <c r="A629" s="37"/>
      <c r="B629" s="96"/>
      <c r="C629" s="97"/>
      <c r="D629" s="25"/>
      <c r="E629" s="25"/>
      <c r="F629" s="2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</row>
    <row r="630" spans="1:209" s="50" customFormat="1" x14ac:dyDescent="0.25">
      <c r="A630" s="37"/>
      <c r="B630" s="96"/>
      <c r="C630" s="97"/>
      <c r="D630" s="25"/>
      <c r="E630" s="25"/>
      <c r="F630" s="2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</row>
    <row r="631" spans="1:209" s="50" customFormat="1" x14ac:dyDescent="0.25">
      <c r="A631" s="37"/>
      <c r="B631" s="96"/>
      <c r="C631" s="97"/>
      <c r="D631" s="25"/>
      <c r="E631" s="25"/>
      <c r="F631" s="2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</row>
    <row r="632" spans="1:209" s="50" customFormat="1" x14ac:dyDescent="0.25">
      <c r="A632" s="37"/>
      <c r="B632" s="96"/>
      <c r="C632" s="97"/>
      <c r="D632" s="25"/>
      <c r="E632" s="25"/>
      <c r="F632" s="2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</row>
    <row r="633" spans="1:209" s="50" customFormat="1" x14ac:dyDescent="0.25">
      <c r="A633" s="37"/>
      <c r="B633" s="96"/>
      <c r="C633" s="97"/>
      <c r="D633" s="25"/>
      <c r="E633" s="25"/>
      <c r="F633" s="2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</row>
    <row r="634" spans="1:209" s="50" customFormat="1" x14ac:dyDescent="0.25">
      <c r="A634" s="37"/>
      <c r="B634" s="96"/>
      <c r="C634" s="97"/>
      <c r="D634" s="25"/>
      <c r="E634" s="25"/>
      <c r="F634" s="2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</row>
    <row r="635" spans="1:209" s="50" customFormat="1" x14ac:dyDescent="0.25">
      <c r="A635" s="37"/>
      <c r="B635" s="96"/>
      <c r="C635" s="97"/>
      <c r="D635" s="25"/>
      <c r="E635" s="25"/>
      <c r="F635" s="2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</row>
    <row r="636" spans="1:209" s="50" customFormat="1" x14ac:dyDescent="0.25">
      <c r="A636" s="37"/>
      <c r="B636" s="96"/>
      <c r="C636" s="97"/>
      <c r="D636" s="25"/>
      <c r="E636" s="25"/>
      <c r="F636" s="2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</row>
    <row r="637" spans="1:209" s="50" customFormat="1" x14ac:dyDescent="0.25">
      <c r="A637" s="37"/>
      <c r="B637" s="96"/>
      <c r="C637" s="97"/>
      <c r="D637" s="25"/>
      <c r="E637" s="25"/>
      <c r="F637" s="2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</row>
    <row r="638" spans="1:209" s="50" customFormat="1" x14ac:dyDescent="0.25">
      <c r="A638" s="37"/>
      <c r="B638" s="96"/>
      <c r="C638" s="97"/>
      <c r="D638" s="25"/>
      <c r="E638" s="25"/>
      <c r="F638" s="2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</row>
    <row r="639" spans="1:209" s="50" customFormat="1" x14ac:dyDescent="0.25">
      <c r="A639" s="37"/>
      <c r="B639" s="96"/>
      <c r="C639" s="97"/>
      <c r="D639" s="25"/>
      <c r="E639" s="25"/>
      <c r="F639" s="2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</row>
    <row r="640" spans="1:209" s="50" customFormat="1" x14ac:dyDescent="0.25">
      <c r="A640" s="37"/>
      <c r="B640" s="96"/>
      <c r="C640" s="97"/>
      <c r="D640" s="25"/>
      <c r="E640" s="25"/>
      <c r="F640" s="2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</row>
    <row r="641" spans="1:209" s="50" customFormat="1" x14ac:dyDescent="0.25">
      <c r="A641" s="37"/>
      <c r="B641" s="96"/>
      <c r="C641" s="97"/>
      <c r="D641" s="25"/>
      <c r="E641" s="25"/>
      <c r="F641" s="2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</row>
    <row r="642" spans="1:209" s="50" customFormat="1" x14ac:dyDescent="0.25">
      <c r="A642" s="37"/>
      <c r="B642" s="96"/>
      <c r="C642" s="97"/>
      <c r="D642" s="25"/>
      <c r="E642" s="25"/>
      <c r="F642" s="2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</row>
    <row r="643" spans="1:209" s="50" customFormat="1" x14ac:dyDescent="0.25">
      <c r="A643" s="37"/>
      <c r="B643" s="96"/>
      <c r="C643" s="97"/>
      <c r="D643" s="25"/>
      <c r="E643" s="25"/>
      <c r="F643" s="2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</row>
    <row r="644" spans="1:209" s="50" customFormat="1" x14ac:dyDescent="0.25">
      <c r="A644" s="37"/>
      <c r="B644" s="96"/>
      <c r="C644" s="97"/>
      <c r="D644" s="25"/>
      <c r="E644" s="25"/>
      <c r="F644" s="2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</row>
    <row r="645" spans="1:209" s="50" customFormat="1" x14ac:dyDescent="0.25">
      <c r="A645" s="37"/>
      <c r="B645" s="96"/>
      <c r="C645" s="97"/>
      <c r="D645" s="25"/>
      <c r="E645" s="25"/>
      <c r="F645" s="2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</row>
    <row r="646" spans="1:209" s="50" customFormat="1" x14ac:dyDescent="0.25">
      <c r="A646" s="37"/>
      <c r="B646" s="96"/>
      <c r="C646" s="97"/>
      <c r="D646" s="25"/>
      <c r="E646" s="25"/>
      <c r="F646" s="2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</row>
    <row r="647" spans="1:209" s="50" customFormat="1" x14ac:dyDescent="0.25">
      <c r="A647" s="37"/>
      <c r="B647" s="96"/>
      <c r="C647" s="97"/>
      <c r="D647" s="25"/>
      <c r="E647" s="25"/>
      <c r="F647" s="2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</row>
    <row r="648" spans="1:209" s="50" customFormat="1" x14ac:dyDescent="0.25">
      <c r="A648" s="37"/>
      <c r="B648" s="96"/>
      <c r="C648" s="97"/>
      <c r="D648" s="25"/>
      <c r="E648" s="25"/>
      <c r="F648" s="2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</row>
    <row r="649" spans="1:209" s="50" customFormat="1" x14ac:dyDescent="0.25">
      <c r="A649" s="37"/>
      <c r="B649" s="96"/>
      <c r="C649" s="97"/>
      <c r="D649" s="25"/>
      <c r="E649" s="25"/>
      <c r="F649" s="2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</row>
    <row r="650" spans="1:209" s="50" customFormat="1" x14ac:dyDescent="0.25">
      <c r="A650" s="37"/>
      <c r="B650" s="96"/>
      <c r="C650" s="97"/>
      <c r="D650" s="25"/>
      <c r="E650" s="25"/>
      <c r="F650" s="2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</row>
    <row r="651" spans="1:209" s="50" customFormat="1" x14ac:dyDescent="0.25">
      <c r="A651" s="37"/>
      <c r="B651" s="96"/>
      <c r="C651" s="97"/>
      <c r="D651" s="25"/>
      <c r="E651" s="25"/>
      <c r="F651" s="2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</row>
    <row r="652" spans="1:209" s="50" customFormat="1" x14ac:dyDescent="0.25">
      <c r="A652" s="37"/>
      <c r="B652" s="96"/>
      <c r="C652" s="97"/>
      <c r="D652" s="25"/>
      <c r="E652" s="25"/>
      <c r="F652" s="2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</row>
    <row r="653" spans="1:209" s="50" customFormat="1" x14ac:dyDescent="0.25">
      <c r="A653" s="37"/>
      <c r="B653" s="96"/>
      <c r="C653" s="97"/>
      <c r="D653" s="25"/>
      <c r="E653" s="25"/>
      <c r="F653" s="2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</row>
    <row r="654" spans="1:209" s="50" customFormat="1" x14ac:dyDescent="0.25">
      <c r="A654" s="37"/>
      <c r="B654" s="96"/>
      <c r="C654" s="97"/>
      <c r="D654" s="25"/>
      <c r="E654" s="25"/>
      <c r="F654" s="2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</row>
    <row r="655" spans="1:209" s="50" customFormat="1" x14ac:dyDescent="0.25">
      <c r="A655" s="37"/>
      <c r="B655" s="96"/>
      <c r="C655" s="97"/>
      <c r="D655" s="25"/>
      <c r="E655" s="25"/>
      <c r="F655" s="2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</row>
    <row r="656" spans="1:209" s="50" customFormat="1" x14ac:dyDescent="0.25">
      <c r="A656" s="37"/>
      <c r="B656" s="96"/>
      <c r="C656" s="97"/>
      <c r="D656" s="25"/>
      <c r="E656" s="25"/>
      <c r="F656" s="2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</row>
    <row r="657" spans="1:209" s="50" customFormat="1" x14ac:dyDescent="0.25">
      <c r="A657" s="37"/>
      <c r="B657" s="96"/>
      <c r="C657" s="97"/>
      <c r="D657" s="25"/>
      <c r="E657" s="25"/>
      <c r="F657" s="2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</row>
    <row r="658" spans="1:209" s="50" customFormat="1" x14ac:dyDescent="0.25">
      <c r="A658" s="37"/>
      <c r="B658" s="96"/>
      <c r="C658" s="97"/>
      <c r="D658" s="25"/>
      <c r="E658" s="25"/>
      <c r="F658" s="2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</row>
    <row r="659" spans="1:209" s="50" customFormat="1" x14ac:dyDescent="0.25">
      <c r="A659" s="37"/>
      <c r="B659" s="96"/>
      <c r="C659" s="97"/>
      <c r="D659" s="25"/>
      <c r="E659" s="25"/>
      <c r="F659" s="2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</row>
    <row r="660" spans="1:209" s="50" customFormat="1" x14ac:dyDescent="0.25">
      <c r="A660" s="37"/>
      <c r="B660" s="96"/>
      <c r="C660" s="97"/>
      <c r="D660" s="25"/>
      <c r="E660" s="25"/>
      <c r="F660" s="2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</row>
    <row r="661" spans="1:209" s="50" customFormat="1" x14ac:dyDescent="0.25">
      <c r="A661" s="37"/>
      <c r="B661" s="96"/>
      <c r="C661" s="97"/>
      <c r="D661" s="25"/>
      <c r="E661" s="25"/>
      <c r="F661" s="2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  <c r="DV661" s="5"/>
      <c r="DW661" s="5"/>
      <c r="DX661" s="5"/>
      <c r="DY661" s="5"/>
      <c r="DZ661" s="5"/>
      <c r="EA661" s="5"/>
      <c r="EB661" s="5"/>
      <c r="EC661" s="5"/>
      <c r="ED661" s="5"/>
      <c r="EE661" s="5"/>
      <c r="EF661" s="5"/>
      <c r="EG661" s="5"/>
      <c r="EH661" s="5"/>
      <c r="EI661" s="5"/>
      <c r="EJ661" s="5"/>
      <c r="EK661" s="5"/>
      <c r="EL661" s="5"/>
      <c r="EM661" s="5"/>
      <c r="EN661" s="5"/>
      <c r="EO661" s="5"/>
      <c r="EP661" s="5"/>
      <c r="EQ661" s="5"/>
      <c r="ER661" s="5"/>
      <c r="ES661" s="5"/>
      <c r="ET661" s="5"/>
      <c r="EU661" s="5"/>
      <c r="EV661" s="5"/>
      <c r="EW661" s="5"/>
      <c r="EX661" s="5"/>
      <c r="EY661" s="5"/>
      <c r="EZ661" s="5"/>
      <c r="FA661" s="5"/>
      <c r="FB661" s="5"/>
      <c r="FC661" s="5"/>
      <c r="FD661" s="5"/>
      <c r="FE661" s="5"/>
      <c r="FF661" s="5"/>
      <c r="FG661" s="5"/>
      <c r="FH661" s="5"/>
      <c r="FI661" s="5"/>
      <c r="FJ661" s="5"/>
      <c r="FK661" s="5"/>
      <c r="FL661" s="5"/>
      <c r="FM661" s="5"/>
      <c r="FN661" s="5"/>
      <c r="FO661" s="5"/>
      <c r="FP661" s="5"/>
      <c r="FQ661" s="5"/>
      <c r="FR661" s="5"/>
      <c r="FS661" s="5"/>
      <c r="FT661" s="5"/>
      <c r="FU661" s="5"/>
      <c r="FV661" s="5"/>
      <c r="FW661" s="5"/>
      <c r="FX661" s="5"/>
      <c r="FY661" s="5"/>
      <c r="FZ661" s="5"/>
      <c r="GA661" s="5"/>
      <c r="GB661" s="5"/>
      <c r="GC661" s="5"/>
      <c r="GD661" s="5"/>
      <c r="GE661" s="5"/>
      <c r="GF661" s="5"/>
      <c r="GG661" s="5"/>
      <c r="GH661" s="5"/>
      <c r="GI661" s="5"/>
      <c r="GJ661" s="5"/>
      <c r="GK661" s="5"/>
      <c r="GL661" s="5"/>
      <c r="GM661" s="5"/>
      <c r="GN661" s="5"/>
      <c r="GO661" s="5"/>
      <c r="GP661" s="5"/>
      <c r="GQ661" s="5"/>
      <c r="GR661" s="5"/>
      <c r="GS661" s="5"/>
      <c r="GT661" s="5"/>
      <c r="GU661" s="5"/>
      <c r="GV661" s="5"/>
      <c r="GW661" s="5"/>
      <c r="GX661" s="5"/>
      <c r="GY661" s="5"/>
      <c r="GZ661" s="5"/>
      <c r="HA661" s="5"/>
    </row>
    <row r="662" spans="1:209" s="50" customFormat="1" x14ac:dyDescent="0.25">
      <c r="A662" s="37"/>
      <c r="B662" s="96"/>
      <c r="C662" s="97"/>
      <c r="D662" s="25"/>
      <c r="E662" s="25"/>
      <c r="F662" s="2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  <c r="DV662" s="5"/>
      <c r="DW662" s="5"/>
      <c r="DX662" s="5"/>
      <c r="DY662" s="5"/>
      <c r="DZ662" s="5"/>
      <c r="EA662" s="5"/>
      <c r="EB662" s="5"/>
      <c r="EC662" s="5"/>
      <c r="ED662" s="5"/>
      <c r="EE662" s="5"/>
      <c r="EF662" s="5"/>
      <c r="EG662" s="5"/>
      <c r="EH662" s="5"/>
      <c r="EI662" s="5"/>
      <c r="EJ662" s="5"/>
      <c r="EK662" s="5"/>
      <c r="EL662" s="5"/>
      <c r="EM662" s="5"/>
      <c r="EN662" s="5"/>
      <c r="EO662" s="5"/>
      <c r="EP662" s="5"/>
      <c r="EQ662" s="5"/>
      <c r="ER662" s="5"/>
      <c r="ES662" s="5"/>
      <c r="ET662" s="5"/>
      <c r="EU662" s="5"/>
      <c r="EV662" s="5"/>
      <c r="EW662" s="5"/>
      <c r="EX662" s="5"/>
      <c r="EY662" s="5"/>
      <c r="EZ662" s="5"/>
      <c r="FA662" s="5"/>
      <c r="FB662" s="5"/>
      <c r="FC662" s="5"/>
      <c r="FD662" s="5"/>
      <c r="FE662" s="5"/>
      <c r="FF662" s="5"/>
      <c r="FG662" s="5"/>
      <c r="FH662" s="5"/>
      <c r="FI662" s="5"/>
      <c r="FJ662" s="5"/>
      <c r="FK662" s="5"/>
      <c r="FL662" s="5"/>
      <c r="FM662" s="5"/>
      <c r="FN662" s="5"/>
      <c r="FO662" s="5"/>
      <c r="FP662" s="5"/>
      <c r="FQ662" s="5"/>
      <c r="FR662" s="5"/>
      <c r="FS662" s="5"/>
      <c r="FT662" s="5"/>
      <c r="FU662" s="5"/>
      <c r="FV662" s="5"/>
      <c r="FW662" s="5"/>
      <c r="FX662" s="5"/>
      <c r="FY662" s="5"/>
      <c r="FZ662" s="5"/>
      <c r="GA662" s="5"/>
      <c r="GB662" s="5"/>
      <c r="GC662" s="5"/>
      <c r="GD662" s="5"/>
      <c r="GE662" s="5"/>
      <c r="GF662" s="5"/>
      <c r="GG662" s="5"/>
      <c r="GH662" s="5"/>
      <c r="GI662" s="5"/>
      <c r="GJ662" s="5"/>
      <c r="GK662" s="5"/>
      <c r="GL662" s="5"/>
      <c r="GM662" s="5"/>
      <c r="GN662" s="5"/>
      <c r="GO662" s="5"/>
      <c r="GP662" s="5"/>
      <c r="GQ662" s="5"/>
      <c r="GR662" s="5"/>
      <c r="GS662" s="5"/>
      <c r="GT662" s="5"/>
      <c r="GU662" s="5"/>
      <c r="GV662" s="5"/>
      <c r="GW662" s="5"/>
      <c r="GX662" s="5"/>
      <c r="GY662" s="5"/>
      <c r="GZ662" s="5"/>
      <c r="HA662" s="5"/>
    </row>
    <row r="663" spans="1:209" s="50" customFormat="1" x14ac:dyDescent="0.25">
      <c r="A663" s="37"/>
      <c r="B663" s="96"/>
      <c r="C663" s="97"/>
      <c r="D663" s="25"/>
      <c r="E663" s="25"/>
      <c r="F663" s="2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  <c r="DV663" s="5"/>
      <c r="DW663" s="5"/>
      <c r="DX663" s="5"/>
      <c r="DY663" s="5"/>
      <c r="DZ663" s="5"/>
      <c r="EA663" s="5"/>
      <c r="EB663" s="5"/>
      <c r="EC663" s="5"/>
      <c r="ED663" s="5"/>
      <c r="EE663" s="5"/>
      <c r="EF663" s="5"/>
      <c r="EG663" s="5"/>
      <c r="EH663" s="5"/>
      <c r="EI663" s="5"/>
      <c r="EJ663" s="5"/>
      <c r="EK663" s="5"/>
      <c r="EL663" s="5"/>
      <c r="EM663" s="5"/>
      <c r="EN663" s="5"/>
      <c r="EO663" s="5"/>
      <c r="EP663" s="5"/>
      <c r="EQ663" s="5"/>
      <c r="ER663" s="5"/>
      <c r="ES663" s="5"/>
      <c r="ET663" s="5"/>
      <c r="EU663" s="5"/>
      <c r="EV663" s="5"/>
      <c r="EW663" s="5"/>
      <c r="EX663" s="5"/>
      <c r="EY663" s="5"/>
      <c r="EZ663" s="5"/>
      <c r="FA663" s="5"/>
      <c r="FB663" s="5"/>
      <c r="FC663" s="5"/>
      <c r="FD663" s="5"/>
      <c r="FE663" s="5"/>
      <c r="FF663" s="5"/>
      <c r="FG663" s="5"/>
      <c r="FH663" s="5"/>
      <c r="FI663" s="5"/>
      <c r="FJ663" s="5"/>
      <c r="FK663" s="5"/>
      <c r="FL663" s="5"/>
      <c r="FM663" s="5"/>
      <c r="FN663" s="5"/>
      <c r="FO663" s="5"/>
      <c r="FP663" s="5"/>
      <c r="FQ663" s="5"/>
      <c r="FR663" s="5"/>
      <c r="FS663" s="5"/>
      <c r="FT663" s="5"/>
      <c r="FU663" s="5"/>
      <c r="FV663" s="5"/>
      <c r="FW663" s="5"/>
      <c r="FX663" s="5"/>
      <c r="FY663" s="5"/>
      <c r="FZ663" s="5"/>
      <c r="GA663" s="5"/>
      <c r="GB663" s="5"/>
      <c r="GC663" s="5"/>
      <c r="GD663" s="5"/>
      <c r="GE663" s="5"/>
      <c r="GF663" s="5"/>
      <c r="GG663" s="5"/>
      <c r="GH663" s="5"/>
      <c r="GI663" s="5"/>
      <c r="GJ663" s="5"/>
      <c r="GK663" s="5"/>
      <c r="GL663" s="5"/>
      <c r="GM663" s="5"/>
      <c r="GN663" s="5"/>
      <c r="GO663" s="5"/>
      <c r="GP663" s="5"/>
      <c r="GQ663" s="5"/>
      <c r="GR663" s="5"/>
      <c r="GS663" s="5"/>
      <c r="GT663" s="5"/>
      <c r="GU663" s="5"/>
      <c r="GV663" s="5"/>
      <c r="GW663" s="5"/>
      <c r="GX663" s="5"/>
      <c r="GY663" s="5"/>
      <c r="GZ663" s="5"/>
      <c r="HA663" s="5"/>
    </row>
    <row r="664" spans="1:209" s="50" customFormat="1" x14ac:dyDescent="0.25">
      <c r="A664" s="37"/>
      <c r="B664" s="96"/>
      <c r="C664" s="97"/>
      <c r="D664" s="25"/>
      <c r="E664" s="25"/>
      <c r="F664" s="2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  <c r="DV664" s="5"/>
      <c r="DW664" s="5"/>
      <c r="DX664" s="5"/>
      <c r="DY664" s="5"/>
      <c r="DZ664" s="5"/>
      <c r="EA664" s="5"/>
      <c r="EB664" s="5"/>
      <c r="EC664" s="5"/>
      <c r="ED664" s="5"/>
      <c r="EE664" s="5"/>
      <c r="EF664" s="5"/>
      <c r="EG664" s="5"/>
      <c r="EH664" s="5"/>
      <c r="EI664" s="5"/>
      <c r="EJ664" s="5"/>
      <c r="EK664" s="5"/>
      <c r="EL664" s="5"/>
      <c r="EM664" s="5"/>
      <c r="EN664" s="5"/>
      <c r="EO664" s="5"/>
      <c r="EP664" s="5"/>
      <c r="EQ664" s="5"/>
      <c r="ER664" s="5"/>
      <c r="ES664" s="5"/>
      <c r="ET664" s="5"/>
      <c r="EU664" s="5"/>
      <c r="EV664" s="5"/>
      <c r="EW664" s="5"/>
      <c r="EX664" s="5"/>
      <c r="EY664" s="5"/>
      <c r="EZ664" s="5"/>
      <c r="FA664" s="5"/>
      <c r="FB664" s="5"/>
      <c r="FC664" s="5"/>
      <c r="FD664" s="5"/>
      <c r="FE664" s="5"/>
      <c r="FF664" s="5"/>
      <c r="FG664" s="5"/>
      <c r="FH664" s="5"/>
      <c r="FI664" s="5"/>
      <c r="FJ664" s="5"/>
      <c r="FK664" s="5"/>
      <c r="FL664" s="5"/>
      <c r="FM664" s="5"/>
      <c r="FN664" s="5"/>
      <c r="FO664" s="5"/>
      <c r="FP664" s="5"/>
      <c r="FQ664" s="5"/>
      <c r="FR664" s="5"/>
      <c r="FS664" s="5"/>
      <c r="FT664" s="5"/>
      <c r="FU664" s="5"/>
      <c r="FV664" s="5"/>
      <c r="FW664" s="5"/>
      <c r="FX664" s="5"/>
      <c r="FY664" s="5"/>
      <c r="FZ664" s="5"/>
      <c r="GA664" s="5"/>
      <c r="GB664" s="5"/>
      <c r="GC664" s="5"/>
      <c r="GD664" s="5"/>
      <c r="GE664" s="5"/>
      <c r="GF664" s="5"/>
      <c r="GG664" s="5"/>
      <c r="GH664" s="5"/>
      <c r="GI664" s="5"/>
      <c r="GJ664" s="5"/>
      <c r="GK664" s="5"/>
      <c r="GL664" s="5"/>
      <c r="GM664" s="5"/>
      <c r="GN664" s="5"/>
      <c r="GO664" s="5"/>
      <c r="GP664" s="5"/>
      <c r="GQ664" s="5"/>
      <c r="GR664" s="5"/>
      <c r="GS664" s="5"/>
      <c r="GT664" s="5"/>
      <c r="GU664" s="5"/>
      <c r="GV664" s="5"/>
      <c r="GW664" s="5"/>
      <c r="GX664" s="5"/>
      <c r="GY664" s="5"/>
      <c r="GZ664" s="5"/>
      <c r="HA664" s="5"/>
    </row>
    <row r="665" spans="1:209" s="50" customFormat="1" x14ac:dyDescent="0.25">
      <c r="A665" s="37"/>
      <c r="B665" s="96"/>
      <c r="C665" s="97"/>
      <c r="D665" s="25"/>
      <c r="E665" s="25"/>
      <c r="F665" s="2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  <c r="DV665" s="5"/>
      <c r="DW665" s="5"/>
      <c r="DX665" s="5"/>
      <c r="DY665" s="5"/>
      <c r="DZ665" s="5"/>
      <c r="EA665" s="5"/>
      <c r="EB665" s="5"/>
      <c r="EC665" s="5"/>
      <c r="ED665" s="5"/>
      <c r="EE665" s="5"/>
      <c r="EF665" s="5"/>
      <c r="EG665" s="5"/>
      <c r="EH665" s="5"/>
      <c r="EI665" s="5"/>
      <c r="EJ665" s="5"/>
      <c r="EK665" s="5"/>
      <c r="EL665" s="5"/>
      <c r="EM665" s="5"/>
      <c r="EN665" s="5"/>
      <c r="EO665" s="5"/>
      <c r="EP665" s="5"/>
      <c r="EQ665" s="5"/>
      <c r="ER665" s="5"/>
      <c r="ES665" s="5"/>
      <c r="ET665" s="5"/>
      <c r="EU665" s="5"/>
      <c r="EV665" s="5"/>
      <c r="EW665" s="5"/>
      <c r="EX665" s="5"/>
      <c r="EY665" s="5"/>
      <c r="EZ665" s="5"/>
      <c r="FA665" s="5"/>
      <c r="FB665" s="5"/>
      <c r="FC665" s="5"/>
      <c r="FD665" s="5"/>
      <c r="FE665" s="5"/>
      <c r="FF665" s="5"/>
      <c r="FG665" s="5"/>
      <c r="FH665" s="5"/>
      <c r="FI665" s="5"/>
      <c r="FJ665" s="5"/>
      <c r="FK665" s="5"/>
      <c r="FL665" s="5"/>
      <c r="FM665" s="5"/>
      <c r="FN665" s="5"/>
      <c r="FO665" s="5"/>
      <c r="FP665" s="5"/>
      <c r="FQ665" s="5"/>
      <c r="FR665" s="5"/>
      <c r="FS665" s="5"/>
      <c r="FT665" s="5"/>
      <c r="FU665" s="5"/>
      <c r="FV665" s="5"/>
      <c r="FW665" s="5"/>
      <c r="FX665" s="5"/>
      <c r="FY665" s="5"/>
      <c r="FZ665" s="5"/>
      <c r="GA665" s="5"/>
      <c r="GB665" s="5"/>
      <c r="GC665" s="5"/>
      <c r="GD665" s="5"/>
      <c r="GE665" s="5"/>
      <c r="GF665" s="5"/>
      <c r="GG665" s="5"/>
      <c r="GH665" s="5"/>
      <c r="GI665" s="5"/>
      <c r="GJ665" s="5"/>
      <c r="GK665" s="5"/>
      <c r="GL665" s="5"/>
      <c r="GM665" s="5"/>
      <c r="GN665" s="5"/>
      <c r="GO665" s="5"/>
      <c r="GP665" s="5"/>
      <c r="GQ665" s="5"/>
      <c r="GR665" s="5"/>
      <c r="GS665" s="5"/>
      <c r="GT665" s="5"/>
      <c r="GU665" s="5"/>
      <c r="GV665" s="5"/>
      <c r="GW665" s="5"/>
      <c r="GX665" s="5"/>
      <c r="GY665" s="5"/>
      <c r="GZ665" s="5"/>
      <c r="HA665" s="5"/>
    </row>
    <row r="666" spans="1:209" s="50" customFormat="1" x14ac:dyDescent="0.25">
      <c r="A666" s="37"/>
      <c r="B666" s="96"/>
      <c r="C666" s="97"/>
      <c r="D666" s="25"/>
      <c r="E666" s="25"/>
      <c r="F666" s="2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  <c r="DV666" s="5"/>
      <c r="DW666" s="5"/>
      <c r="DX666" s="5"/>
      <c r="DY666" s="5"/>
      <c r="DZ666" s="5"/>
      <c r="EA666" s="5"/>
      <c r="EB666" s="5"/>
      <c r="EC666" s="5"/>
      <c r="ED666" s="5"/>
      <c r="EE666" s="5"/>
      <c r="EF666" s="5"/>
      <c r="EG666" s="5"/>
      <c r="EH666" s="5"/>
      <c r="EI666" s="5"/>
      <c r="EJ666" s="5"/>
      <c r="EK666" s="5"/>
      <c r="EL666" s="5"/>
      <c r="EM666" s="5"/>
      <c r="EN666" s="5"/>
      <c r="EO666" s="5"/>
      <c r="EP666" s="5"/>
      <c r="EQ666" s="5"/>
      <c r="ER666" s="5"/>
      <c r="ES666" s="5"/>
      <c r="ET666" s="5"/>
      <c r="EU666" s="5"/>
      <c r="EV666" s="5"/>
      <c r="EW666" s="5"/>
      <c r="EX666" s="5"/>
      <c r="EY666" s="5"/>
      <c r="EZ666" s="5"/>
      <c r="FA666" s="5"/>
      <c r="FB666" s="5"/>
      <c r="FC666" s="5"/>
      <c r="FD666" s="5"/>
      <c r="FE666" s="5"/>
      <c r="FF666" s="5"/>
      <c r="FG666" s="5"/>
      <c r="FH666" s="5"/>
      <c r="FI666" s="5"/>
      <c r="FJ666" s="5"/>
      <c r="FK666" s="5"/>
      <c r="FL666" s="5"/>
      <c r="FM666" s="5"/>
      <c r="FN666" s="5"/>
      <c r="FO666" s="5"/>
      <c r="FP666" s="5"/>
      <c r="FQ666" s="5"/>
      <c r="FR666" s="5"/>
      <c r="FS666" s="5"/>
      <c r="FT666" s="5"/>
      <c r="FU666" s="5"/>
      <c r="FV666" s="5"/>
      <c r="FW666" s="5"/>
      <c r="FX666" s="5"/>
      <c r="FY666" s="5"/>
      <c r="FZ666" s="5"/>
      <c r="GA666" s="5"/>
      <c r="GB666" s="5"/>
      <c r="GC666" s="5"/>
      <c r="GD666" s="5"/>
      <c r="GE666" s="5"/>
      <c r="GF666" s="5"/>
      <c r="GG666" s="5"/>
      <c r="GH666" s="5"/>
      <c r="GI666" s="5"/>
      <c r="GJ666" s="5"/>
      <c r="GK666" s="5"/>
      <c r="GL666" s="5"/>
      <c r="GM666" s="5"/>
      <c r="GN666" s="5"/>
      <c r="GO666" s="5"/>
      <c r="GP666" s="5"/>
      <c r="GQ666" s="5"/>
      <c r="GR666" s="5"/>
      <c r="GS666" s="5"/>
      <c r="GT666" s="5"/>
      <c r="GU666" s="5"/>
      <c r="GV666" s="5"/>
      <c r="GW666" s="5"/>
      <c r="GX666" s="5"/>
      <c r="GY666" s="5"/>
      <c r="GZ666" s="5"/>
      <c r="HA666" s="5"/>
    </row>
    <row r="667" spans="1:209" s="50" customFormat="1" x14ac:dyDescent="0.25">
      <c r="A667" s="37"/>
      <c r="B667" s="96"/>
      <c r="C667" s="97"/>
      <c r="D667" s="25"/>
      <c r="E667" s="25"/>
      <c r="F667" s="2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  <c r="DV667" s="5"/>
      <c r="DW667" s="5"/>
      <c r="DX667" s="5"/>
      <c r="DY667" s="5"/>
      <c r="DZ667" s="5"/>
      <c r="EA667" s="5"/>
      <c r="EB667" s="5"/>
      <c r="EC667" s="5"/>
      <c r="ED667" s="5"/>
      <c r="EE667" s="5"/>
      <c r="EF667" s="5"/>
      <c r="EG667" s="5"/>
      <c r="EH667" s="5"/>
      <c r="EI667" s="5"/>
      <c r="EJ667" s="5"/>
      <c r="EK667" s="5"/>
      <c r="EL667" s="5"/>
      <c r="EM667" s="5"/>
      <c r="EN667" s="5"/>
      <c r="EO667" s="5"/>
      <c r="EP667" s="5"/>
      <c r="EQ667" s="5"/>
      <c r="ER667" s="5"/>
      <c r="ES667" s="5"/>
      <c r="ET667" s="5"/>
      <c r="EU667" s="5"/>
      <c r="EV667" s="5"/>
      <c r="EW667" s="5"/>
      <c r="EX667" s="5"/>
      <c r="EY667" s="5"/>
      <c r="EZ667" s="5"/>
      <c r="FA667" s="5"/>
      <c r="FB667" s="5"/>
      <c r="FC667" s="5"/>
      <c r="FD667" s="5"/>
      <c r="FE667" s="5"/>
      <c r="FF667" s="5"/>
      <c r="FG667" s="5"/>
      <c r="FH667" s="5"/>
      <c r="FI667" s="5"/>
      <c r="FJ667" s="5"/>
      <c r="FK667" s="5"/>
      <c r="FL667" s="5"/>
      <c r="FM667" s="5"/>
      <c r="FN667" s="5"/>
      <c r="FO667" s="5"/>
      <c r="FP667" s="5"/>
      <c r="FQ667" s="5"/>
      <c r="FR667" s="5"/>
      <c r="FS667" s="5"/>
      <c r="FT667" s="5"/>
      <c r="FU667" s="5"/>
      <c r="FV667" s="5"/>
      <c r="FW667" s="5"/>
      <c r="FX667" s="5"/>
      <c r="FY667" s="5"/>
      <c r="FZ667" s="5"/>
      <c r="GA667" s="5"/>
      <c r="GB667" s="5"/>
      <c r="GC667" s="5"/>
      <c r="GD667" s="5"/>
      <c r="GE667" s="5"/>
      <c r="GF667" s="5"/>
      <c r="GG667" s="5"/>
      <c r="GH667" s="5"/>
      <c r="GI667" s="5"/>
      <c r="GJ667" s="5"/>
      <c r="GK667" s="5"/>
      <c r="GL667" s="5"/>
      <c r="GM667" s="5"/>
      <c r="GN667" s="5"/>
      <c r="GO667" s="5"/>
      <c r="GP667" s="5"/>
      <c r="GQ667" s="5"/>
      <c r="GR667" s="5"/>
      <c r="GS667" s="5"/>
      <c r="GT667" s="5"/>
      <c r="GU667" s="5"/>
      <c r="GV667" s="5"/>
      <c r="GW667" s="5"/>
      <c r="GX667" s="5"/>
      <c r="GY667" s="5"/>
      <c r="GZ667" s="5"/>
      <c r="HA667" s="5"/>
    </row>
    <row r="668" spans="1:209" s="50" customFormat="1" x14ac:dyDescent="0.25">
      <c r="A668" s="37"/>
      <c r="B668" s="96"/>
      <c r="C668" s="97"/>
      <c r="D668" s="25"/>
      <c r="E668" s="25"/>
      <c r="F668" s="2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  <c r="DV668" s="5"/>
      <c r="DW668" s="5"/>
      <c r="DX668" s="5"/>
      <c r="DY668" s="5"/>
      <c r="DZ668" s="5"/>
      <c r="EA668" s="5"/>
      <c r="EB668" s="5"/>
      <c r="EC668" s="5"/>
      <c r="ED668" s="5"/>
      <c r="EE668" s="5"/>
      <c r="EF668" s="5"/>
      <c r="EG668" s="5"/>
      <c r="EH668" s="5"/>
      <c r="EI668" s="5"/>
      <c r="EJ668" s="5"/>
      <c r="EK668" s="5"/>
      <c r="EL668" s="5"/>
      <c r="EM668" s="5"/>
      <c r="EN668" s="5"/>
      <c r="EO668" s="5"/>
      <c r="EP668" s="5"/>
      <c r="EQ668" s="5"/>
      <c r="ER668" s="5"/>
      <c r="ES668" s="5"/>
      <c r="ET668" s="5"/>
      <c r="EU668" s="5"/>
      <c r="EV668" s="5"/>
      <c r="EW668" s="5"/>
      <c r="EX668" s="5"/>
      <c r="EY668" s="5"/>
      <c r="EZ668" s="5"/>
      <c r="FA668" s="5"/>
      <c r="FB668" s="5"/>
      <c r="FC668" s="5"/>
      <c r="FD668" s="5"/>
      <c r="FE668" s="5"/>
      <c r="FF668" s="5"/>
      <c r="FG668" s="5"/>
      <c r="FH668" s="5"/>
      <c r="FI668" s="5"/>
      <c r="FJ668" s="5"/>
      <c r="FK668" s="5"/>
      <c r="FL668" s="5"/>
      <c r="FM668" s="5"/>
      <c r="FN668" s="5"/>
      <c r="FO668" s="5"/>
      <c r="FP668" s="5"/>
      <c r="FQ668" s="5"/>
      <c r="FR668" s="5"/>
      <c r="FS668" s="5"/>
      <c r="FT668" s="5"/>
      <c r="FU668" s="5"/>
      <c r="FV668" s="5"/>
      <c r="FW668" s="5"/>
      <c r="FX668" s="5"/>
      <c r="FY668" s="5"/>
      <c r="FZ668" s="5"/>
      <c r="GA668" s="5"/>
      <c r="GB668" s="5"/>
      <c r="GC668" s="5"/>
      <c r="GD668" s="5"/>
      <c r="GE668" s="5"/>
      <c r="GF668" s="5"/>
      <c r="GG668" s="5"/>
      <c r="GH668" s="5"/>
      <c r="GI668" s="5"/>
      <c r="GJ668" s="5"/>
      <c r="GK668" s="5"/>
      <c r="GL668" s="5"/>
      <c r="GM668" s="5"/>
      <c r="GN668" s="5"/>
      <c r="GO668" s="5"/>
      <c r="GP668" s="5"/>
      <c r="GQ668" s="5"/>
      <c r="GR668" s="5"/>
      <c r="GS668" s="5"/>
      <c r="GT668" s="5"/>
      <c r="GU668" s="5"/>
      <c r="GV668" s="5"/>
      <c r="GW668" s="5"/>
      <c r="GX668" s="5"/>
      <c r="GY668" s="5"/>
      <c r="GZ668" s="5"/>
      <c r="HA668" s="5"/>
    </row>
    <row r="669" spans="1:209" s="50" customFormat="1" x14ac:dyDescent="0.25">
      <c r="A669" s="37"/>
      <c r="B669" s="96"/>
      <c r="C669" s="97"/>
      <c r="D669" s="25"/>
      <c r="E669" s="25"/>
      <c r="F669" s="2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  <c r="DV669" s="5"/>
      <c r="DW669" s="5"/>
      <c r="DX669" s="5"/>
      <c r="DY669" s="5"/>
      <c r="DZ669" s="5"/>
      <c r="EA669" s="5"/>
      <c r="EB669" s="5"/>
      <c r="EC669" s="5"/>
      <c r="ED669" s="5"/>
      <c r="EE669" s="5"/>
      <c r="EF669" s="5"/>
      <c r="EG669" s="5"/>
      <c r="EH669" s="5"/>
      <c r="EI669" s="5"/>
      <c r="EJ669" s="5"/>
      <c r="EK669" s="5"/>
      <c r="EL669" s="5"/>
      <c r="EM669" s="5"/>
      <c r="EN669" s="5"/>
      <c r="EO669" s="5"/>
      <c r="EP669" s="5"/>
      <c r="EQ669" s="5"/>
      <c r="ER669" s="5"/>
      <c r="ES669" s="5"/>
      <c r="ET669" s="5"/>
      <c r="EU669" s="5"/>
      <c r="EV669" s="5"/>
      <c r="EW669" s="5"/>
      <c r="EX669" s="5"/>
      <c r="EY669" s="5"/>
      <c r="EZ669" s="5"/>
      <c r="FA669" s="5"/>
      <c r="FB669" s="5"/>
      <c r="FC669" s="5"/>
      <c r="FD669" s="5"/>
      <c r="FE669" s="5"/>
      <c r="FF669" s="5"/>
      <c r="FG669" s="5"/>
      <c r="FH669" s="5"/>
      <c r="FI669" s="5"/>
      <c r="FJ669" s="5"/>
      <c r="FK669" s="5"/>
      <c r="FL669" s="5"/>
      <c r="FM669" s="5"/>
      <c r="FN669" s="5"/>
      <c r="FO669" s="5"/>
      <c r="FP669" s="5"/>
      <c r="FQ669" s="5"/>
      <c r="FR669" s="5"/>
      <c r="FS669" s="5"/>
      <c r="FT669" s="5"/>
      <c r="FU669" s="5"/>
      <c r="FV669" s="5"/>
      <c r="FW669" s="5"/>
      <c r="FX669" s="5"/>
      <c r="FY669" s="5"/>
      <c r="FZ669" s="5"/>
      <c r="GA669" s="5"/>
      <c r="GB669" s="5"/>
      <c r="GC669" s="5"/>
      <c r="GD669" s="5"/>
      <c r="GE669" s="5"/>
      <c r="GF669" s="5"/>
      <c r="GG669" s="5"/>
      <c r="GH669" s="5"/>
      <c r="GI669" s="5"/>
      <c r="GJ669" s="5"/>
      <c r="GK669" s="5"/>
      <c r="GL669" s="5"/>
      <c r="GM669" s="5"/>
      <c r="GN669" s="5"/>
      <c r="GO669" s="5"/>
      <c r="GP669" s="5"/>
      <c r="GQ669" s="5"/>
      <c r="GR669" s="5"/>
      <c r="GS669" s="5"/>
      <c r="GT669" s="5"/>
      <c r="GU669" s="5"/>
      <c r="GV669" s="5"/>
      <c r="GW669" s="5"/>
      <c r="GX669" s="5"/>
      <c r="GY669" s="5"/>
      <c r="GZ669" s="5"/>
      <c r="HA669" s="5"/>
    </row>
    <row r="670" spans="1:209" s="50" customFormat="1" x14ac:dyDescent="0.25">
      <c r="A670" s="37"/>
      <c r="B670" s="96"/>
      <c r="C670" s="97"/>
      <c r="D670" s="25"/>
      <c r="E670" s="25"/>
      <c r="F670" s="2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  <c r="DV670" s="5"/>
      <c r="DW670" s="5"/>
      <c r="DX670" s="5"/>
      <c r="DY670" s="5"/>
      <c r="DZ670" s="5"/>
      <c r="EA670" s="5"/>
      <c r="EB670" s="5"/>
      <c r="EC670" s="5"/>
      <c r="ED670" s="5"/>
      <c r="EE670" s="5"/>
      <c r="EF670" s="5"/>
      <c r="EG670" s="5"/>
      <c r="EH670" s="5"/>
      <c r="EI670" s="5"/>
      <c r="EJ670" s="5"/>
      <c r="EK670" s="5"/>
      <c r="EL670" s="5"/>
      <c r="EM670" s="5"/>
      <c r="EN670" s="5"/>
      <c r="EO670" s="5"/>
      <c r="EP670" s="5"/>
      <c r="EQ670" s="5"/>
      <c r="ER670" s="5"/>
      <c r="ES670" s="5"/>
      <c r="ET670" s="5"/>
      <c r="EU670" s="5"/>
      <c r="EV670" s="5"/>
      <c r="EW670" s="5"/>
      <c r="EX670" s="5"/>
      <c r="EY670" s="5"/>
      <c r="EZ670" s="5"/>
      <c r="FA670" s="5"/>
      <c r="FB670" s="5"/>
      <c r="FC670" s="5"/>
      <c r="FD670" s="5"/>
      <c r="FE670" s="5"/>
      <c r="FF670" s="5"/>
      <c r="FG670" s="5"/>
      <c r="FH670" s="5"/>
      <c r="FI670" s="5"/>
      <c r="FJ670" s="5"/>
      <c r="FK670" s="5"/>
      <c r="FL670" s="5"/>
      <c r="FM670" s="5"/>
      <c r="FN670" s="5"/>
      <c r="FO670" s="5"/>
      <c r="FP670" s="5"/>
      <c r="FQ670" s="5"/>
      <c r="FR670" s="5"/>
      <c r="FS670" s="5"/>
      <c r="FT670" s="5"/>
      <c r="FU670" s="5"/>
      <c r="FV670" s="5"/>
      <c r="FW670" s="5"/>
      <c r="FX670" s="5"/>
      <c r="FY670" s="5"/>
      <c r="FZ670" s="5"/>
      <c r="GA670" s="5"/>
      <c r="GB670" s="5"/>
      <c r="GC670" s="5"/>
      <c r="GD670" s="5"/>
      <c r="GE670" s="5"/>
      <c r="GF670" s="5"/>
      <c r="GG670" s="5"/>
      <c r="GH670" s="5"/>
      <c r="GI670" s="5"/>
      <c r="GJ670" s="5"/>
      <c r="GK670" s="5"/>
      <c r="GL670" s="5"/>
      <c r="GM670" s="5"/>
      <c r="GN670" s="5"/>
      <c r="GO670" s="5"/>
      <c r="GP670" s="5"/>
      <c r="GQ670" s="5"/>
      <c r="GR670" s="5"/>
      <c r="GS670" s="5"/>
      <c r="GT670" s="5"/>
      <c r="GU670" s="5"/>
      <c r="GV670" s="5"/>
      <c r="GW670" s="5"/>
      <c r="GX670" s="5"/>
      <c r="GY670" s="5"/>
      <c r="GZ670" s="5"/>
      <c r="HA670" s="5"/>
    </row>
    <row r="671" spans="1:209" s="50" customFormat="1" x14ac:dyDescent="0.25">
      <c r="A671" s="37"/>
      <c r="B671" s="96"/>
      <c r="C671" s="97"/>
      <c r="D671" s="25"/>
      <c r="E671" s="25"/>
      <c r="F671" s="2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  <c r="DV671" s="5"/>
      <c r="DW671" s="5"/>
      <c r="DX671" s="5"/>
      <c r="DY671" s="5"/>
      <c r="DZ671" s="5"/>
      <c r="EA671" s="5"/>
      <c r="EB671" s="5"/>
      <c r="EC671" s="5"/>
      <c r="ED671" s="5"/>
      <c r="EE671" s="5"/>
      <c r="EF671" s="5"/>
      <c r="EG671" s="5"/>
      <c r="EH671" s="5"/>
      <c r="EI671" s="5"/>
      <c r="EJ671" s="5"/>
      <c r="EK671" s="5"/>
      <c r="EL671" s="5"/>
      <c r="EM671" s="5"/>
      <c r="EN671" s="5"/>
      <c r="EO671" s="5"/>
      <c r="EP671" s="5"/>
      <c r="EQ671" s="5"/>
      <c r="ER671" s="5"/>
      <c r="ES671" s="5"/>
      <c r="ET671" s="5"/>
      <c r="EU671" s="5"/>
      <c r="EV671" s="5"/>
      <c r="EW671" s="5"/>
      <c r="EX671" s="5"/>
      <c r="EY671" s="5"/>
      <c r="EZ671" s="5"/>
      <c r="FA671" s="5"/>
      <c r="FB671" s="5"/>
      <c r="FC671" s="5"/>
      <c r="FD671" s="5"/>
      <c r="FE671" s="5"/>
      <c r="FF671" s="5"/>
      <c r="FG671" s="5"/>
      <c r="FH671" s="5"/>
      <c r="FI671" s="5"/>
      <c r="FJ671" s="5"/>
      <c r="FK671" s="5"/>
      <c r="FL671" s="5"/>
      <c r="FM671" s="5"/>
      <c r="FN671" s="5"/>
      <c r="FO671" s="5"/>
      <c r="FP671" s="5"/>
      <c r="FQ671" s="5"/>
      <c r="FR671" s="5"/>
      <c r="FS671" s="5"/>
      <c r="FT671" s="5"/>
      <c r="FU671" s="5"/>
      <c r="FV671" s="5"/>
      <c r="FW671" s="5"/>
      <c r="FX671" s="5"/>
      <c r="FY671" s="5"/>
      <c r="FZ671" s="5"/>
      <c r="GA671" s="5"/>
      <c r="GB671" s="5"/>
      <c r="GC671" s="5"/>
      <c r="GD671" s="5"/>
      <c r="GE671" s="5"/>
      <c r="GF671" s="5"/>
      <c r="GG671" s="5"/>
      <c r="GH671" s="5"/>
      <c r="GI671" s="5"/>
      <c r="GJ671" s="5"/>
      <c r="GK671" s="5"/>
      <c r="GL671" s="5"/>
      <c r="GM671" s="5"/>
      <c r="GN671" s="5"/>
      <c r="GO671" s="5"/>
      <c r="GP671" s="5"/>
      <c r="GQ671" s="5"/>
      <c r="GR671" s="5"/>
      <c r="GS671" s="5"/>
      <c r="GT671" s="5"/>
      <c r="GU671" s="5"/>
      <c r="GV671" s="5"/>
      <c r="GW671" s="5"/>
      <c r="GX671" s="5"/>
      <c r="GY671" s="5"/>
      <c r="GZ671" s="5"/>
      <c r="HA671" s="5"/>
    </row>
    <row r="672" spans="1:209" s="50" customFormat="1" x14ac:dyDescent="0.25">
      <c r="A672" s="37"/>
      <c r="B672" s="96"/>
      <c r="C672" s="97"/>
      <c r="D672" s="25"/>
      <c r="E672" s="25"/>
      <c r="F672" s="2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  <c r="DV672" s="5"/>
      <c r="DW672" s="5"/>
      <c r="DX672" s="5"/>
      <c r="DY672" s="5"/>
      <c r="DZ672" s="5"/>
      <c r="EA672" s="5"/>
      <c r="EB672" s="5"/>
      <c r="EC672" s="5"/>
      <c r="ED672" s="5"/>
      <c r="EE672" s="5"/>
      <c r="EF672" s="5"/>
      <c r="EG672" s="5"/>
      <c r="EH672" s="5"/>
      <c r="EI672" s="5"/>
      <c r="EJ672" s="5"/>
      <c r="EK672" s="5"/>
      <c r="EL672" s="5"/>
      <c r="EM672" s="5"/>
      <c r="EN672" s="5"/>
      <c r="EO672" s="5"/>
      <c r="EP672" s="5"/>
      <c r="EQ672" s="5"/>
      <c r="ER672" s="5"/>
      <c r="ES672" s="5"/>
      <c r="ET672" s="5"/>
      <c r="EU672" s="5"/>
      <c r="EV672" s="5"/>
      <c r="EW672" s="5"/>
      <c r="EX672" s="5"/>
      <c r="EY672" s="5"/>
      <c r="EZ672" s="5"/>
      <c r="FA672" s="5"/>
      <c r="FB672" s="5"/>
      <c r="FC672" s="5"/>
      <c r="FD672" s="5"/>
      <c r="FE672" s="5"/>
      <c r="FF672" s="5"/>
      <c r="FG672" s="5"/>
      <c r="FH672" s="5"/>
      <c r="FI672" s="5"/>
      <c r="FJ672" s="5"/>
      <c r="FK672" s="5"/>
      <c r="FL672" s="5"/>
      <c r="FM672" s="5"/>
      <c r="FN672" s="5"/>
      <c r="FO672" s="5"/>
      <c r="FP672" s="5"/>
      <c r="FQ672" s="5"/>
      <c r="FR672" s="5"/>
      <c r="FS672" s="5"/>
      <c r="FT672" s="5"/>
      <c r="FU672" s="5"/>
      <c r="FV672" s="5"/>
      <c r="FW672" s="5"/>
      <c r="FX672" s="5"/>
      <c r="FY672" s="5"/>
      <c r="FZ672" s="5"/>
      <c r="GA672" s="5"/>
      <c r="GB672" s="5"/>
      <c r="GC672" s="5"/>
      <c r="GD672" s="5"/>
      <c r="GE672" s="5"/>
      <c r="GF672" s="5"/>
      <c r="GG672" s="5"/>
      <c r="GH672" s="5"/>
      <c r="GI672" s="5"/>
      <c r="GJ672" s="5"/>
      <c r="GK672" s="5"/>
      <c r="GL672" s="5"/>
      <c r="GM672" s="5"/>
      <c r="GN672" s="5"/>
      <c r="GO672" s="5"/>
      <c r="GP672" s="5"/>
      <c r="GQ672" s="5"/>
      <c r="GR672" s="5"/>
      <c r="GS672" s="5"/>
      <c r="GT672" s="5"/>
      <c r="GU672" s="5"/>
      <c r="GV672" s="5"/>
      <c r="GW672" s="5"/>
      <c r="GX672" s="5"/>
      <c r="GY672" s="5"/>
      <c r="GZ672" s="5"/>
      <c r="HA672" s="5"/>
    </row>
    <row r="673" spans="1:209" s="50" customFormat="1" x14ac:dyDescent="0.25">
      <c r="A673" s="37"/>
      <c r="B673" s="96"/>
      <c r="C673" s="97"/>
      <c r="D673" s="25"/>
      <c r="E673" s="25"/>
      <c r="F673" s="2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  <c r="DV673" s="5"/>
      <c r="DW673" s="5"/>
      <c r="DX673" s="5"/>
      <c r="DY673" s="5"/>
      <c r="DZ673" s="5"/>
      <c r="EA673" s="5"/>
      <c r="EB673" s="5"/>
      <c r="EC673" s="5"/>
      <c r="ED673" s="5"/>
      <c r="EE673" s="5"/>
      <c r="EF673" s="5"/>
      <c r="EG673" s="5"/>
      <c r="EH673" s="5"/>
      <c r="EI673" s="5"/>
      <c r="EJ673" s="5"/>
      <c r="EK673" s="5"/>
      <c r="EL673" s="5"/>
      <c r="EM673" s="5"/>
      <c r="EN673" s="5"/>
      <c r="EO673" s="5"/>
      <c r="EP673" s="5"/>
      <c r="EQ673" s="5"/>
      <c r="ER673" s="5"/>
      <c r="ES673" s="5"/>
      <c r="ET673" s="5"/>
      <c r="EU673" s="5"/>
      <c r="EV673" s="5"/>
      <c r="EW673" s="5"/>
      <c r="EX673" s="5"/>
      <c r="EY673" s="5"/>
      <c r="EZ673" s="5"/>
      <c r="FA673" s="5"/>
      <c r="FB673" s="5"/>
      <c r="FC673" s="5"/>
      <c r="FD673" s="5"/>
      <c r="FE673" s="5"/>
      <c r="FF673" s="5"/>
      <c r="FG673" s="5"/>
      <c r="FH673" s="5"/>
      <c r="FI673" s="5"/>
      <c r="FJ673" s="5"/>
      <c r="FK673" s="5"/>
      <c r="FL673" s="5"/>
      <c r="FM673" s="5"/>
      <c r="FN673" s="5"/>
      <c r="FO673" s="5"/>
      <c r="FP673" s="5"/>
      <c r="FQ673" s="5"/>
      <c r="FR673" s="5"/>
      <c r="FS673" s="5"/>
      <c r="FT673" s="5"/>
      <c r="FU673" s="5"/>
      <c r="FV673" s="5"/>
      <c r="FW673" s="5"/>
      <c r="FX673" s="5"/>
      <c r="FY673" s="5"/>
      <c r="FZ673" s="5"/>
      <c r="GA673" s="5"/>
      <c r="GB673" s="5"/>
      <c r="GC673" s="5"/>
      <c r="GD673" s="5"/>
      <c r="GE673" s="5"/>
      <c r="GF673" s="5"/>
      <c r="GG673" s="5"/>
      <c r="GH673" s="5"/>
      <c r="GI673" s="5"/>
      <c r="GJ673" s="5"/>
      <c r="GK673" s="5"/>
      <c r="GL673" s="5"/>
      <c r="GM673" s="5"/>
      <c r="GN673" s="5"/>
      <c r="GO673" s="5"/>
      <c r="GP673" s="5"/>
      <c r="GQ673" s="5"/>
      <c r="GR673" s="5"/>
      <c r="GS673" s="5"/>
      <c r="GT673" s="5"/>
      <c r="GU673" s="5"/>
      <c r="GV673" s="5"/>
      <c r="GW673" s="5"/>
      <c r="GX673" s="5"/>
      <c r="GY673" s="5"/>
      <c r="GZ673" s="5"/>
      <c r="HA673" s="5"/>
    </row>
    <row r="674" spans="1:209" s="50" customFormat="1" x14ac:dyDescent="0.25">
      <c r="A674" s="37"/>
      <c r="B674" s="96"/>
      <c r="C674" s="97"/>
      <c r="D674" s="25"/>
      <c r="E674" s="25"/>
      <c r="F674" s="2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  <c r="DV674" s="5"/>
      <c r="DW674" s="5"/>
      <c r="DX674" s="5"/>
      <c r="DY674" s="5"/>
      <c r="DZ674" s="5"/>
      <c r="EA674" s="5"/>
      <c r="EB674" s="5"/>
      <c r="EC674" s="5"/>
      <c r="ED674" s="5"/>
      <c r="EE674" s="5"/>
      <c r="EF674" s="5"/>
      <c r="EG674" s="5"/>
      <c r="EH674" s="5"/>
      <c r="EI674" s="5"/>
      <c r="EJ674" s="5"/>
      <c r="EK674" s="5"/>
      <c r="EL674" s="5"/>
      <c r="EM674" s="5"/>
      <c r="EN674" s="5"/>
      <c r="EO674" s="5"/>
      <c r="EP674" s="5"/>
      <c r="EQ674" s="5"/>
      <c r="ER674" s="5"/>
      <c r="ES674" s="5"/>
      <c r="ET674" s="5"/>
      <c r="EU674" s="5"/>
      <c r="EV674" s="5"/>
      <c r="EW674" s="5"/>
      <c r="EX674" s="5"/>
      <c r="EY674" s="5"/>
      <c r="EZ674" s="5"/>
      <c r="FA674" s="5"/>
      <c r="FB674" s="5"/>
      <c r="FC674" s="5"/>
      <c r="FD674" s="5"/>
      <c r="FE674" s="5"/>
      <c r="FF674" s="5"/>
      <c r="FG674" s="5"/>
      <c r="FH674" s="5"/>
      <c r="FI674" s="5"/>
      <c r="FJ674" s="5"/>
      <c r="FK674" s="5"/>
      <c r="FL674" s="5"/>
      <c r="FM674" s="5"/>
      <c r="FN674" s="5"/>
      <c r="FO674" s="5"/>
      <c r="FP674" s="5"/>
      <c r="FQ674" s="5"/>
      <c r="FR674" s="5"/>
      <c r="FS674" s="5"/>
      <c r="FT674" s="5"/>
      <c r="FU674" s="5"/>
      <c r="FV674" s="5"/>
      <c r="FW674" s="5"/>
      <c r="FX674" s="5"/>
      <c r="FY674" s="5"/>
      <c r="FZ674" s="5"/>
      <c r="GA674" s="5"/>
      <c r="GB674" s="5"/>
      <c r="GC674" s="5"/>
      <c r="GD674" s="5"/>
      <c r="GE674" s="5"/>
      <c r="GF674" s="5"/>
      <c r="GG674" s="5"/>
      <c r="GH674" s="5"/>
      <c r="GI674" s="5"/>
      <c r="GJ674" s="5"/>
      <c r="GK674" s="5"/>
      <c r="GL674" s="5"/>
      <c r="GM674" s="5"/>
      <c r="GN674" s="5"/>
      <c r="GO674" s="5"/>
      <c r="GP674" s="5"/>
      <c r="GQ674" s="5"/>
      <c r="GR674" s="5"/>
      <c r="GS674" s="5"/>
      <c r="GT674" s="5"/>
      <c r="GU674" s="5"/>
      <c r="GV674" s="5"/>
      <c r="GW674" s="5"/>
      <c r="GX674" s="5"/>
      <c r="GY674" s="5"/>
      <c r="GZ674" s="5"/>
      <c r="HA674" s="5"/>
    </row>
    <row r="675" spans="1:209" s="50" customFormat="1" x14ac:dyDescent="0.25">
      <c r="A675" s="37"/>
      <c r="B675" s="96"/>
      <c r="C675" s="97"/>
      <c r="D675" s="25"/>
      <c r="E675" s="25"/>
      <c r="F675" s="2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  <c r="DV675" s="5"/>
      <c r="DW675" s="5"/>
      <c r="DX675" s="5"/>
      <c r="DY675" s="5"/>
      <c r="DZ675" s="5"/>
      <c r="EA675" s="5"/>
      <c r="EB675" s="5"/>
      <c r="EC675" s="5"/>
      <c r="ED675" s="5"/>
      <c r="EE675" s="5"/>
      <c r="EF675" s="5"/>
      <c r="EG675" s="5"/>
      <c r="EH675" s="5"/>
      <c r="EI675" s="5"/>
      <c r="EJ675" s="5"/>
      <c r="EK675" s="5"/>
      <c r="EL675" s="5"/>
      <c r="EM675" s="5"/>
      <c r="EN675" s="5"/>
      <c r="EO675" s="5"/>
      <c r="EP675" s="5"/>
      <c r="EQ675" s="5"/>
      <c r="ER675" s="5"/>
      <c r="ES675" s="5"/>
      <c r="ET675" s="5"/>
      <c r="EU675" s="5"/>
      <c r="EV675" s="5"/>
      <c r="EW675" s="5"/>
      <c r="EX675" s="5"/>
      <c r="EY675" s="5"/>
      <c r="EZ675" s="5"/>
      <c r="FA675" s="5"/>
      <c r="FB675" s="5"/>
      <c r="FC675" s="5"/>
      <c r="FD675" s="5"/>
      <c r="FE675" s="5"/>
      <c r="FF675" s="5"/>
      <c r="FG675" s="5"/>
      <c r="FH675" s="5"/>
      <c r="FI675" s="5"/>
      <c r="FJ675" s="5"/>
      <c r="FK675" s="5"/>
      <c r="FL675" s="5"/>
      <c r="FM675" s="5"/>
      <c r="FN675" s="5"/>
      <c r="FO675" s="5"/>
      <c r="FP675" s="5"/>
      <c r="FQ675" s="5"/>
      <c r="FR675" s="5"/>
      <c r="FS675" s="5"/>
      <c r="FT675" s="5"/>
      <c r="FU675" s="5"/>
      <c r="FV675" s="5"/>
      <c r="FW675" s="5"/>
      <c r="FX675" s="5"/>
      <c r="FY675" s="5"/>
      <c r="FZ675" s="5"/>
      <c r="GA675" s="5"/>
      <c r="GB675" s="5"/>
      <c r="GC675" s="5"/>
      <c r="GD675" s="5"/>
      <c r="GE675" s="5"/>
      <c r="GF675" s="5"/>
      <c r="GG675" s="5"/>
      <c r="GH675" s="5"/>
      <c r="GI675" s="5"/>
      <c r="GJ675" s="5"/>
      <c r="GK675" s="5"/>
      <c r="GL675" s="5"/>
      <c r="GM675" s="5"/>
      <c r="GN675" s="5"/>
      <c r="GO675" s="5"/>
      <c r="GP675" s="5"/>
      <c r="GQ675" s="5"/>
      <c r="GR675" s="5"/>
      <c r="GS675" s="5"/>
      <c r="GT675" s="5"/>
      <c r="GU675" s="5"/>
      <c r="GV675" s="5"/>
      <c r="GW675" s="5"/>
      <c r="GX675" s="5"/>
      <c r="GY675" s="5"/>
      <c r="GZ675" s="5"/>
      <c r="HA675" s="5"/>
    </row>
    <row r="676" spans="1:209" s="50" customFormat="1" x14ac:dyDescent="0.25">
      <c r="A676" s="37"/>
      <c r="B676" s="96"/>
      <c r="C676" s="97"/>
      <c r="D676" s="25"/>
      <c r="E676" s="25"/>
      <c r="F676" s="2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  <c r="DV676" s="5"/>
      <c r="DW676" s="5"/>
      <c r="DX676" s="5"/>
      <c r="DY676" s="5"/>
      <c r="DZ676" s="5"/>
      <c r="EA676" s="5"/>
      <c r="EB676" s="5"/>
      <c r="EC676" s="5"/>
      <c r="ED676" s="5"/>
      <c r="EE676" s="5"/>
      <c r="EF676" s="5"/>
      <c r="EG676" s="5"/>
      <c r="EH676" s="5"/>
      <c r="EI676" s="5"/>
      <c r="EJ676" s="5"/>
      <c r="EK676" s="5"/>
      <c r="EL676" s="5"/>
      <c r="EM676" s="5"/>
      <c r="EN676" s="5"/>
      <c r="EO676" s="5"/>
      <c r="EP676" s="5"/>
      <c r="EQ676" s="5"/>
      <c r="ER676" s="5"/>
      <c r="ES676" s="5"/>
      <c r="ET676" s="5"/>
      <c r="EU676" s="5"/>
      <c r="EV676" s="5"/>
      <c r="EW676" s="5"/>
      <c r="EX676" s="5"/>
      <c r="EY676" s="5"/>
      <c r="EZ676" s="5"/>
      <c r="FA676" s="5"/>
      <c r="FB676" s="5"/>
      <c r="FC676" s="5"/>
      <c r="FD676" s="5"/>
      <c r="FE676" s="5"/>
      <c r="FF676" s="5"/>
      <c r="FG676" s="5"/>
      <c r="FH676" s="5"/>
      <c r="FI676" s="5"/>
      <c r="FJ676" s="5"/>
      <c r="FK676" s="5"/>
      <c r="FL676" s="5"/>
      <c r="FM676" s="5"/>
      <c r="FN676" s="5"/>
      <c r="FO676" s="5"/>
      <c r="FP676" s="5"/>
      <c r="FQ676" s="5"/>
      <c r="FR676" s="5"/>
      <c r="FS676" s="5"/>
      <c r="FT676" s="5"/>
      <c r="FU676" s="5"/>
      <c r="FV676" s="5"/>
      <c r="FW676" s="5"/>
      <c r="FX676" s="5"/>
      <c r="FY676" s="5"/>
      <c r="FZ676" s="5"/>
      <c r="GA676" s="5"/>
      <c r="GB676" s="5"/>
      <c r="GC676" s="5"/>
      <c r="GD676" s="5"/>
      <c r="GE676" s="5"/>
      <c r="GF676" s="5"/>
      <c r="GG676" s="5"/>
      <c r="GH676" s="5"/>
      <c r="GI676" s="5"/>
      <c r="GJ676" s="5"/>
      <c r="GK676" s="5"/>
      <c r="GL676" s="5"/>
      <c r="GM676" s="5"/>
      <c r="GN676" s="5"/>
      <c r="GO676" s="5"/>
      <c r="GP676" s="5"/>
      <c r="GQ676" s="5"/>
      <c r="GR676" s="5"/>
      <c r="GS676" s="5"/>
      <c r="GT676" s="5"/>
      <c r="GU676" s="5"/>
      <c r="GV676" s="5"/>
      <c r="GW676" s="5"/>
      <c r="GX676" s="5"/>
      <c r="GY676" s="5"/>
      <c r="GZ676" s="5"/>
      <c r="HA676" s="5"/>
    </row>
    <row r="677" spans="1:209" s="50" customFormat="1" x14ac:dyDescent="0.25">
      <c r="A677" s="37"/>
      <c r="B677" s="96"/>
      <c r="C677" s="97"/>
      <c r="D677" s="25"/>
      <c r="E677" s="25"/>
      <c r="F677" s="2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  <c r="DV677" s="5"/>
      <c r="DW677" s="5"/>
      <c r="DX677" s="5"/>
      <c r="DY677" s="5"/>
      <c r="DZ677" s="5"/>
      <c r="EA677" s="5"/>
      <c r="EB677" s="5"/>
      <c r="EC677" s="5"/>
      <c r="ED677" s="5"/>
      <c r="EE677" s="5"/>
      <c r="EF677" s="5"/>
      <c r="EG677" s="5"/>
      <c r="EH677" s="5"/>
      <c r="EI677" s="5"/>
      <c r="EJ677" s="5"/>
      <c r="EK677" s="5"/>
      <c r="EL677" s="5"/>
      <c r="EM677" s="5"/>
      <c r="EN677" s="5"/>
      <c r="EO677" s="5"/>
      <c r="EP677" s="5"/>
      <c r="EQ677" s="5"/>
      <c r="ER677" s="5"/>
      <c r="ES677" s="5"/>
      <c r="ET677" s="5"/>
      <c r="EU677" s="5"/>
      <c r="EV677" s="5"/>
      <c r="EW677" s="5"/>
      <c r="EX677" s="5"/>
      <c r="EY677" s="5"/>
      <c r="EZ677" s="5"/>
      <c r="FA677" s="5"/>
      <c r="FB677" s="5"/>
      <c r="FC677" s="5"/>
      <c r="FD677" s="5"/>
      <c r="FE677" s="5"/>
      <c r="FF677" s="5"/>
      <c r="FG677" s="5"/>
      <c r="FH677" s="5"/>
      <c r="FI677" s="5"/>
      <c r="FJ677" s="5"/>
      <c r="FK677" s="5"/>
      <c r="FL677" s="5"/>
      <c r="FM677" s="5"/>
      <c r="FN677" s="5"/>
      <c r="FO677" s="5"/>
      <c r="FP677" s="5"/>
      <c r="FQ677" s="5"/>
      <c r="FR677" s="5"/>
      <c r="FS677" s="5"/>
      <c r="FT677" s="5"/>
      <c r="FU677" s="5"/>
      <c r="FV677" s="5"/>
      <c r="FW677" s="5"/>
      <c r="FX677" s="5"/>
      <c r="FY677" s="5"/>
      <c r="FZ677" s="5"/>
      <c r="GA677" s="5"/>
      <c r="GB677" s="5"/>
      <c r="GC677" s="5"/>
      <c r="GD677" s="5"/>
      <c r="GE677" s="5"/>
      <c r="GF677" s="5"/>
      <c r="GG677" s="5"/>
      <c r="GH677" s="5"/>
      <c r="GI677" s="5"/>
      <c r="GJ677" s="5"/>
      <c r="GK677" s="5"/>
      <c r="GL677" s="5"/>
      <c r="GM677" s="5"/>
      <c r="GN677" s="5"/>
      <c r="GO677" s="5"/>
      <c r="GP677" s="5"/>
      <c r="GQ677" s="5"/>
      <c r="GR677" s="5"/>
      <c r="GS677" s="5"/>
      <c r="GT677" s="5"/>
      <c r="GU677" s="5"/>
      <c r="GV677" s="5"/>
      <c r="GW677" s="5"/>
      <c r="GX677" s="5"/>
      <c r="GY677" s="5"/>
      <c r="GZ677" s="5"/>
      <c r="HA677" s="5"/>
    </row>
    <row r="678" spans="1:209" s="50" customFormat="1" x14ac:dyDescent="0.25">
      <c r="A678" s="37"/>
      <c r="B678" s="96"/>
      <c r="C678" s="97"/>
      <c r="D678" s="25"/>
      <c r="E678" s="25"/>
      <c r="F678" s="2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  <c r="DV678" s="5"/>
      <c r="DW678" s="5"/>
      <c r="DX678" s="5"/>
      <c r="DY678" s="5"/>
      <c r="DZ678" s="5"/>
      <c r="EA678" s="5"/>
      <c r="EB678" s="5"/>
      <c r="EC678" s="5"/>
      <c r="ED678" s="5"/>
      <c r="EE678" s="5"/>
      <c r="EF678" s="5"/>
      <c r="EG678" s="5"/>
      <c r="EH678" s="5"/>
      <c r="EI678" s="5"/>
      <c r="EJ678" s="5"/>
      <c r="EK678" s="5"/>
      <c r="EL678" s="5"/>
      <c r="EM678" s="5"/>
      <c r="EN678" s="5"/>
      <c r="EO678" s="5"/>
      <c r="EP678" s="5"/>
      <c r="EQ678" s="5"/>
      <c r="ER678" s="5"/>
      <c r="ES678" s="5"/>
      <c r="ET678" s="5"/>
      <c r="EU678" s="5"/>
      <c r="EV678" s="5"/>
      <c r="EW678" s="5"/>
      <c r="EX678" s="5"/>
      <c r="EY678" s="5"/>
      <c r="EZ678" s="5"/>
      <c r="FA678" s="5"/>
      <c r="FB678" s="5"/>
      <c r="FC678" s="5"/>
      <c r="FD678" s="5"/>
      <c r="FE678" s="5"/>
      <c r="FF678" s="5"/>
      <c r="FG678" s="5"/>
      <c r="FH678" s="5"/>
      <c r="FI678" s="5"/>
      <c r="FJ678" s="5"/>
      <c r="FK678" s="5"/>
      <c r="FL678" s="5"/>
      <c r="FM678" s="5"/>
      <c r="FN678" s="5"/>
      <c r="FO678" s="5"/>
      <c r="FP678" s="5"/>
      <c r="FQ678" s="5"/>
      <c r="FR678" s="5"/>
      <c r="FS678" s="5"/>
      <c r="FT678" s="5"/>
      <c r="FU678" s="5"/>
      <c r="FV678" s="5"/>
      <c r="FW678" s="5"/>
      <c r="FX678" s="5"/>
      <c r="FY678" s="5"/>
      <c r="FZ678" s="5"/>
      <c r="GA678" s="5"/>
      <c r="GB678" s="5"/>
      <c r="GC678" s="5"/>
      <c r="GD678" s="5"/>
      <c r="GE678" s="5"/>
      <c r="GF678" s="5"/>
      <c r="GG678" s="5"/>
      <c r="GH678" s="5"/>
      <c r="GI678" s="5"/>
      <c r="GJ678" s="5"/>
      <c r="GK678" s="5"/>
      <c r="GL678" s="5"/>
      <c r="GM678" s="5"/>
      <c r="GN678" s="5"/>
      <c r="GO678" s="5"/>
      <c r="GP678" s="5"/>
      <c r="GQ678" s="5"/>
      <c r="GR678" s="5"/>
      <c r="GS678" s="5"/>
      <c r="GT678" s="5"/>
      <c r="GU678" s="5"/>
      <c r="GV678" s="5"/>
      <c r="GW678" s="5"/>
      <c r="GX678" s="5"/>
      <c r="GY678" s="5"/>
      <c r="GZ678" s="5"/>
      <c r="HA678" s="5"/>
    </row>
    <row r="679" spans="1:209" s="50" customFormat="1" x14ac:dyDescent="0.25">
      <c r="A679" s="37"/>
      <c r="B679" s="96"/>
      <c r="C679" s="97"/>
      <c r="D679" s="25"/>
      <c r="E679" s="25"/>
      <c r="F679" s="2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  <c r="DV679" s="5"/>
      <c r="DW679" s="5"/>
      <c r="DX679" s="5"/>
      <c r="DY679" s="5"/>
      <c r="DZ679" s="5"/>
      <c r="EA679" s="5"/>
      <c r="EB679" s="5"/>
      <c r="EC679" s="5"/>
      <c r="ED679" s="5"/>
      <c r="EE679" s="5"/>
      <c r="EF679" s="5"/>
      <c r="EG679" s="5"/>
      <c r="EH679" s="5"/>
      <c r="EI679" s="5"/>
      <c r="EJ679" s="5"/>
      <c r="EK679" s="5"/>
      <c r="EL679" s="5"/>
      <c r="EM679" s="5"/>
      <c r="EN679" s="5"/>
      <c r="EO679" s="5"/>
      <c r="EP679" s="5"/>
      <c r="EQ679" s="5"/>
      <c r="ER679" s="5"/>
      <c r="ES679" s="5"/>
      <c r="ET679" s="5"/>
      <c r="EU679" s="5"/>
      <c r="EV679" s="5"/>
      <c r="EW679" s="5"/>
      <c r="EX679" s="5"/>
      <c r="EY679" s="5"/>
      <c r="EZ679" s="5"/>
      <c r="FA679" s="5"/>
      <c r="FB679" s="5"/>
      <c r="FC679" s="5"/>
      <c r="FD679" s="5"/>
      <c r="FE679" s="5"/>
      <c r="FF679" s="5"/>
      <c r="FG679" s="5"/>
      <c r="FH679" s="5"/>
      <c r="FI679" s="5"/>
      <c r="FJ679" s="5"/>
      <c r="FK679" s="5"/>
      <c r="FL679" s="5"/>
      <c r="FM679" s="5"/>
      <c r="FN679" s="5"/>
      <c r="FO679" s="5"/>
      <c r="FP679" s="5"/>
      <c r="FQ679" s="5"/>
      <c r="FR679" s="5"/>
      <c r="FS679" s="5"/>
      <c r="FT679" s="5"/>
      <c r="FU679" s="5"/>
      <c r="FV679" s="5"/>
      <c r="FW679" s="5"/>
      <c r="FX679" s="5"/>
      <c r="FY679" s="5"/>
      <c r="FZ679" s="5"/>
      <c r="GA679" s="5"/>
      <c r="GB679" s="5"/>
      <c r="GC679" s="5"/>
      <c r="GD679" s="5"/>
      <c r="GE679" s="5"/>
      <c r="GF679" s="5"/>
      <c r="GG679" s="5"/>
      <c r="GH679" s="5"/>
      <c r="GI679" s="5"/>
      <c r="GJ679" s="5"/>
      <c r="GK679" s="5"/>
      <c r="GL679" s="5"/>
      <c r="GM679" s="5"/>
      <c r="GN679" s="5"/>
      <c r="GO679" s="5"/>
      <c r="GP679" s="5"/>
      <c r="GQ679" s="5"/>
      <c r="GR679" s="5"/>
      <c r="GS679" s="5"/>
      <c r="GT679" s="5"/>
      <c r="GU679" s="5"/>
      <c r="GV679" s="5"/>
      <c r="GW679" s="5"/>
      <c r="GX679" s="5"/>
      <c r="GY679" s="5"/>
      <c r="GZ679" s="5"/>
      <c r="HA679" s="5"/>
    </row>
    <row r="680" spans="1:209" s="50" customFormat="1" x14ac:dyDescent="0.25">
      <c r="A680" s="37"/>
      <c r="B680" s="96"/>
      <c r="C680" s="97"/>
      <c r="D680" s="25"/>
      <c r="E680" s="25"/>
      <c r="F680" s="2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  <c r="DV680" s="5"/>
      <c r="DW680" s="5"/>
      <c r="DX680" s="5"/>
      <c r="DY680" s="5"/>
      <c r="DZ680" s="5"/>
      <c r="EA680" s="5"/>
      <c r="EB680" s="5"/>
      <c r="EC680" s="5"/>
      <c r="ED680" s="5"/>
      <c r="EE680" s="5"/>
      <c r="EF680" s="5"/>
      <c r="EG680" s="5"/>
      <c r="EH680" s="5"/>
      <c r="EI680" s="5"/>
      <c r="EJ680" s="5"/>
      <c r="EK680" s="5"/>
      <c r="EL680" s="5"/>
      <c r="EM680" s="5"/>
      <c r="EN680" s="5"/>
      <c r="EO680" s="5"/>
      <c r="EP680" s="5"/>
      <c r="EQ680" s="5"/>
      <c r="ER680" s="5"/>
      <c r="ES680" s="5"/>
      <c r="ET680" s="5"/>
      <c r="EU680" s="5"/>
      <c r="EV680" s="5"/>
      <c r="EW680" s="5"/>
      <c r="EX680" s="5"/>
      <c r="EY680" s="5"/>
      <c r="EZ680" s="5"/>
      <c r="FA680" s="5"/>
      <c r="FB680" s="5"/>
      <c r="FC680" s="5"/>
      <c r="FD680" s="5"/>
      <c r="FE680" s="5"/>
      <c r="FF680" s="5"/>
      <c r="FG680" s="5"/>
      <c r="FH680" s="5"/>
      <c r="FI680" s="5"/>
      <c r="FJ680" s="5"/>
      <c r="FK680" s="5"/>
      <c r="FL680" s="5"/>
      <c r="FM680" s="5"/>
      <c r="FN680" s="5"/>
      <c r="FO680" s="5"/>
      <c r="FP680" s="5"/>
      <c r="FQ680" s="5"/>
      <c r="FR680" s="5"/>
      <c r="FS680" s="5"/>
      <c r="FT680" s="5"/>
      <c r="FU680" s="5"/>
      <c r="FV680" s="5"/>
      <c r="FW680" s="5"/>
      <c r="FX680" s="5"/>
      <c r="FY680" s="5"/>
      <c r="FZ680" s="5"/>
      <c r="GA680" s="5"/>
      <c r="GB680" s="5"/>
      <c r="GC680" s="5"/>
      <c r="GD680" s="5"/>
      <c r="GE680" s="5"/>
      <c r="GF680" s="5"/>
      <c r="GG680" s="5"/>
      <c r="GH680" s="5"/>
      <c r="GI680" s="5"/>
      <c r="GJ680" s="5"/>
      <c r="GK680" s="5"/>
      <c r="GL680" s="5"/>
      <c r="GM680" s="5"/>
      <c r="GN680" s="5"/>
      <c r="GO680" s="5"/>
      <c r="GP680" s="5"/>
      <c r="GQ680" s="5"/>
      <c r="GR680" s="5"/>
      <c r="GS680" s="5"/>
      <c r="GT680" s="5"/>
      <c r="GU680" s="5"/>
      <c r="GV680" s="5"/>
      <c r="GW680" s="5"/>
      <c r="GX680" s="5"/>
      <c r="GY680" s="5"/>
      <c r="GZ680" s="5"/>
      <c r="HA680" s="5"/>
    </row>
    <row r="681" spans="1:209" s="50" customFormat="1" x14ac:dyDescent="0.25">
      <c r="A681" s="37"/>
      <c r="B681" s="96"/>
      <c r="C681" s="97"/>
      <c r="D681" s="25"/>
      <c r="E681" s="25"/>
      <c r="F681" s="2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</row>
    <row r="682" spans="1:209" s="50" customFormat="1" x14ac:dyDescent="0.25">
      <c r="A682" s="37"/>
      <c r="B682" s="96"/>
      <c r="C682" s="97"/>
      <c r="D682" s="25"/>
      <c r="E682" s="25"/>
      <c r="F682" s="2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</row>
    <row r="683" spans="1:209" s="50" customFormat="1" x14ac:dyDescent="0.25">
      <c r="A683" s="37"/>
      <c r="B683" s="96"/>
      <c r="C683" s="97"/>
      <c r="D683" s="25"/>
      <c r="E683" s="25"/>
      <c r="F683" s="2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</row>
    <row r="684" spans="1:209" s="50" customFormat="1" x14ac:dyDescent="0.25">
      <c r="A684" s="37"/>
      <c r="B684" s="96"/>
      <c r="C684" s="97"/>
      <c r="D684" s="25"/>
      <c r="E684" s="25"/>
      <c r="F684" s="2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</row>
    <row r="685" spans="1:209" s="50" customFormat="1" x14ac:dyDescent="0.25">
      <c r="A685" s="37"/>
      <c r="B685" s="96"/>
      <c r="C685" s="97"/>
      <c r="D685" s="25"/>
      <c r="E685" s="25"/>
      <c r="F685" s="2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</row>
    <row r="686" spans="1:209" s="50" customFormat="1" x14ac:dyDescent="0.25">
      <c r="A686" s="37"/>
      <c r="B686" s="96"/>
      <c r="C686" s="97"/>
      <c r="D686" s="25"/>
      <c r="E686" s="25"/>
      <c r="F686" s="2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</row>
    <row r="687" spans="1:209" s="50" customFormat="1" x14ac:dyDescent="0.25">
      <c r="A687" s="37"/>
      <c r="B687" s="96"/>
      <c r="C687" s="97"/>
      <c r="D687" s="25"/>
      <c r="E687" s="25"/>
      <c r="F687" s="2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</row>
    <row r="688" spans="1:209" s="50" customFormat="1" x14ac:dyDescent="0.25">
      <c r="A688" s="37"/>
      <c r="B688" s="96"/>
      <c r="C688" s="97"/>
      <c r="D688" s="25"/>
      <c r="E688" s="25"/>
      <c r="F688" s="2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</row>
    <row r="689" spans="1:209" s="50" customFormat="1" x14ac:dyDescent="0.25">
      <c r="A689" s="37"/>
      <c r="B689" s="96"/>
      <c r="C689" s="97"/>
      <c r="D689" s="25"/>
      <c r="E689" s="25"/>
      <c r="F689" s="2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</row>
    <row r="690" spans="1:209" s="50" customFormat="1" x14ac:dyDescent="0.25">
      <c r="A690" s="37"/>
      <c r="B690" s="96"/>
      <c r="C690" s="97"/>
      <c r="D690" s="25"/>
      <c r="E690" s="25"/>
      <c r="F690" s="2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</row>
    <row r="691" spans="1:209" s="50" customFormat="1" x14ac:dyDescent="0.25">
      <c r="A691" s="37"/>
      <c r="B691" s="96"/>
      <c r="C691" s="97"/>
      <c r="D691" s="25"/>
      <c r="E691" s="25"/>
      <c r="F691" s="2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</row>
    <row r="692" spans="1:209" s="50" customFormat="1" x14ac:dyDescent="0.25">
      <c r="A692" s="37"/>
      <c r="B692" s="96"/>
      <c r="C692" s="97"/>
      <c r="D692" s="25"/>
      <c r="E692" s="25"/>
      <c r="F692" s="2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</row>
    <row r="693" spans="1:209" s="50" customFormat="1" x14ac:dyDescent="0.25">
      <c r="A693" s="37"/>
      <c r="B693" s="96"/>
      <c r="C693" s="97"/>
      <c r="D693" s="25"/>
      <c r="E693" s="25"/>
      <c r="F693" s="2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</row>
    <row r="694" spans="1:209" s="50" customFormat="1" x14ac:dyDescent="0.25">
      <c r="A694" s="37"/>
      <c r="B694" s="96"/>
      <c r="C694" s="97"/>
      <c r="D694" s="25"/>
      <c r="E694" s="25"/>
      <c r="F694" s="2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</row>
    <row r="695" spans="1:209" s="50" customFormat="1" x14ac:dyDescent="0.25">
      <c r="A695" s="37"/>
      <c r="B695" s="96"/>
      <c r="C695" s="97"/>
      <c r="D695" s="25"/>
      <c r="E695" s="25"/>
      <c r="F695" s="2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</row>
    <row r="696" spans="1:209" s="50" customFormat="1" x14ac:dyDescent="0.25">
      <c r="A696" s="37"/>
      <c r="B696" s="96"/>
      <c r="C696" s="97"/>
      <c r="D696" s="25"/>
      <c r="E696" s="25"/>
      <c r="F696" s="2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</row>
    <row r="697" spans="1:209" s="50" customFormat="1" x14ac:dyDescent="0.25">
      <c r="A697" s="37"/>
      <c r="B697" s="96"/>
      <c r="C697" s="97"/>
      <c r="D697" s="25"/>
      <c r="E697" s="25"/>
      <c r="F697" s="2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</row>
    <row r="698" spans="1:209" s="50" customFormat="1" x14ac:dyDescent="0.25">
      <c r="A698" s="37"/>
      <c r="B698" s="96"/>
      <c r="C698" s="97"/>
      <c r="D698" s="25"/>
      <c r="E698" s="25"/>
      <c r="F698" s="2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</row>
    <row r="699" spans="1:209" s="50" customFormat="1" x14ac:dyDescent="0.25">
      <c r="A699" s="37"/>
      <c r="B699" s="96"/>
      <c r="C699" s="97"/>
      <c r="D699" s="25"/>
      <c r="E699" s="25"/>
      <c r="F699" s="2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</row>
    <row r="700" spans="1:209" s="50" customFormat="1" x14ac:dyDescent="0.25">
      <c r="A700" s="37"/>
      <c r="B700" s="96"/>
      <c r="C700" s="97"/>
      <c r="D700" s="25"/>
      <c r="E700" s="25"/>
      <c r="F700" s="2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</row>
    <row r="701" spans="1:209" s="50" customFormat="1" x14ac:dyDescent="0.25">
      <c r="A701" s="37"/>
      <c r="B701" s="96"/>
      <c r="C701" s="97"/>
      <c r="D701" s="25"/>
      <c r="E701" s="25"/>
      <c r="F701" s="2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</row>
    <row r="702" spans="1:209" s="50" customFormat="1" x14ac:dyDescent="0.25">
      <c r="A702" s="37"/>
      <c r="B702" s="96"/>
      <c r="C702" s="97"/>
      <c r="D702" s="25"/>
      <c r="E702" s="25"/>
      <c r="F702" s="2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</row>
    <row r="703" spans="1:209" s="50" customFormat="1" x14ac:dyDescent="0.25">
      <c r="A703" s="37"/>
      <c r="B703" s="96"/>
      <c r="C703" s="97"/>
      <c r="D703" s="25"/>
      <c r="E703" s="25"/>
      <c r="F703" s="2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</row>
    <row r="704" spans="1:209" s="50" customFormat="1" x14ac:dyDescent="0.25">
      <c r="A704" s="37"/>
      <c r="B704" s="96"/>
      <c r="C704" s="97"/>
      <c r="D704" s="25"/>
      <c r="E704" s="25"/>
      <c r="F704" s="2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</row>
    <row r="705" spans="1:209" s="50" customFormat="1" x14ac:dyDescent="0.25">
      <c r="A705" s="37"/>
      <c r="B705" s="96"/>
      <c r="C705" s="97"/>
      <c r="D705" s="25"/>
      <c r="E705" s="25"/>
      <c r="F705" s="2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</row>
    <row r="706" spans="1:209" s="50" customFormat="1" x14ac:dyDescent="0.25">
      <c r="A706" s="37"/>
      <c r="B706" s="96"/>
      <c r="C706" s="97"/>
      <c r="D706" s="25"/>
      <c r="E706" s="25"/>
      <c r="F706" s="2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</row>
    <row r="707" spans="1:209" s="50" customFormat="1" x14ac:dyDescent="0.25">
      <c r="A707" s="37"/>
      <c r="B707" s="96"/>
      <c r="C707" s="97"/>
      <c r="D707" s="25"/>
      <c r="E707" s="25"/>
      <c r="F707" s="2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</row>
    <row r="708" spans="1:209" s="50" customFormat="1" x14ac:dyDescent="0.25">
      <c r="A708" s="37"/>
      <c r="B708" s="96"/>
      <c r="C708" s="97"/>
      <c r="D708" s="25"/>
      <c r="E708" s="25"/>
      <c r="F708" s="2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</row>
    <row r="709" spans="1:209" s="50" customFormat="1" x14ac:dyDescent="0.25">
      <c r="A709" s="37"/>
      <c r="B709" s="96"/>
      <c r="C709" s="97"/>
      <c r="D709" s="25"/>
      <c r="E709" s="25"/>
      <c r="F709" s="2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</row>
    <row r="710" spans="1:209" s="50" customFormat="1" x14ac:dyDescent="0.25">
      <c r="A710" s="37"/>
      <c r="B710" s="96"/>
      <c r="C710" s="97"/>
      <c r="D710" s="25"/>
      <c r="E710" s="25"/>
      <c r="F710" s="2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</row>
    <row r="711" spans="1:209" s="50" customFormat="1" x14ac:dyDescent="0.25">
      <c r="A711" s="37"/>
      <c r="B711" s="96"/>
      <c r="C711" s="97"/>
      <c r="D711" s="25"/>
      <c r="E711" s="25"/>
      <c r="F711" s="2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</row>
    <row r="712" spans="1:209" s="50" customFormat="1" x14ac:dyDescent="0.25">
      <c r="A712" s="37"/>
      <c r="B712" s="96"/>
      <c r="C712" s="97"/>
      <c r="D712" s="25"/>
      <c r="E712" s="25"/>
      <c r="F712" s="2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</row>
    <row r="713" spans="1:209" s="50" customFormat="1" x14ac:dyDescent="0.25">
      <c r="A713" s="37"/>
      <c r="B713" s="96"/>
      <c r="C713" s="97"/>
      <c r="D713" s="25"/>
      <c r="E713" s="25"/>
      <c r="F713" s="2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</row>
    <row r="714" spans="1:209" s="50" customFormat="1" x14ac:dyDescent="0.25">
      <c r="A714" s="37"/>
      <c r="B714" s="96"/>
      <c r="C714" s="97"/>
      <c r="D714" s="25"/>
      <c r="E714" s="25"/>
      <c r="F714" s="2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</row>
    <row r="715" spans="1:209" s="50" customFormat="1" x14ac:dyDescent="0.25">
      <c r="A715" s="37"/>
      <c r="B715" s="96"/>
      <c r="C715" s="97"/>
      <c r="D715" s="25"/>
      <c r="E715" s="25"/>
      <c r="F715" s="2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</row>
    <row r="716" spans="1:209" x14ac:dyDescent="0.25">
      <c r="D716" s="25"/>
      <c r="E716" s="25"/>
      <c r="F716" s="25"/>
    </row>
    <row r="717" spans="1:209" s="50" customFormat="1" x14ac:dyDescent="0.25">
      <c r="A717" s="37"/>
      <c r="B717" s="96"/>
      <c r="C717" s="97"/>
      <c r="D717" s="25"/>
      <c r="E717" s="25"/>
      <c r="F717" s="2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</row>
    <row r="718" spans="1:209" s="50" customFormat="1" x14ac:dyDescent="0.25">
      <c r="A718" s="37"/>
      <c r="B718" s="96"/>
      <c r="C718" s="97"/>
      <c r="D718" s="25"/>
      <c r="E718" s="25"/>
      <c r="F718" s="2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</row>
    <row r="719" spans="1:209" s="50" customFormat="1" x14ac:dyDescent="0.25">
      <c r="A719" s="37"/>
      <c r="B719" s="96"/>
      <c r="C719" s="97"/>
      <c r="D719" s="25"/>
      <c r="E719" s="25"/>
      <c r="F719" s="2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</row>
    <row r="720" spans="1:209" s="50" customFormat="1" x14ac:dyDescent="0.25">
      <c r="A720" s="37"/>
      <c r="B720" s="96"/>
      <c r="C720" s="97"/>
      <c r="D720" s="25"/>
      <c r="E720" s="25"/>
      <c r="F720" s="2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</row>
    <row r="721" spans="1:209" s="50" customFormat="1" x14ac:dyDescent="0.25">
      <c r="A721" s="37"/>
      <c r="B721" s="96"/>
      <c r="C721" s="97"/>
      <c r="D721" s="25"/>
      <c r="E721" s="25"/>
      <c r="F721" s="2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</row>
    <row r="722" spans="1:209" s="50" customFormat="1" x14ac:dyDescent="0.25">
      <c r="A722" s="37"/>
      <c r="B722" s="96"/>
      <c r="C722" s="97"/>
      <c r="D722" s="25"/>
      <c r="E722" s="25"/>
      <c r="F722" s="2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</row>
    <row r="723" spans="1:209" x14ac:dyDescent="0.25">
      <c r="D723" s="25"/>
      <c r="E723" s="25"/>
      <c r="F723" s="25"/>
    </row>
    <row r="724" spans="1:209" s="50" customFormat="1" x14ac:dyDescent="0.25">
      <c r="A724" s="37"/>
      <c r="B724" s="96"/>
      <c r="C724" s="97"/>
      <c r="D724" s="25"/>
      <c r="E724" s="25"/>
      <c r="F724" s="2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</row>
    <row r="725" spans="1:209" x14ac:dyDescent="0.25">
      <c r="D725" s="25"/>
      <c r="E725" s="25"/>
      <c r="F725" s="25"/>
    </row>
    <row r="726" spans="1:209" x14ac:dyDescent="0.25">
      <c r="D726" s="25"/>
      <c r="E726" s="25"/>
      <c r="F726" s="25"/>
    </row>
  </sheetData>
  <mergeCells count="8">
    <mergeCell ref="A301:F301"/>
    <mergeCell ref="A303:F303"/>
    <mergeCell ref="A1:F1"/>
    <mergeCell ref="A4:A5"/>
    <mergeCell ref="B4:B5"/>
    <mergeCell ref="D4:D5"/>
    <mergeCell ref="E4:E5"/>
    <mergeCell ref="F4:F5"/>
  </mergeCells>
  <pageMargins left="0.7" right="0.7" top="0.75" bottom="0.75" header="0.3" footer="0.3"/>
  <pageSetup paperSize="9" scale="6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rev.1-ian-mar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</dc:creator>
  <cp:lastModifiedBy>User</cp:lastModifiedBy>
  <cp:lastPrinted>2021-04-06T12:07:49Z</cp:lastPrinted>
  <dcterms:created xsi:type="dcterms:W3CDTF">2021-01-18T07:37:09Z</dcterms:created>
  <dcterms:modified xsi:type="dcterms:W3CDTF">2021-04-06T12:07:56Z</dcterms:modified>
</cp:coreProperties>
</file>