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50.252\Achizitii\2. PAAP-uri si anexe\PAP 2021\site iulie\"/>
    </mc:Choice>
  </mc:AlternateContent>
  <bookViews>
    <workbookView xWindow="0" yWindow="0" windowWidth="28800" windowHeight="11430"/>
  </bookViews>
  <sheets>
    <sheet name="ianuarie-iunie" sheetId="1" r:id="rId1"/>
  </sheets>
  <calcPr calcId="162913"/>
</workbook>
</file>

<file path=xl/calcChain.xml><?xml version="1.0" encoding="utf-8"?>
<calcChain xmlns="http://schemas.openxmlformats.org/spreadsheetml/2006/main">
  <c r="C134" i="1" l="1"/>
  <c r="C135" i="1" l="1"/>
  <c r="C97" i="1" l="1"/>
  <c r="C186" i="1" l="1"/>
  <c r="C159" i="1" l="1"/>
  <c r="C268" i="1" l="1"/>
  <c r="C168" i="1"/>
  <c r="C14" i="1"/>
  <c r="C126" i="1" l="1"/>
  <c r="C343" i="1" l="1"/>
  <c r="C109" i="1" l="1"/>
  <c r="C342" i="1" l="1"/>
  <c r="C27" i="1" l="1"/>
  <c r="C239" i="1"/>
  <c r="C336" i="1"/>
  <c r="C230" i="1"/>
  <c r="C451" i="1"/>
  <c r="C22" i="1"/>
  <c r="C8" i="1"/>
  <c r="C452" i="1"/>
  <c r="C99" i="1"/>
  <c r="C155" i="1"/>
  <c r="C493" i="1"/>
  <c r="C309" i="1"/>
  <c r="C449" i="1"/>
  <c r="C448" i="1"/>
  <c r="C181" i="1"/>
  <c r="C252" i="1"/>
  <c r="C457" i="1"/>
  <c r="C443" i="1"/>
  <c r="C441" i="1"/>
  <c r="C437" i="1"/>
  <c r="C423" i="1"/>
  <c r="C419" i="1"/>
  <c r="C411" i="1"/>
  <c r="C384" i="1"/>
  <c r="C370" i="1"/>
  <c r="C364" i="1"/>
  <c r="F355" i="1"/>
  <c r="C293" i="1"/>
  <c r="C292" i="1"/>
  <c r="C192" i="1"/>
</calcChain>
</file>

<file path=xl/sharedStrings.xml><?xml version="1.0" encoding="utf-8"?>
<sst xmlns="http://schemas.openxmlformats.org/spreadsheetml/2006/main" count="2201" uniqueCount="814">
  <si>
    <t>ANEXĂ 2 LA PROGRAMUL ANUAL AL ACHIZIȚIILOR PUBLICE_ACHIZIȚII DIRECTE 2021</t>
  </si>
  <si>
    <t>Obiectul achiziției directe</t>
  </si>
  <si>
    <t xml:space="preserve">Cod CPV </t>
  </si>
  <si>
    <t>Valoarea estimată</t>
  </si>
  <si>
    <t>Sursa de finanțare</t>
  </si>
  <si>
    <t>Data estimată pentru inițiere</t>
  </si>
  <si>
    <t>Data estimată pentru finalizare</t>
  </si>
  <si>
    <t>Lei, fără TVA</t>
  </si>
  <si>
    <t xml:space="preserve">09130000-9  - Petrol si produse distilate (Rev.2)  </t>
  </si>
  <si>
    <t>venituri proprii</t>
  </si>
  <si>
    <t>martie</t>
  </si>
  <si>
    <t>aprilie</t>
  </si>
  <si>
    <t>30237000-9</t>
  </si>
  <si>
    <t> 30232110-8 - Imprimante laser (Rev.2)</t>
  </si>
  <si>
    <t>ianuarie</t>
  </si>
  <si>
    <t>Fuser multifunctional OKI MC 562 W</t>
  </si>
  <si>
    <t>30125000-1</t>
  </si>
  <si>
    <t>CARTUSE DE TONER SI CERNEALA</t>
  </si>
  <si>
    <t>30125100-2 - Cartuse de toner (Rev.2)</t>
  </si>
  <si>
    <t>venitiri proprii</t>
  </si>
  <si>
    <t>22610000-9 - Cerneala tipografica (Rev.2)</t>
  </si>
  <si>
    <t>PRODUSE SI MATERIALE PENTRU CONSTRUCTII</t>
  </si>
  <si>
    <t>44100000-1  - Materiale de constructii si articole conexe (Rev.2)</t>
  </si>
  <si>
    <t>SCULE DE MANA, PRODUSE SI MATERIALE DE LACATUSERIE, FERONERIE</t>
  </si>
  <si>
    <t xml:space="preserve">44316500-3  - Lacatusarie (Rev.2)   44511000-5  - Scule de mana (Rev.2) </t>
  </si>
  <si>
    <t>39831240-0</t>
  </si>
  <si>
    <t>februarie</t>
  </si>
  <si>
    <t>33140000-3</t>
  </si>
  <si>
    <t>DIVERSE PIESE SI PRODUSE PENTRU AUTOTURISMELE DIN PARCUL AUTO</t>
  </si>
  <si>
    <t>PRODUSE ȘI MATERIALE TEXTILE</t>
  </si>
  <si>
    <t xml:space="preserve">APARATE, ARTICOLE ȘI ACCESORII ELECTRICE </t>
  </si>
  <si>
    <t>baterii alcaline LR6, AA, 1.5V, 50 bucati</t>
  </si>
  <si>
    <t>31411000-0 Baterii alcaline</t>
  </si>
  <si>
    <t>MASINI SI UTILAJE /aparate de uz casnic</t>
  </si>
  <si>
    <t>PRODUSE ALIMENTARE ȘI DE PROTOCOL</t>
  </si>
  <si>
    <t xml:space="preserve">15800000-6  - Diverse produse alimentare (Rev.2) </t>
  </si>
  <si>
    <t>produse alimentare perioada ianuarie-decembrie</t>
  </si>
  <si>
    <t>15800000-6</t>
  </si>
  <si>
    <t>decembrie</t>
  </si>
  <si>
    <t>SERVICII DE CATERING</t>
  </si>
  <si>
    <t>55520000-1 - Servicii de catering (Rev.2)</t>
  </si>
  <si>
    <t>Contract Servicii catering-Organizare evenimente (coffee breaks și/sau platouri); Servicii catering-Mese servite (mic dejun și/sau prânz și/sau cină)</t>
  </si>
  <si>
    <t>55523000-2</t>
  </si>
  <si>
    <t>79952000-2 Servicii pentru evenimente (Rev.2)</t>
  </si>
  <si>
    <t>ECHIPAMENTE/PRODUSE PENTRU PROTECȚIE SI PSI</t>
  </si>
  <si>
    <t xml:space="preserve">18143000-3  - Echipamente de protectie (Rev.2) </t>
  </si>
  <si>
    <t>Echipament individual de protecta muncii angajati, 35 bucati</t>
  </si>
  <si>
    <t>Completare/dotare pichete PSI, 3 bucati</t>
  </si>
  <si>
    <t>Completare hidranti interiori (furtune, teava refulare, cheie, etc), 38 bucati</t>
  </si>
  <si>
    <t>ARTICOLE SPORTIVE</t>
  </si>
  <si>
    <t>PUBLICATII-CĂRȚI, ZIARE, JURNALE, PUBLICATII, JURNALE DE PRACTICA (LOGBOOK-uri), SUPORTURI DE CURS ȘI ABONAMENTE</t>
  </si>
  <si>
    <t>22100000-1  -  Carti, brosuri si pliante tiparite (Rev.2)                                 22200000-2  -  Ziare, reviste specializate, periodice si reviste (Rev.2)</t>
  </si>
  <si>
    <t>22100000-1</t>
  </si>
  <si>
    <t>79820000-8 - Servicii conexe tipăririi</t>
  </si>
  <si>
    <t>ASIGURARI, VINIETE DE AUTOMOBILE ȘI PERMISE AUTO</t>
  </si>
  <si>
    <t>66510000-8 - Servicii de asigurare (Rev.2)</t>
  </si>
  <si>
    <t>asigurare RCA, asigurare CASCO si asigurare pasageri si bagaje pentru microbuze CT02UMC+CT03UMC</t>
  </si>
  <si>
    <t>66512100-3</t>
  </si>
  <si>
    <t>ITP pentru microbuze CT02UMC+CT03UMC</t>
  </si>
  <si>
    <t>22456000-1</t>
  </si>
  <si>
    <t>verificare aparate tahograf microbuze 24 si 21 locuri</t>
  </si>
  <si>
    <t>71632200-9 Servicii de testare nedistructiva (Rev.2)</t>
  </si>
  <si>
    <t>cod CPV 39263000-3 Articole de birou, 22900000-9 Diverse imprimate</t>
  </si>
  <si>
    <t>Contract subsecvent  hartie A4, 80g/mp si A3, 80g/mp prin intermediul ONAC/2021</t>
  </si>
  <si>
    <t>30197642-8</t>
  </si>
  <si>
    <t>PACHETE SOFTWARE EDUCATIONALE</t>
  </si>
  <si>
    <t>CONTRACT Software pentru sisteme de operare si licente-Microsoft EES</t>
  </si>
  <si>
    <t>48190000-6</t>
  </si>
  <si>
    <t>Contract Upgrade si suport tehnic anual pentru licenta academica ANSYS Academic Research Mechanical and CFD (5 tasks)</t>
  </si>
  <si>
    <t>48190000-6 - Pachete software educationale</t>
  </si>
  <si>
    <t>octombrie</t>
  </si>
  <si>
    <t>noiembrie</t>
  </si>
  <si>
    <t>31710000-6 Echipament electronic</t>
  </si>
  <si>
    <t>24450000-3 - Produse agrochimice (Rev.2)</t>
  </si>
  <si>
    <t>MOBILIER; ACCESORII PENTRU MOBILIER; MATERIALE SI SERVICII RECONDITIONARE MOBILIER</t>
  </si>
  <si>
    <t>SERVICII DE CERTIFICARE A SEMNĂTURII ELECTRONICE</t>
  </si>
  <si>
    <t>79132100-9 - Servicii de certificare a semnaturii electronice (Rev.2)</t>
  </si>
  <si>
    <t>79132100-9</t>
  </si>
  <si>
    <t>SERVICII DE CONTROL/VERIFICARI TEHNICE; PIESE SI ACCESORII</t>
  </si>
  <si>
    <t>Verificare prize de impamantare / paratrasnet</t>
  </si>
  <si>
    <t>71630000-3 Servicii de inspectie si testare tehnica (Rev.2)</t>
  </si>
  <si>
    <t>Servicii inspectii tehnice anuale CNCIR 2 ascensoare persoane</t>
  </si>
  <si>
    <t>71631000-0</t>
  </si>
  <si>
    <t>DIVERSE MATERIALE ȘI SERVICII PENTRU REPARAȚII, INCLUSIV FURNIZARI SI MONTARI</t>
  </si>
  <si>
    <t>50800000-3 Diverse servicii de intretinere si de reparare (Rev.2)</t>
  </si>
  <si>
    <t>SERVICII CURIERAT INTERN ȘI INTERNAȚIONAL ȘI SERVICII POȘTALE</t>
  </si>
  <si>
    <t xml:space="preserve">64110000-0  - Servicii postale (Rev.2)   64120000-3 - Servicii de curierat (Rev.2)  </t>
  </si>
  <si>
    <t>CONTRACT Prestari servicii postale (intern și internațional neprioritar si prioritar)</t>
  </si>
  <si>
    <t>64110000-0</t>
  </si>
  <si>
    <t xml:space="preserve">venituri proprii </t>
  </si>
  <si>
    <t>CONTRACT Prestari servicii de curierat rapid intern</t>
  </si>
  <si>
    <t>64120000-3</t>
  </si>
  <si>
    <t>CONTRACT Prestari servicii de curierat rapid internațional</t>
  </si>
  <si>
    <t>SERVICII DE INVAȚĂMÂNT</t>
  </si>
  <si>
    <t xml:space="preserve">75121000-0 - Servicii administrative in invatamant (Rev.2) </t>
  </si>
  <si>
    <t>SERVICII DE PRODUCTIE SI DIFUZARE MATERIALE EDUCATIONALE</t>
  </si>
  <si>
    <t>CONTRACT Servicii de productie si difuzare in mediul online de materiale educationale in scop didactic</t>
  </si>
  <si>
    <t>80420000-4</t>
  </si>
  <si>
    <t>SERVICII INTERNET, CATV, TELEFONIE FIXA SI TELEFONIE MOBILA</t>
  </si>
  <si>
    <t>72400000-4 - Servicii de internet (Rev.2)   64211000-8 - Servicii de telefonie publica (Rev.2)
 64210000-1 - Servicii de telefonie si de transmisie de date (Rev.2)</t>
  </si>
  <si>
    <t xml:space="preserve">CONTRACT servicii telefonie mobila </t>
  </si>
  <si>
    <t>64212000-5</t>
  </si>
  <si>
    <t>decembrie 2020</t>
  </si>
  <si>
    <t>CONTRACT prestari servicii de internet si televiziune prin cablu</t>
  </si>
  <si>
    <t>72400000-4</t>
  </si>
  <si>
    <t>CONTRACT prestari servicii de telefonie fixa si inchiriere PBX, terminale si asigurare suport tehnic</t>
  </si>
  <si>
    <t>64211000-8; 79511000-9</t>
  </si>
  <si>
    <t>SERVICII IN DOMENIUL SSM</t>
  </si>
  <si>
    <t>CONTRACT Servicii de medicina muncii 200 persoane</t>
  </si>
  <si>
    <t>85147000-1</t>
  </si>
  <si>
    <t>cursuri igiena 25 persoane</t>
  </si>
  <si>
    <t>80530000-8 Servicii de formare profesionala (Rev.2)</t>
  </si>
  <si>
    <t>cursuri prim ajutor 25 persoane</t>
  </si>
  <si>
    <t>SERVICII PRIVIND PROGRAMELE DE FORMARE</t>
  </si>
  <si>
    <t>Supraveghere si monitorizare cursuri organizate de un furnizor de educatie, de formare profesionala sau de perfectionare</t>
  </si>
  <si>
    <t>80521000-2 Servicii privind programele de formare</t>
  </si>
  <si>
    <t>SERVICII AUTORIZARE SI SERVICII PREGĂTIRE/PERFECȚIONARE  PROFESIONALĂ CONTINUA PERSONAL UMC</t>
  </si>
  <si>
    <t>79341000-6-
Servicii de publicitate</t>
  </si>
  <si>
    <t>publicare in Monitorul Oficial partea a III-a decizia 6/14.01.2021</t>
  </si>
  <si>
    <t>79341000-6</t>
  </si>
  <si>
    <t xml:space="preserve">ianuarie </t>
  </si>
  <si>
    <t>Inchiriere parcare 4 locuri - 60mp</t>
  </si>
  <si>
    <t>70321000-7</t>
  </si>
  <si>
    <t>SERVICII DE ASISTENTA TEHNICA INFORMATICA</t>
  </si>
  <si>
    <t>CONTRACT Servicii de asistenta tehnica hardware si software; Servicii de reparare si intretinere calculatoare si periferice informatice</t>
  </si>
  <si>
    <t>72611000-6 Servicii de asistenta tehnica informatica (Rev.2)</t>
  </si>
  <si>
    <t xml:space="preserve">decembrie </t>
  </si>
  <si>
    <t>71356300-1 Servicii de suport tehnic</t>
  </si>
  <si>
    <t>DIVERSE CONTRACTE SERVICII MENTENANȚĂ</t>
  </si>
  <si>
    <t>Mentenanta si upgrade pentru licenta MATLAB versiunea Classroom Academic Licence (Student use in laboratories) si pentru toolbox-uri, pentru perioada 31.01.2021-30.01.2022</t>
  </si>
  <si>
    <t>72261000-2 – Servicii de asistenta pentru software (Rev.2)</t>
  </si>
  <si>
    <t xml:space="preserve">CONTRACT inchiriere 5 purificatoare de apa si 5 dozatoare cu 20 bidoane apa </t>
  </si>
  <si>
    <t>51514110-2 Servicii de instalare de utilaje si aparate de filtrare sau de purificare a apei (Rev.2)</t>
  </si>
  <si>
    <t>CONTRACT Servicii de spalatorie inventar moale</t>
  </si>
  <si>
    <t>98310000-9 Servicii de spalatorie si de curatatorie uscata (Rev.2)</t>
  </si>
  <si>
    <t xml:space="preserve">noiembrie </t>
  </si>
  <si>
    <t xml:space="preserve">CONTRACT Servicii de mentenanta a aparatelor de climatizare, a agregate de racire si a ventiloconvectorilor </t>
  </si>
  <si>
    <t>50730000-1 Servicii de reparare si de intretinere a grupurilor de refrigerare (Rev.2)</t>
  </si>
  <si>
    <t xml:space="preserve">CONTRACT Servicii de intretinere si reparatii ascensoare  </t>
  </si>
  <si>
    <t>50750000-7 Servicii de intretinere a ascensoarelor (Rev.2)</t>
  </si>
  <si>
    <t>CONTRACT Servicii de dezinsectie si deratizare - Lot 1</t>
  </si>
  <si>
    <t>90921000-9 Servicii de dezinfectie si de dezinsectie (Rev.2)</t>
  </si>
  <si>
    <t>CONTRACT Servicii de asistenta tehnica pentru programe de calculator: FC, GM, MF, SA, AB</t>
  </si>
  <si>
    <t>72600000-6 Servicii de asistenta si de consultanta informatica (Rev.2)</t>
  </si>
  <si>
    <t xml:space="preserve">CONTRACT servicii de mentenanta a licentelor UMS (University Management System) și servicii de asistenta în utilizarea aplicatiei UMS </t>
  </si>
  <si>
    <t>72250000-2 - Servicii pentru sisteme şi asistenţă</t>
  </si>
  <si>
    <t>CONTRACT Servicii acces la program informatic legislativ</t>
  </si>
  <si>
    <t>75111200-9 Servicii legislative (Rev.2)</t>
  </si>
  <si>
    <t>CONTRACT Servicii de verificare, revizie, întreținere și reparații la centralele termice, punctul termic și echipamentele din încăperile centralelor termice aparținând UMC, inclusiv manoperă înlocuire piese defecte</t>
  </si>
  <si>
    <t xml:space="preserve">45259300-0 Reparare si întreținere a centralelor termice </t>
  </si>
  <si>
    <t>Contract Servicii de mentenanta (întretinere si reparatii) instalatii termice, instalatii sanitare, instalatii hidrofor si circuite de apa</t>
  </si>
  <si>
    <t>50700000-2 Servicii de reparare si de intretinere a instalatiilor de constructii (Rev.2)</t>
  </si>
  <si>
    <t>DIVERSE CONTRACTE SERVICII MENTENANȚĂ SISTEME DE SECURITATE</t>
  </si>
  <si>
    <t xml:space="preserve">CONTRACT Servicii de mentenanta preventiva si corectiva sisteme de securitate </t>
  </si>
  <si>
    <t>50610000-4 - Servicii de reparare şi de întreţinere a echipamentului de securitate</t>
  </si>
  <si>
    <t>CONTRACT Servicii de trafic de radiocomunicatii navale</t>
  </si>
  <si>
    <t>64220000-4 - Servicii de telecomunicaţii, cu excepţia serviciilor telefonice şi de transmisie de date</t>
  </si>
  <si>
    <t>CONTRACT Servicii mentenanta sistem desfumare</t>
  </si>
  <si>
    <t>50413200-5 Servicii de reparare si de intretinere a echipamentului de stingere a incendiilor (Rev.2)</t>
  </si>
  <si>
    <t>CONTRACT Servicii de verificare, incarcare si reparare stingatoare, 200 bucati</t>
  </si>
  <si>
    <t>50413200-5</t>
  </si>
  <si>
    <t>iulie</t>
  </si>
  <si>
    <t>august</t>
  </si>
  <si>
    <t>FERESTRE, USI SI ARTICOLE CONEXE (FURNIZARE SI/SAU MONTARE)</t>
  </si>
  <si>
    <t>44221000-5</t>
  </si>
  <si>
    <t>45400000-1 - Lucrări de finisare a construcţiilor</t>
  </si>
  <si>
    <t>pachet materiale electrice (cablu CYY-F 3X4 100 m, teava corugata 40mm, stecher cauciuc 16A, fisa 5x32A 400V IP44, priza mobila 5x32A 400V IP44, cravata cablu 200x2.6 100 buc)</t>
  </si>
  <si>
    <t>31681410-0- Materiale electrice</t>
  </si>
  <si>
    <t>SERVICII DE DIRIGENTIE</t>
  </si>
  <si>
    <t xml:space="preserve">79941000-2 - Servicii de taxare (Rev.2)  obiecte principale </t>
  </si>
  <si>
    <t>CONTRACTE UTILITATI</t>
  </si>
  <si>
    <t>Apa canal/2021 - RAJA</t>
  </si>
  <si>
    <t>65100000-4 Distributie de apa si servicii conexe (Rev.2)</t>
  </si>
  <si>
    <t>Apa fierbinte, incalzire/2021 - RADET</t>
  </si>
  <si>
    <t>09320000-8</t>
  </si>
  <si>
    <t>Apa fierbinte, incalzire/2021 - ELECTROCENTRALE CONSTANTA</t>
  </si>
  <si>
    <t>Salubritate+depozitare+inchiriere containere/2021 POLARIS</t>
  </si>
  <si>
    <t>90511000-2</t>
  </si>
  <si>
    <t>55110000-4 - Servicii de cazare la hotel</t>
  </si>
  <si>
    <t>proiect 2017</t>
  </si>
  <si>
    <t>proiect 2019</t>
  </si>
  <si>
    <t>proiect 2018</t>
  </si>
  <si>
    <t>mai</t>
  </si>
  <si>
    <t>30125100-2</t>
  </si>
  <si>
    <t>55110000-4</t>
  </si>
  <si>
    <t>PROIECT GECAMET (Grant IAMU 2017)</t>
  </si>
  <si>
    <t>cazare 10-13.05.2017 Constanta pensiune 2 stele - 7 single si 3 mese/zi/persoana</t>
  </si>
  <si>
    <t>Servicii de înregistrare domeniu gecamet.ro</t>
  </si>
  <si>
    <t>72417000-6-Nume de domenii de internet</t>
  </si>
  <si>
    <t>Servicii de filmare full HD din doua unghiuri si fotografiere</t>
  </si>
  <si>
    <t>92111250-9</t>
  </si>
  <si>
    <t>Servicii de transport local Constanta perioada 10-13 mai 17</t>
  </si>
  <si>
    <t>60140000-1</t>
  </si>
  <si>
    <t>Materiale publicitare (mape prezentare, foi A4 cu programul, bloc notes A5, pixuri, banner exterior, Afise A4, Afise A3, roll-up-uri, servicii grafica</t>
  </si>
  <si>
    <t>22462000-6</t>
  </si>
  <si>
    <t>Servicii transport aeroport tur-retur</t>
  </si>
  <si>
    <t>Servicii de realizare website www.gecamet.ro</t>
  </si>
  <si>
    <t>72413000-8</t>
  </si>
  <si>
    <t>Cazare Varna 10-14.10.17 si transport auto Constanta - Varna</t>
  </si>
  <si>
    <t>taxa de participare Varna oct 2017 (540 USD)</t>
  </si>
  <si>
    <t>79941000-2</t>
  </si>
  <si>
    <t>transport autocar Constanta-Otopeni-Constanta</t>
  </si>
  <si>
    <t>bilet avion Bucuresti-Geneva-Bucuresti, 22-28.04.2018, 1 persoana</t>
  </si>
  <si>
    <t>60420000-8</t>
  </si>
  <si>
    <t>cazare hotel Geneva, 3 stele, 6 nopti, 1 persoana</t>
  </si>
  <si>
    <t>63512000-1</t>
  </si>
  <si>
    <t>asigurare medicala de calatorie 7 zile</t>
  </si>
  <si>
    <t>66512200-4</t>
  </si>
  <si>
    <t>servicii de cercetare econometrica</t>
  </si>
  <si>
    <t>79311400-1_Servicii de cercetare economica</t>
  </si>
  <si>
    <t>cartele telefonie mobila (reincarcare)pentru convorbiri internationale fix si mobil</t>
  </si>
  <si>
    <t>Set cartuse imprimanta HP Deskjet 3540, 3 seturi</t>
  </si>
  <si>
    <t>hartie copiator, 80 g/mp, 5 topuri</t>
  </si>
  <si>
    <t>30192700-8</t>
  </si>
  <si>
    <t>taxe diseminare chestionar GECAMET Google si Facebook</t>
  </si>
  <si>
    <t>taxa publicare articole de cercetare in revista Transnav</t>
  </si>
  <si>
    <t>79941000-3</t>
  </si>
  <si>
    <t>taxa publicare articol jurnal WoS-Postmodern Openings, taxa publicare articol jurnal WoS-Revista Romaneasca</t>
  </si>
  <si>
    <t>79941000-4</t>
  </si>
  <si>
    <t>cazare Geneva 23.02-02.03.2019</t>
  </si>
  <si>
    <t>98341000-5</t>
  </si>
  <si>
    <t>bilet avion Otopeni-Geneva-Otopeni, 23.02-02.03.2019</t>
  </si>
  <si>
    <t>60400000-2</t>
  </si>
  <si>
    <t>asigurarea de calatorie, 23.02-02.03.2019</t>
  </si>
  <si>
    <t xml:space="preserve">66512200-4 </t>
  </si>
  <si>
    <t>bilet avion M Kogalniceanu-Londra-M Kogalniceanu si transport aeroport-Constanta, 9-12.09.2019</t>
  </si>
  <si>
    <t>cazare Londra 09-12.09.2019</t>
  </si>
  <si>
    <t>asigurare de calatorie pentru Londra, 09-12.09.2019</t>
  </si>
  <si>
    <t>servicii legatorie 13 manuale si indrumare de laborator</t>
  </si>
  <si>
    <t>proiect 2020</t>
  </si>
  <si>
    <t xml:space="preserve">Abonament platforma ZOOM doua luni </t>
  </si>
  <si>
    <t>30211300-4-platforme informatice</t>
  </si>
  <si>
    <t>MAI</t>
  </si>
  <si>
    <t>IUNIE</t>
  </si>
  <si>
    <t>Hartie copiator, 80 g/mp, imprimare fata - verso, 14 topuri pentru tipografie in vederea tiparirii de Manuale si indrumare de laborator-Referat 3396/23.06.2020</t>
  </si>
  <si>
    <t>30197642-8 Hartie pentru copiator si xerografica</t>
  </si>
  <si>
    <t xml:space="preserve">Enciclopedia enciclopediilor </t>
  </si>
  <si>
    <t>22113000-5 - Cărţi de bibliotecă</t>
  </si>
  <si>
    <t>PROIECT Holistica impactului surselor regenerabile de energie asupra mediului si climei- HORESEC</t>
  </si>
  <si>
    <t>Laptop/calculator portabil MacBook Pro 15"</t>
  </si>
  <si>
    <t>30213100-6 Computere portabile</t>
  </si>
  <si>
    <t>proiect HORESEC - 2018</t>
  </si>
  <si>
    <t>iunie</t>
  </si>
  <si>
    <t>Multifunctional A3, color, laserjet</t>
  </si>
  <si>
    <t>30232110-8</t>
  </si>
  <si>
    <t>Cartuse de toner Black pentru Multifunctional A3, color, laserjet</t>
  </si>
  <si>
    <t>taxa participare la Conferinta 2018 IEEE CAMA</t>
  </si>
  <si>
    <t>taxa participare la Conferinta 2018 IEEE CAMA, 3-6 sept 2018, Suedia</t>
  </si>
  <si>
    <t>taxa participare la Conferinta EENVIRO 2018, 9-13 oct, Cluj-Napoca</t>
  </si>
  <si>
    <t>septembrie</t>
  </si>
  <si>
    <t>bilete avion Bucuresti-Stockholm 02-07 iulie 2018, 2 persoane</t>
  </si>
  <si>
    <t>cazare Vasteras, Suedia, 2 persoane, 02-07 sept 2018</t>
  </si>
  <si>
    <t>cazare Cluj-Napoca, 09.10-14.10.2018, 1 camera</t>
  </si>
  <si>
    <t>Container pentru componente instalatie surse diferite energie regenerabila</t>
  </si>
  <si>
    <t>34221000-2</t>
  </si>
  <si>
    <t>Inchiriere macara 40 To pentru amplasare container</t>
  </si>
  <si>
    <t>45510000-5</t>
  </si>
  <si>
    <t xml:space="preserve">Instalație complexă cu surse diferite de energii regenerabile cu funcționalitate on și off-grid în scopul analizei calității energiei electrice într-o rețea de tip smart-grid </t>
  </si>
  <si>
    <t>316820000-0</t>
  </si>
  <si>
    <t>materiale electrice si articole conexe bransament trifazat container</t>
  </si>
  <si>
    <t>31680000-6</t>
  </si>
  <si>
    <t>servicii de auditare financiara</t>
  </si>
  <si>
    <t>79212100-4</t>
  </si>
  <si>
    <t>proiect</t>
  </si>
  <si>
    <t>switch 8 porturi 10/100/1000 cu management RJ45</t>
  </si>
  <si>
    <t xml:space="preserve">Masă de lucru, 1800 x 800 x 770mm, culoare crem - 1 buc; Suport unitate calculator,  440 x 110 x 236mm,  atasat culoare crem- 1 buc; Dulap pentru materiale 600 x 354 x 2089mm, culoare crem - 1 buc.
</t>
  </si>
  <si>
    <t>39122100-4 Dulapuri</t>
  </si>
  <si>
    <t>proiect HORESEC 2019</t>
  </si>
  <si>
    <t xml:space="preserve">
Scaun de birou-1 buc și scaun vizitator-2 buc, conform model atasat sau echivalent calitativ, estetic și funcțional, culoare negru
</t>
  </si>
  <si>
    <t>39112000-0 Scaune</t>
  </si>
  <si>
    <t xml:space="preserve">Calculator desktop cu monitor </t>
  </si>
  <si>
    <t>30213300-8</t>
  </si>
  <si>
    <t>Aparat de aer conditionat 9000 btu,furnizare si montare</t>
  </si>
  <si>
    <t>39717200-3</t>
  </si>
  <si>
    <t>Pachet:  cleste de curent Fluke a3000FC-2 buc; Fluke PC3000 FC Adapter-1 buc; clește de curent Fluke 375 FC-2 buc</t>
  </si>
  <si>
    <t>38341300-0</t>
  </si>
  <si>
    <t>Pachet materiale constructii Lot 1+2+3 cornier, sarma, vopsea, diluant, etc</t>
  </si>
  <si>
    <t>44192000-2</t>
  </si>
  <si>
    <t>Ciment structo Plus 20 kg/sac</t>
  </si>
  <si>
    <t>44111200-3 Ciment (Rev.2)</t>
  </si>
  <si>
    <t>Taxa de publicare articol "A Technique for Radar Cross Section Measurements in the Fresnel Region" în revista IEEE Antennas and Wireless Propagation Letters</t>
  </si>
  <si>
    <t>79941000-2 - Servicii de taxare (Rev.2)</t>
  </si>
  <si>
    <t>Conferinta Sofia 22-25 iulie 2019; taxa participare + cazare si deplasare auto propriu Constanta -Sofia</t>
  </si>
  <si>
    <t>taxa participare Conferinta Internationala IEEE PES Innovative Smart Grid Technologies Europe, Bucuresti 29.09-02.10.2019</t>
  </si>
  <si>
    <t xml:space="preserve">Generator de hidrogen de inalta puritate, bazat pe electroliza apei </t>
  </si>
  <si>
    <t>31120000-3 Generatoare (Rev.2)</t>
  </si>
  <si>
    <t>Tevi si racorduri</t>
  </si>
  <si>
    <t>44163000-0 Tevi si racorduri (Rev.2)</t>
  </si>
  <si>
    <t xml:space="preserve">Butelie de gaz </t>
  </si>
  <si>
    <t>44612100-4 Butelii de gaz (Rev.2)</t>
  </si>
  <si>
    <t>Bara alama 30 mm</t>
  </si>
  <si>
    <t>44190000-8</t>
  </si>
  <si>
    <t>materiale de instalatii mufa cupru, robinet, dop alama, semiolandez</t>
  </si>
  <si>
    <t>44163000-0</t>
  </si>
  <si>
    <t>pila de combustie cu hidrogen tip PEM</t>
  </si>
  <si>
    <t>31122100-8</t>
  </si>
  <si>
    <t>7350 euro</t>
  </si>
  <si>
    <t>proiect HORESEC 2020</t>
  </si>
  <si>
    <t xml:space="preserve">taxa participare si publicare pentru autorii din UMC la conferinta  - 2020 IEEE International Workshop for Antenna Technology </t>
  </si>
  <si>
    <t xml:space="preserve">                                                                      42131000-6_Robinete si vane (Rev.2)</t>
  </si>
  <si>
    <t>roll-up personalizat 85x200 cm</t>
  </si>
  <si>
    <t>Sistem de monitorizare a parametrilor vantului</t>
  </si>
  <si>
    <t>38121000-3</t>
  </si>
  <si>
    <t>2383 euro</t>
  </si>
  <si>
    <t xml:space="preserve">44167300-1 Cotituri, profile T si accesorii de tevarie (Rev.2)      38425100-1 Manometre (Rev.2)     38431100-6 Detectoare de gaz (Rev.2)      44317000-5 Cabluri de legare din fier sau din otel (Rev.2)    
39151200-7 Bancuri de lucru (Rev.2)          </t>
  </si>
  <si>
    <t>Aparate de masura: multimetru, tester baterii, anemometru defalcate mai jos</t>
  </si>
  <si>
    <t>Multimetru</t>
  </si>
  <si>
    <t>Anemometru portabil</t>
  </si>
  <si>
    <t>38121000-9</t>
  </si>
  <si>
    <t>Tester</t>
  </si>
  <si>
    <t>38500000-0</t>
  </si>
  <si>
    <t>Masini si aparate pentru alimentarea cu hidrogen si aer a pilei de combustie - lot1-5 defalcate mai jos</t>
  </si>
  <si>
    <t>42514300-5</t>
  </si>
  <si>
    <t>Lot 1 - hidrogen 5.0+inchiriere butelie 10 l+reductor+transport</t>
  </si>
  <si>
    <t>24111600-1 Hidrogen (Rev.2)</t>
  </si>
  <si>
    <t>Lot 2 / poz 3 - ventilatoare de aer pe conducta  NF-A6X25</t>
  </si>
  <si>
    <t>39717100-2</t>
  </si>
  <si>
    <t>Lot 3 - rotametre</t>
  </si>
  <si>
    <t>38429000-8</t>
  </si>
  <si>
    <t>Lot 4 - umidificator</t>
  </si>
  <si>
    <t>Lot 5 - pompa de recirculare</t>
  </si>
  <si>
    <t>42122000-0</t>
  </si>
  <si>
    <t xml:space="preserve">mai </t>
  </si>
  <si>
    <t>Servicii de montare sistem de monitorizare parametrii vant</t>
  </si>
  <si>
    <t>51540000-9</t>
  </si>
  <si>
    <t>Pachet materiale lacatuserie</t>
  </si>
  <si>
    <t>44316500-3</t>
  </si>
  <si>
    <t>Pachet materiale sanitare</t>
  </si>
  <si>
    <t>44411000-4</t>
  </si>
  <si>
    <t>Convertor/Adaptor CC-CC pentru pompa de hidrogen</t>
  </si>
  <si>
    <t>31155000-7 Invertoare</t>
  </si>
  <si>
    <t>butelie hidrogen 10l / 200 bar</t>
  </si>
  <si>
    <t xml:space="preserve">  44612100-4 Butelii de gaz (Rev.2)</t>
  </si>
  <si>
    <t>Cont premium fronius - 36 luni</t>
  </si>
  <si>
    <t>Pachet: clema prindere cablu, rodante cablu, intinzatori</t>
  </si>
  <si>
    <t>44322400-7 Dispozitive de fixare pentru cabluri (Rev.2)</t>
  </si>
  <si>
    <t>Sistem pilot pentru producere gaz metan din Hidrogen si CO2 (componenta: Compresor aer+Reactor cu incalzire+Catalizator)</t>
  </si>
  <si>
    <t>45214630-5 Instalatii stiintifice</t>
  </si>
  <si>
    <t xml:space="preserve">Materiale DIVERSE  </t>
  </si>
  <si>
    <t>44423000-1 Diverse articole (Rev.2)</t>
  </si>
  <si>
    <t>PROIECT ANTREPRENORDOC, SMIS 123847</t>
  </si>
  <si>
    <t>servicii de catering, 30 persoane</t>
  </si>
  <si>
    <t>taxa de publicare articol "Impact of HVAC system upon functional parameters of main engine for a VLCC ship", publicat in primul numar al revistei JMTE in aprilie 2020</t>
  </si>
  <si>
    <t>laptopuri, 8 buc</t>
  </si>
  <si>
    <t>30213100-6 Computere portabile (Rev.2)</t>
  </si>
  <si>
    <t>Multifunctional HP M479FDW si set cartuse</t>
  </si>
  <si>
    <t>Sistem videoproiector+masa suport reglabila, 1 buc</t>
  </si>
  <si>
    <t>38652120-7 Videoproiectoare (Rev.2)</t>
  </si>
  <si>
    <t>Ecran de proiectie, 1 buc</t>
  </si>
  <si>
    <t>38653400-1 Ecrane pentru proiectii (Rev.2)</t>
  </si>
  <si>
    <t>Ruter, 1 buc</t>
  </si>
  <si>
    <t>32413100-2 Rutere de retea (Rev.2)</t>
  </si>
  <si>
    <t>PROIECT ERANET-MARTERA-PIMEO-AI-2</t>
  </si>
  <si>
    <t>echipament radio definit prin software tip USRP-2901</t>
  </si>
  <si>
    <t>32344210-1 - Echipament radio</t>
  </si>
  <si>
    <t xml:space="preserve">servicii de audit financiar </t>
  </si>
  <si>
    <t>79212100-4 - Servicii de auditare financiara</t>
  </si>
  <si>
    <t xml:space="preserve">Instrumente de masurare :                                                                                             1.Telemetru laser 40M;                              </t>
  </si>
  <si>
    <t>38300000-8 Instrumente de masurare (Rev.2)</t>
  </si>
  <si>
    <t>Instrumente de masurare :                                                                                                                                                                                                          2.nivela functionala cu laser si ruleta incorporata</t>
  </si>
  <si>
    <t>Tableta grafica compatibila WINDOWS, 3 buc.</t>
  </si>
  <si>
    <t>30237450-8 Tablete grafice (Rev.2)</t>
  </si>
  <si>
    <t>Cutii organizator, 2 modele, 8 buc.</t>
  </si>
  <si>
    <t>30193000-8 Organizatoare si accesorii (Rev.2)</t>
  </si>
  <si>
    <t>79418000-7 Servicii de consultanţă în domeniul achiziţiilor</t>
  </si>
  <si>
    <t>PUBLICATII</t>
  </si>
  <si>
    <t>Publicatii electronice - 1 buc E-book si 2 buc E-reader model course</t>
  </si>
  <si>
    <t xml:space="preserve"> 22120000-7 - Publicaţii</t>
  </si>
  <si>
    <t>iulie 2020</t>
  </si>
  <si>
    <t>Curs prelungire Certificat de Pregatire Continua soferi (CPC marfa si persoane)</t>
  </si>
  <si>
    <t>Pompe cu turatie variabila, 2 buc</t>
  </si>
  <si>
    <t>42122000-0 Pompe (Rev.2)</t>
  </si>
  <si>
    <t xml:space="preserve">februarie </t>
  </si>
  <si>
    <t>lipici solid 40 gr, 10 bucati</t>
  </si>
  <si>
    <t>24911200-5 Adezivi</t>
  </si>
  <si>
    <t>Servicii de reparatii si intretinere motoare ambarcatiuni SLM</t>
  </si>
  <si>
    <t>unitate de imagine pentru multifunctional OKI C531dn</t>
  </si>
  <si>
    <t>publicare in Monitorul Oficial partea a III-a 2 posturi vacante in data de 25.01.SI 29.014</t>
  </si>
  <si>
    <t>50240000-9 Servicii de reparare si de intretinere si servicii conexe pentru transportul maritim si pentru alte echipamente</t>
  </si>
  <si>
    <t>48310000-4 Pachete software pentru creare de documente (Rev.2)</t>
  </si>
  <si>
    <t>Servicii de transport rutier mobilier si material recuperat corp B, 6 curse</t>
  </si>
  <si>
    <t>60181000-0 Inchiriere de camioane cu sofer</t>
  </si>
  <si>
    <t>Furnizare si montare geam termopan 153x74 cm</t>
  </si>
  <si>
    <t>Masini si aparate pentru alimentarea cu hidrogen si aer a pilei de combustie - Lot 1 - hidrogen 5.0+inchiriere butelie 10 l+reductor+transport</t>
  </si>
  <si>
    <t>proiect HORESEC 2021</t>
  </si>
  <si>
    <t xml:space="preserve">Contracte Produse si materiale de curatenie </t>
  </si>
  <si>
    <t>Servicii autorizate de dirigentie - Lucrari executie tamplarie fixa A1(CO) cu geam armat, sediul central UMC</t>
  </si>
  <si>
    <t>71520000-9, Servicii de supraveghere a lucrărilor</t>
  </si>
  <si>
    <t>Piranometru cu termopila CMP3 cu dataloger portabil</t>
  </si>
  <si>
    <t>Sistem de masurare a eficientei sistemelor de panouri fotovoltaice si trasarea curbei tensiune current</t>
  </si>
  <si>
    <t>Multifunctional laser color HP Pro MFP M479fdw Duplex</t>
  </si>
  <si>
    <t>Tonere (BK, Cyan, Magenta, Yellow) ptr. multifunctional color laser color HP Pro MFP M479fdw Duplex</t>
  </si>
  <si>
    <t>Licente Adobe Acrobat Pro, 1 Year, 7 buc</t>
  </si>
  <si>
    <t>Coroana flori</t>
  </si>
  <si>
    <t>anunt ziar post vacant auditor in 09.02.2021</t>
  </si>
  <si>
    <t>publicare in Monitorul Oficial partea a III-a 1 post vacant in data de09.02.2021</t>
  </si>
  <si>
    <t>anunt in ziar 2 posturi vacante in data de 25.01.SI 29.01.2021</t>
  </si>
  <si>
    <t>Publicare anunt deces Cuget liber 04.02.2021</t>
  </si>
  <si>
    <t>03121210-0 Aranjamente florale (Rev.2)</t>
  </si>
  <si>
    <t>45421141-4 Lucrari de compartimentare (Rev.2)</t>
  </si>
  <si>
    <t>38340000-0 Instrumente de masurare a marimilor (Rev.2)</t>
  </si>
  <si>
    <t>materiale electrice iluminat exterior</t>
  </si>
  <si>
    <t>31681410-0 Materiale electrice</t>
  </si>
  <si>
    <t>39717200-3 Aparate de aer conditionat</t>
  </si>
  <si>
    <t>79140000-7 - Servicii de consultanta si de informare juridica (Rev.2)</t>
  </si>
  <si>
    <t>Servicii de consultanta, asistenta si de informare juridica 2 luni incepand cu 10.02.2021</t>
  </si>
  <si>
    <t>bec (25 buc)+dulie ceramica (25 buc)+adaptor dulie (25 buc)</t>
  </si>
  <si>
    <t>48510000-6 Pachete software de comunicatii</t>
  </si>
  <si>
    <t>broaste usi, silduri cu manere, suruburi, holdsuruburi, disc flex</t>
  </si>
  <si>
    <t xml:space="preserve">44316500-3 </t>
  </si>
  <si>
    <t>furtun 1 tol-50 ml cu insertie panza din PVC</t>
  </si>
  <si>
    <t>44140000-3 Furtunuri</t>
  </si>
  <si>
    <t>pompa submersibila</t>
  </si>
  <si>
    <t>43134100-2 Pompe submersibile</t>
  </si>
  <si>
    <t>proiect 2021</t>
  </si>
  <si>
    <t>Servicii editare articol</t>
  </si>
  <si>
    <t>79820000-8 Servicii conexe tiparirii (Rev.2)</t>
  </si>
  <si>
    <t xml:space="preserve">Incarcator baterii 12 V 20 Amp, 3 iesiri - 1 buc </t>
  </si>
  <si>
    <t>dimmer reglare putere electrica 230Vac/50 Hz-1buc</t>
  </si>
  <si>
    <t>42122100-1 Pompe pentru lichide</t>
  </si>
  <si>
    <t>CONTRACTE  EXECUTIE LUCRARI TAMPLARIE (CERINTE ISU)</t>
  </si>
  <si>
    <t>45421000-4 Lucrari de tamplarie</t>
  </si>
  <si>
    <t>buget de stat</t>
  </si>
  <si>
    <t>CONTRACT - Lucrari executie tamplarie fixa A1(C0) cu geam armat la  Sediul Central al Universitatii Maritime din Constanta, str. Mircea cel Batran, nr.104, Constanta (cerinta IGSU)</t>
  </si>
  <si>
    <t>PRODUSE ȘI MATERIALE INSTALATII SANITARE</t>
  </si>
  <si>
    <t>Pompa circulatie apa Ferro</t>
  </si>
  <si>
    <t>materiale sanitare intretinere bai camin A2</t>
  </si>
  <si>
    <t>24111000-5</t>
  </si>
  <si>
    <t>Incarcat butelie 7 kg cu CO2</t>
  </si>
  <si>
    <t>Pachet materiale instalatie sanitara (schimbare conducta apa calda menajera): teava PPR, robinet bronz, mufe, cot</t>
  </si>
  <si>
    <t xml:space="preserve">servicii inchiriere utilaje (ridicat, transportat) echipamente SLM </t>
  </si>
  <si>
    <t>45510000-5 Închiriere de macarale cu operator</t>
  </si>
  <si>
    <t>44192000-2 Alte materiale de constructii diverse (Rev.2)</t>
  </si>
  <si>
    <t>materiale mutare Laborator Tensiuni Inalte(banda mascare, folie bule, folie strech)</t>
  </si>
  <si>
    <t>42123400-1- Compresoare de aer</t>
  </si>
  <si>
    <t>compresor aer si kit accesorii</t>
  </si>
  <si>
    <t xml:space="preserve"> Valoarea estimată Lei, fără TVA)  </t>
  </si>
  <si>
    <t>Microbiological laboratory  
(Echipamente microbiologice de laborator - lot 1)
(Materiale de laborator lot 2)</t>
  </si>
  <si>
    <t>Autoclav portabil Biobase BKM-P18(D)</t>
  </si>
  <si>
    <t>33191110-9</t>
  </si>
  <si>
    <t>Bec Bunsen ISOLAB</t>
  </si>
  <si>
    <t>44423000-1</t>
  </si>
  <si>
    <t>Baie cu ultrasunete</t>
  </si>
  <si>
    <t>Hota cu flux laminar vertical</t>
  </si>
  <si>
    <t>Agitator Vortex Clasic 2500 rpm</t>
  </si>
  <si>
    <t>IoT system network (KIT) +license program + abonement
(Echipament de monitorizare în timp real a viței de vie, pentru frunză, aer și sol )</t>
  </si>
  <si>
    <t xml:space="preserve"> 38930000-3 Instrumente de masurare a umiditatii si a umezelii (Rev.2)</t>
  </si>
  <si>
    <t xml:space="preserve">50413200-5 </t>
  </si>
  <si>
    <t xml:space="preserve">Servicii de consultanta intocmire documentatie(CAIET SARCINI) reactualizare proiect tehnic si de executie instalatie gaze SLM </t>
  </si>
  <si>
    <t>22462000-6 Materiale publicitare (Rev.2)</t>
  </si>
  <si>
    <t>Panou identificare investitie Extindere, Reabilitare, Modernizare, si echipare infrastructura educationala universitara corp B, BAZA NAUTICA()LAC MAMAIA) str.Cuartului nr.2 Constanta</t>
  </si>
  <si>
    <t>SERVICII DE CONSULTANŢĂ  in achizitii publice</t>
  </si>
  <si>
    <t>aparat aer conditionat 12000 btu, inclusiv traseu frigorific 5 ml+manopera montare+manopera demontare</t>
  </si>
  <si>
    <t>Licenta software pentru simularea circuitelor și sistemelor pentru frecvențe foarte înalte</t>
  </si>
  <si>
    <t>materiale de constructii (cornier aluminiu 6000x30x30x2 mm-6 buc, silicon adeziv-4 buc, electrozi pentru sudura-2 buc, nituri pop 4.8x6.4mm,50 buc/set-5 seturi, surub lemn autofiletant 4x40mm,1000 buc/set-1 set, surub lemn autofiletant 5x100mm, 100 buc/set-2 seturi, tub neon 18w lumina rece 604mm-25 buc)</t>
  </si>
  <si>
    <t>44100000-1</t>
  </si>
  <si>
    <t>Pahet materiale consumabile (Membrane filtrante ø 25 mm, dim. pori 0.22 μm/ SYBR GREEN I (0,5 ml)/  PROPIDIUM IODIDE 95-98%)</t>
  </si>
  <si>
    <t>33696500-0</t>
  </si>
  <si>
    <t>42990000-2</t>
  </si>
  <si>
    <t>POMPE SI COMPRESOARE</t>
  </si>
  <si>
    <t>Statii de lucru (computer, sistem desktop, laptop, tableta, tableta grafica cu display)</t>
  </si>
  <si>
    <t>Accesorii periferice (monitor, tastatura, mouse, tableta grafica fara monitor, hard extern, router, acces point)</t>
  </si>
  <si>
    <t xml:space="preserve">Piese de schimb pentru Statii de lucru; Consumabile IT </t>
  </si>
  <si>
    <t>Echipamente periferice (imprimanta, copiator, multifunctionala, scanner, videoproiector)</t>
  </si>
  <si>
    <t>Piese de schimb pentru Echipamente periferice</t>
  </si>
  <si>
    <t>CONTRACT Benzina si motorina ROMPETROL, valabil pana la 28.02.2021</t>
  </si>
  <si>
    <t>SSD 500GB, SATA III, 2,5 inch, tehnologie MLC</t>
  </si>
  <si>
    <t>30233132-5 UNITATI DE HARD DISK (REV.2)</t>
  </si>
  <si>
    <t>NI 2020 Logbook - Offshore; 30 buc</t>
  </si>
  <si>
    <t xml:space="preserve">HDD extern 4TB 2.5" USB 3.0, 2 buc. </t>
  </si>
  <si>
    <t>mouse USB wireless 3 but+scroll-4 bucati; tastatura USB wireless -4 bucati</t>
  </si>
  <si>
    <t>30237200-1</t>
  </si>
  <si>
    <t>30237450-8 - 
Tablete grafice</t>
  </si>
  <si>
    <t>tableta grafica fara monitor, 4 bucati</t>
  </si>
  <si>
    <t>router (redundanta VRLP), 2 bucati</t>
  </si>
  <si>
    <t>Lucrari de igienizare - reparatii si vopsitorii pereti si tavane sala P010</t>
  </si>
  <si>
    <t>72700000-7- Servicii de retele informatice</t>
  </si>
  <si>
    <t>tonere pentru multifunctional OKI MC562w</t>
  </si>
  <si>
    <t>certificat digital valabilitate 3 ani, 2 bucati</t>
  </si>
  <si>
    <t>44411000-4- Articole sanitare</t>
  </si>
  <si>
    <t>35261000-1- Panouri de informare</t>
  </si>
  <si>
    <t xml:space="preserve">martie </t>
  </si>
  <si>
    <t>Servicii de intocmire CAIET SARCINI lucrari de extindere spatii invatamant si laboratoare si cooptare expert extern in comisia de evaluare propuneri tehnice si financiare</t>
  </si>
  <si>
    <t>produse papetarie, cartuse si stick-uri USB</t>
  </si>
  <si>
    <t xml:space="preserve">79820000-8 </t>
  </si>
  <si>
    <t>Servicii de formare coperti carnete de diploma</t>
  </si>
  <si>
    <t>39515410-2</t>
  </si>
  <si>
    <t>DIVERSE APARATE SI PRODUSE MEDICALE (viziere de protectie, masti, manusi)</t>
  </si>
  <si>
    <t>MATERIALE SI PRODUSE DE CURATENIE SI INTRETINERE (materiale curatenie, dezinfectant maini si suprafete, dozatoare, prosoape hartie)</t>
  </si>
  <si>
    <t>24455000-8 dezinfectanti</t>
  </si>
  <si>
    <t>dezinfectant de maini (50 l) si dezinfectant de suprafete (50 l) K-SEPT</t>
  </si>
  <si>
    <t xml:space="preserve">masti protectie, 3 pliuri, 3 straturi, </t>
  </si>
  <si>
    <t>Furnizare si montare rolete sala E403</t>
  </si>
  <si>
    <t>Servicii de multiplicare si pliere planuri din cadrul proiectului 114/2019 - FAZA: D.T.A.C.</t>
  </si>
  <si>
    <t>79521000-2 - Servicii de fotocopiere (Rev.2)</t>
  </si>
  <si>
    <t>Servicii de editare a publicaţiei “Tomisul Cultural”, aflată sub egida Universităţii Maritime din Constanţa - Editura Nautica-4 editii a 200 exemplare/editie</t>
  </si>
  <si>
    <t>79970000-4</t>
  </si>
  <si>
    <t>anunt ziar post vacant secretar facultate in 18.03.2021</t>
  </si>
  <si>
    <t>publicare in Monitorul Oficial partea a III-a 1 post vacant secretar facultate in data de 18.03.2021</t>
  </si>
  <si>
    <t>39112000-0 Scaune (Rev.2)</t>
  </si>
  <si>
    <t>Ansamblu de aluminiu - Confectionare, furnizare si montare a unui ansamblu din Aluminiu, Sala P007</t>
  </si>
  <si>
    <t>anunt ziar post vacant sef serv tehnic 19.03.2021</t>
  </si>
  <si>
    <t>publicare in Monitorul Oficial partea a III-a 1 post vacant secretar facultate in data de 19.03.2021</t>
  </si>
  <si>
    <t>Role preluare hartie imprimanta HP CP5225</t>
  </si>
  <si>
    <t xml:space="preserve">scaun ergonomic , 2 buc. </t>
  </si>
  <si>
    <t>22121000-4 Publicatii tehnice</t>
  </si>
  <si>
    <t>standard ISO 19018:2020, format pdf electronic</t>
  </si>
  <si>
    <t>CONTRACT Servicii  de verificare, intretinere si reparare instalație de hidranti interiori si exteriori si grupuri de pompare, 76 buc + 2 buc</t>
  </si>
  <si>
    <t>tonere multifunctional HP Color Laserjet MFP M477fdn - 2 buc negru + 1 set color</t>
  </si>
  <si>
    <t>monitor LED Full HD 21", 2 bucati</t>
  </si>
  <si>
    <t>32323100-4 Monitoare video color</t>
  </si>
  <si>
    <t>30124000-4</t>
  </si>
  <si>
    <t>Multifunctional laser color Duplex A4, workCenter xerox 6515</t>
  </si>
  <si>
    <t>Set Tonere multifunctionata xerox 6515 (N/y/m/c)</t>
  </si>
  <si>
    <t>starter si igniter pentru bec philips</t>
  </si>
  <si>
    <t>surub M6, piulita M6, saiba (100 buc din fiecare reper)</t>
  </si>
  <si>
    <t>31680000-6 articole si accesorii electrice</t>
  </si>
  <si>
    <t>tavite din plastic dim 348x255x66 mm, 25 bucati</t>
  </si>
  <si>
    <t>30193200-0 Tavite sau organizatoare de birou</t>
  </si>
  <si>
    <t>Piese Konica Bizhub 215: cilindru, developer, lamela, corotron</t>
  </si>
  <si>
    <t>30125000-1 Piese si accesorii pentru fotocopiatoare (Rev.2)</t>
  </si>
  <si>
    <t>32422000-7 Componente de retea</t>
  </si>
  <si>
    <t>Incarcatura GPL tip aragaz</t>
  </si>
  <si>
    <t>CONTRACT SUBSECVENT, Benzina si motorina OMV, prin ONAC, valabil 16.03.2021-31.12.2021</t>
  </si>
  <si>
    <t>Papetarie</t>
  </si>
  <si>
    <t>Servicii de testare RT-PCR 4 persoane</t>
  </si>
  <si>
    <t>clor 30 kg</t>
  </si>
  <si>
    <t>24311900-6 Clor</t>
  </si>
  <si>
    <t>aparat aer conditionat 12000 btu, inclusiv traseu frigorific 6 ml+manopera montare+manopera demontare</t>
  </si>
  <si>
    <t>79132100-10</t>
  </si>
  <si>
    <t>38520000-6 Scanere (Rev.2)</t>
  </si>
  <si>
    <t>SERVICII DE CERTIFICARE (ISO, GCHQ, etc)</t>
  </si>
  <si>
    <t>Servicii de certificare a sistemului integrat de management calitate-mediu conform standardelor ISO 9001:2015 si ISO 14001:2015</t>
  </si>
  <si>
    <t>79132000-8 - Servicii de certificare (Rev.2)</t>
  </si>
  <si>
    <t>toner negru CF410A multifunctional M477fdw, 2 bucati</t>
  </si>
  <si>
    <t>reinnoire certificat digital valabilitate 1 an, 2 bucati</t>
  </si>
  <si>
    <t>90711100-5 Evaluare a riscurilor sau a pericolelor, alta decat cea pentru constructii</t>
  </si>
  <si>
    <t>set tonere TN221Y+TN221M+TN221C+TN221K pentru multifunctional Konica Minolta Bizhub C227</t>
  </si>
  <si>
    <t>coroana flori naturale, 2 bucati</t>
  </si>
  <si>
    <t>diploma de inginer (Legea nr 1/2011)</t>
  </si>
  <si>
    <t>22450000-9 Imprimate nefalsificabile (Rev.2)</t>
  </si>
  <si>
    <t>asignare si mentenanta anul 2021 clasa de adrese IP tip PA</t>
  </si>
  <si>
    <t>toner negru CF410A multifunctional M477fdw, 5 bucati + 2 seturi color (CF411A+CF412A+CF413A)</t>
  </si>
  <si>
    <t>scanner 36 inch</t>
  </si>
  <si>
    <t>CONTRACT Servicii de suport tehnic hardware si software pentru utilizatori platforma eCampus de predare cursuri online</t>
  </si>
  <si>
    <t>Pachet  componenete retea:patch-uri utp cat6 - 440 buc; 5 casete cu banda de printare-5 bucati; rola de cablu de retea-1 buc; priza de date-10 buc, punch down tool</t>
  </si>
  <si>
    <t>Cerneala neagra originala risograf HC 5500, cip</t>
  </si>
  <si>
    <t>Fuser imprimanta Laser Jet 700 color</t>
  </si>
  <si>
    <t>Toner Cyan imprimanta Laser Jet 700 color</t>
  </si>
  <si>
    <t>medalii 4 cm, metal, locurile 1,2,3 - 33 bucati</t>
  </si>
  <si>
    <t>18512200-3 Medalii</t>
  </si>
  <si>
    <t>mouse gaming - 11 buc; casti gaming - 11 buc</t>
  </si>
  <si>
    <t>30237200-1 Accesorii pentru computere</t>
  </si>
  <si>
    <t>MATERIALE PUBLICITARE; PRODUSE IMPRIMATE</t>
  </si>
  <si>
    <t>48190000-6 - Pachete software analitice sau stiintifice</t>
  </si>
  <si>
    <t>Software de analiza OriginPro v2021 sau echivalent</t>
  </si>
  <si>
    <t>18453000-9</t>
  </si>
  <si>
    <t xml:space="preserve"> 30213300-8 Computer de birou </t>
  </si>
  <si>
    <t>buget si venituri proprii</t>
  </si>
  <si>
    <t>SSD 1TB si HUB USB</t>
  </si>
  <si>
    <t>30237000-9 Piese si accesorii pentru computere</t>
  </si>
  <si>
    <t>30197000-6 Articole marunte de birou (Rev.2)</t>
  </si>
  <si>
    <t>Breloc plastic chei</t>
  </si>
  <si>
    <t>confecionat 7 duplicate chei</t>
  </si>
  <si>
    <t>44173000-3 Benzi (constructii) (Rev.2)</t>
  </si>
  <si>
    <t>Banda - rola alb-rosu delimitare spatiu 200 m</t>
  </si>
  <si>
    <t>44316510-6 Feronerie (Rev.2)</t>
  </si>
  <si>
    <t>Lucrări de îmbracare/remediere structură perete corp A</t>
  </si>
  <si>
    <t>45432210-9 Lucrari de imbracare a peretilor</t>
  </si>
  <si>
    <t>45410000-4 Lucrări de tencuire</t>
  </si>
  <si>
    <t>LUCRARI DE CONSTRUCTII SI FINISARE A CONSTRUCTIILOR</t>
  </si>
  <si>
    <t>taxa anuala membru in grupul DP TEG</t>
  </si>
  <si>
    <t>fermoar termosudabil cort 3 ml/buc, 2 bucati</t>
  </si>
  <si>
    <t>redeventa Primarie</t>
  </si>
  <si>
    <t xml:space="preserve">Servicii de actualizare, asistenta si suport tehnic program informatic ALOP </t>
  </si>
  <si>
    <t>taxa validare si inscriere program de studii universitare de masterat Cyber security and risk management</t>
  </si>
  <si>
    <t>HDD extern 2TB</t>
  </si>
  <si>
    <t>cotizatie anuala 2021 - Asociatia Grup Local Dobrogea</t>
  </si>
  <si>
    <t>taxa ANCPI</t>
  </si>
  <si>
    <t>vase de expansiune -2 bucati, filtru Y-3", robinet cu maneta 2 1/2"</t>
  </si>
  <si>
    <t>taxa evaluare privind autorizarea de functionare provizorie program nou studii univ licenta Electrotehnica lb engleza</t>
  </si>
  <si>
    <t>Servicii de reparatie electropompa tip Lowara</t>
  </si>
  <si>
    <t>toner negru T7891 XXL -2 buc si set color tonere T7892 XXL+T7893 XXL+T7894 XXL</t>
  </si>
  <si>
    <t xml:space="preserve">Asistenta juridica dosar6940/118/2020 - Redactare, semnare cerere de apel, asistență și reprezentare </t>
  </si>
  <si>
    <t>79111000-5 Servicii de consultanta juridica (Rev.2)</t>
  </si>
  <si>
    <t xml:space="preserve">30237000-9 </t>
  </si>
  <si>
    <t>09130000-9 - Petrol si produse distilate (Rev.2)</t>
  </si>
  <si>
    <t xml:space="preserve">Materiale utilizate la revizia generala a lifturilor (ascensoarelor): motorina, ulei  </t>
  </si>
  <si>
    <t>Adeziv Ceresit CM 11 sac 25 kg</t>
  </si>
  <si>
    <t>baterii UPS 8 bucati</t>
  </si>
  <si>
    <t>31440000-2 Baterii</t>
  </si>
  <si>
    <t>stampile fara stema 16 bucati</t>
  </si>
  <si>
    <t>30192153-8 Stampile cu text</t>
  </si>
  <si>
    <t>30192151-4 Stampile de sigilare</t>
  </si>
  <si>
    <t>redeventa Primarie trim I/2021 si trim II/2021</t>
  </si>
  <si>
    <t>SSD  500 GB, 2.5 inch, SATA</t>
  </si>
  <si>
    <t>UPS 1000VA, 600 W</t>
  </si>
  <si>
    <t>pamant flori 40 l, 2 saci; ghivece plastic 10 bucati, farfurii ghiveci 8 bucati</t>
  </si>
  <si>
    <t>etajera baie sticla 3 buc</t>
  </si>
  <si>
    <t>taxa membru UMC in Asociatia Internationala a Universitatilor de Marina (IAMU)</t>
  </si>
  <si>
    <t>anunt Monitorul Oficial post vacant in data de 21.05.2021</t>
  </si>
  <si>
    <t>anunt ziar post vacant in data de 21.05.2021</t>
  </si>
  <si>
    <t>aparat aer conditionat 9000 BTU</t>
  </si>
  <si>
    <t xml:space="preserve">TAXE/COTIZATII DIVERSE </t>
  </si>
  <si>
    <t>taxa participare si publicare lucrare Conferinta ModTech 2021</t>
  </si>
  <si>
    <t>SSD 1 TB laptop</t>
  </si>
  <si>
    <t>taxa participare si taxa publicare lucrari conferinta TE-RE-RD 2021</t>
  </si>
  <si>
    <t>SSD 1 TB, 1 bucata</t>
  </si>
  <si>
    <t>30237100-0 Piese pentru computere</t>
  </si>
  <si>
    <t>CONTRACT Servicii de promovare in presa online</t>
  </si>
  <si>
    <t>stick USB 32 GB, port USB 3.0 - 100 bucati</t>
  </si>
  <si>
    <t xml:space="preserve">44511000-5  - Scule de mana (Rev.2) </t>
  </si>
  <si>
    <t>erbicid postemergent 5 l</t>
  </si>
  <si>
    <t>44800000-8 Vopsele, lacuri si masticuri</t>
  </si>
  <si>
    <t>set tonere black+color pentru multifunctional HP Color LaserJet Pro MFP M477fdn</t>
  </si>
  <si>
    <t>SERVICII FORMARE PROFESIONALĂ-ANEXA 2 din Legea 98/2016</t>
  </si>
  <si>
    <t>CONTTRACT Servicii de formare profesională în domeniul Dynamic positioning (DP)</t>
  </si>
  <si>
    <t>CPV 80510000-2 - Servicii de formare specializata (Rev.2)</t>
  </si>
  <si>
    <t>32324000-0 Televizoare (Rev.2)</t>
  </si>
  <si>
    <t>Televizor Samsung 55TU7092, 138 cm, Smart, 4K Ultra HD, LED, Clasa G sistem Cyber Security</t>
  </si>
  <si>
    <t>SERVICII ARTISTICE (ANEXA 2 din Legea 98/2016)</t>
  </si>
  <si>
    <t>92312000-1 Servicii artistice (Rev.2)</t>
  </si>
  <si>
    <t xml:space="preserve">taxe vamale </t>
  </si>
  <si>
    <t>buget Conferinta IEEE AP-S</t>
  </si>
  <si>
    <t>71630000-3 Servicii de inspectie si testare tehnica (Rev.2</t>
  </si>
  <si>
    <t>Revizie si verificare metrologica contoare energie termica, contoare apa rece si contoare apa calda (verificare la 4 ani)</t>
  </si>
  <si>
    <t>set toner negru+color pentru multifunctionala OKI 531dn, 3 seturi</t>
  </si>
  <si>
    <t>34928480-6 Containere si pubele de deseuri</t>
  </si>
  <si>
    <t>vopsea alchidica pentru lemn/metal 4 l - 2 cutii, pensula latime 5 cm - 10 buc - lot 2</t>
  </si>
  <si>
    <t>Foarfeca pentru vie, foarfeca de gradina, fir motocoasa - lot 1</t>
  </si>
  <si>
    <t>cos colectare selectiva 12 seturi, 3 buc/set</t>
  </si>
  <si>
    <t>39224340-3 pubele</t>
  </si>
  <si>
    <t>Toner imprimanta hp color MFP179</t>
  </si>
  <si>
    <t>380 bilete reprezentatii Teatru de stat Constanța</t>
  </si>
  <si>
    <t>certificat digital valabilitate 3 ani, 1 bucata</t>
  </si>
  <si>
    <t>Servicii de inchiriere butelie de hidrogen pentru perioada iunie-dec 2021 (maxim 214 zile)</t>
  </si>
  <si>
    <t>66162000-3 - Servicii de custodie (Rev.2)</t>
  </si>
  <si>
    <t xml:space="preserve">HDD extern </t>
  </si>
  <si>
    <t>multifunctional color A4 duplex</t>
  </si>
  <si>
    <t>30232150-0 Imprimante cu jet de cerneala</t>
  </si>
  <si>
    <t>03440000-6- Produse de silvicultura</t>
  </si>
  <si>
    <t>39831240-0 Produse de curatenie</t>
  </si>
  <si>
    <t>raclete reglabile 3 m-2 buc, raclete reglabile 1 m-5 buc</t>
  </si>
  <si>
    <t>scanner plat A4 duplex</t>
  </si>
  <si>
    <t>cablu MYF 2,5mm, 20mlș robinet gaz 1/2 inch, 1 buc</t>
  </si>
  <si>
    <t>pubele 240 L: 2 NEGRE+1 ALBASTRU+1 GALBEN+1 VERDE</t>
  </si>
  <si>
    <t>PROIECT CNFIS FDI-2021-0340</t>
  </si>
  <si>
    <t>echipamente si componente modelism</t>
  </si>
  <si>
    <t>materiale generale si de asamblare</t>
  </si>
  <si>
    <t>scule si dispozitive de lucru</t>
  </si>
  <si>
    <t>aparate de masura si control</t>
  </si>
  <si>
    <t>produse electrotehnice</t>
  </si>
  <si>
    <t>produse electronice</t>
  </si>
  <si>
    <t>echipamente frigorifice</t>
  </si>
  <si>
    <t>42123300-0 Compresoare pentru echipamente frigorifice</t>
  </si>
  <si>
    <t>aparatura laborator</t>
  </si>
  <si>
    <t>48820000-2</t>
  </si>
  <si>
    <t>39294100-0 Produse informative si de promovare</t>
  </si>
  <si>
    <t>tricouri inscriptionate, 50 bucati</t>
  </si>
  <si>
    <t>multifunctionala color wireless - 1 bucata</t>
  </si>
  <si>
    <t>tablete cu stylus cu tastatura - 6 bucati</t>
  </si>
  <si>
    <t>30213200-7 Tablet PC</t>
  </si>
  <si>
    <t>sursa de alimentare externa pentru PC</t>
  </si>
  <si>
    <t>Verificare si etalonare echipament AlphaGuard PQ2000Pro, inlocuire baterie, efectuare teste functionale, transport inclus</t>
  </si>
  <si>
    <t>abonament lucrarea Consilier Contabilitate pentru Institutii Publice</t>
  </si>
  <si>
    <t xml:space="preserve">  22200000-2  -  Ziare, reviste specializate, periodice si reviste</t>
  </si>
  <si>
    <t>materiale sanitare (rezervor wc, baterie lavoar, baterie dus, furtun dus, aerator pentru baterie lavoar, para dus crom, mecanism evacuare wc, colac wc, silicon universal transparent)</t>
  </si>
  <si>
    <t>materiale electrice (bec industrial 100W, 240V, intrerupator incastrat rama inclus simplu, intrerupator incastrat rama inclusa dublu, priza incastrata rama inclusa, prelungitor 10 m 3 prize 3500W 3x1.5mmp cu intrerupator)</t>
  </si>
  <si>
    <t>materiale de constructii diverse (vopsea alchidica pentru metal, alba, interior 0.75 l-5 buc, vopsea lucioasa albastra pentru lemn, metal, zidarie exterior 0.75 l-5 buc, vopsea lucioasa neagra pentru metal, lemn exterior 0.75 l-5 buc, diluant universal 1 l-5 buc, set pensule vopsit 20mm, 50mm,70mm, maner plastic-2 seturi, bidinea 14x4cm-2 buc, covor PVC 400x0.25cm imitatie parchet 10 mp)</t>
  </si>
  <si>
    <t>44110000-4 Materiale de constructii</t>
  </si>
  <si>
    <t>cartus negru imprimanta Epson WP 4525</t>
  </si>
  <si>
    <t>Taxa membru asociat al The Nautical Institute</t>
  </si>
  <si>
    <t>IMCA Logbook - DP maintenance 30 buc</t>
  </si>
  <si>
    <t>prelungitor 5 m, 5 prize, cu intrerupator</t>
  </si>
  <si>
    <t>publicare Decizie 119/10.06.2021 in Monitorul Oficial</t>
  </si>
  <si>
    <t>Echipamente de inregistrare si prelucrare date - Camera foto wifi</t>
  </si>
  <si>
    <t>Echipamente de inregistrare si prelucrare date - Sistem FOG server</t>
  </si>
  <si>
    <t>Developer DV-110; Drum DR-114; Cleaning blade A0XX361800</t>
  </si>
  <si>
    <t>Servicii de diagnosticare tehnica si remediere defectiuni autoturism Dacia Duster CT10UMC</t>
  </si>
  <si>
    <t>50112100-4 Servicii de reparare a automobilelor</t>
  </si>
  <si>
    <t>Revizii tehnice periodice pentru autovehiculele apartinand UMC (CT 08 WUS, CT 10 UMC, CT 11 UMC, CT 12 UMC)</t>
  </si>
  <si>
    <t>cooler pentru procesor PC</t>
  </si>
  <si>
    <t>stick 32 GB, USB 3.0</t>
  </si>
  <si>
    <t>Stut filetat cu flansa si filtru cu flansa centrala termica</t>
  </si>
  <si>
    <t>set tonere CRG-716 originale pentru Canon LBP5050N</t>
  </si>
  <si>
    <t>software Octopus 6 Office pentru 3 ani</t>
  </si>
  <si>
    <t>servicii de accesare licente si servicii de instruire in utilizarea solutiilor educationale de afaceri</t>
  </si>
  <si>
    <t>Taxa actualizare ATR SLM</t>
  </si>
  <si>
    <t>Revizie periodica si reparatie generator diesel trifazat DeWerk</t>
  </si>
  <si>
    <t>anunt Monitorul Oficial post vacant in data de 29.06.2021</t>
  </si>
  <si>
    <t>Taxa inregistrare domeniu jmte.eu (23.06.2021-22.06.2022)</t>
  </si>
  <si>
    <t>proiect 2022</t>
  </si>
  <si>
    <t>computer de birou 1 bucata</t>
  </si>
  <si>
    <t>buget</t>
  </si>
  <si>
    <t>31120000-3</t>
  </si>
  <si>
    <t>38340000-0 Instrumente de masurare a marimilor</t>
  </si>
  <si>
    <t>31711100-4 Componente electronice</t>
  </si>
  <si>
    <t>componente electronice (arduino UNO 6 buc, placa de test breadboard 6 buc, placa de test 6 buc, set Jumper breadboard 140 6 buc, componente pasive si active 10 buc-rezistoare fixe si variabile, fotorezistoare, condensatoare ceramice si stiroflex, bobine, diode, fotodiode, transzitoare, fototranzistoare, amplificatoare, termocuplu)</t>
  </si>
  <si>
    <t>INSTRUMENTE (DE MASURA SI CONTROL) , ECHIPAMENTE DE LABORATOR SI PIESE PENTRU ACESTEA</t>
  </si>
  <si>
    <t>taxa tarif utilizare spectru serviciul mobil maritim perioada 01.04-30.06.2021</t>
  </si>
  <si>
    <t>licenta software Adobe Acrobat Pro, 1 an</t>
  </si>
  <si>
    <t>anunt in ziarul Cuget Liber in data de 29.06.2021</t>
  </si>
  <si>
    <t>30192700-8 Papetarie</t>
  </si>
  <si>
    <t>rollup 85x200 cm, 11 bucati</t>
  </si>
  <si>
    <t>71356100-9 Servicii de control tehnic                 50112100-4 Servicii de reparare a automobilelor</t>
  </si>
  <si>
    <t>acumulatori cu plumb 12V/18Ah_2buc; UPS 3000V; 2700W_1buc; detector de fum_1buc; telecomenzi radio de panica pentru module radio RC-box 1_6 buc</t>
  </si>
  <si>
    <t>Solutie spalare parbriz, de vara-40 litri; Solutie ADBLUE sau echivalent-20 litri; Odorizant habitaclu-25buc; Solutie curatat injectoare-10 buc; Lichid spalat caroserie-20 litri</t>
  </si>
  <si>
    <t>39831500-1 Produse de curatat pentru automobile;                 39811100-1 Odorizante de interior;                               24957000-7 Aditivi chimici</t>
  </si>
  <si>
    <t>2 buc Generator de unda, 1 buc osciloscop si 4 buc cablu TP-C50H</t>
  </si>
  <si>
    <t>placuta gravata cu suport 300x210 mm, 2 bucati; placuta gravata 210x13 mm, 2 bucati</t>
  </si>
  <si>
    <t xml:space="preserve">44423450-0 Placute indicatoare </t>
  </si>
  <si>
    <t>stampila cu stema Romaniei, matrita timbru sec si presa manuala</t>
  </si>
  <si>
    <t>Contract Asistenta in utilizarea solutiei Admitere online</t>
  </si>
  <si>
    <t>Computere de birou 10 bucati; Computere portabile 4 bucati; Terminal Server Simulator</t>
  </si>
  <si>
    <t>71631480-8 Servicii de inspectie rutiera (Rev.2)</t>
  </si>
  <si>
    <t>Baterii LR03/1.5 V/AAA</t>
  </si>
  <si>
    <t>prelungitor schuko cu 5 prize</t>
  </si>
  <si>
    <t>coroana flori</t>
  </si>
  <si>
    <t>Servicii de inchiriere 250 scaune festivitate absolvire</t>
  </si>
  <si>
    <t>Echipamente de inregistrare si prelucrare date - Server GPU server</t>
  </si>
  <si>
    <t>Audit financiar proiect</t>
  </si>
  <si>
    <t>2 tonere negre și 1 set color, imprimanta color Lase Jet Pro MFP M477fdw</t>
  </si>
  <si>
    <t>copiere/print-uri planuri 26.7 mp (A0-21 buc, A1-1 buc, A2-1 buc, A4x4-20 buc)</t>
  </si>
  <si>
    <t xml:space="preserve">Solutie spalare parbriz, de vara-40 litri; Solutie ADBLUE sau echivalent-20 litri; </t>
  </si>
  <si>
    <t>CONTRACTE  SERVICII (CERINTE ISU)</t>
  </si>
  <si>
    <t>Servicii de modificare a planurilor de arhitectura si emitere dispozitie de santier pentru modificari sala P010</t>
  </si>
  <si>
    <t>71317100-4 - Servicii de consultanţă în protecţia contra incendiilor şi a exploziilor şi în controlul incendiilor şi al exploziilor</t>
  </si>
  <si>
    <t>anunt Monitorul Oficial post vacant in data de 20.07.2021</t>
  </si>
  <si>
    <t>anunt in ziarul Cuget Liber in data de 20.07.2021</t>
  </si>
  <si>
    <t>Taxa anuala pentru functionare Centru acreditat de testare MARLINS</t>
  </si>
  <si>
    <t>Curea de antrenare masina de tuns iarba BOSCH ARM32</t>
  </si>
  <si>
    <t>34913000-0 - Diverse piese de schimb</t>
  </si>
  <si>
    <t>Aparat aer conditionat 9000 BTU</t>
  </si>
  <si>
    <t xml:space="preserve">39717200-3 Aparate de aer conditionat                </t>
  </si>
  <si>
    <t>aparat aer conditionat 9000 BTU, furnizar si montare</t>
  </si>
  <si>
    <t xml:space="preserve">39717200-3 Aparate de aer conditionat                     </t>
  </si>
  <si>
    <t>39716000-4 - Piese pentru aparate electrocasnice</t>
  </si>
  <si>
    <t xml:space="preserve">Pachet Piese de schimb chiller Climaventa; Piese sistem climatizare cu ventiloconvectori Camin Baza Nautica </t>
  </si>
  <si>
    <t>Aparat aer conditionat 24000BTU furnizare si montare;</t>
  </si>
  <si>
    <t xml:space="preserve">osciloscop digital 3 bucati cu cablu de conectare BNC-BNC si sonda osciloscop cu clesti, generator de functii programabil 3 bucati, sursa de alimentare de laborator 3 bucati, </t>
  </si>
  <si>
    <t>tonere pentru multifunctional OKI MC562w (1 B/ 1 Y/ 2 C/2M)</t>
  </si>
  <si>
    <t>Transfer kit CE516A, multifunctional Laserjet 700 color MFP</t>
  </si>
  <si>
    <t>papetarie (pixuri 50 bucati, biblioraft 25 bucati, perforator 1 bucata)</t>
  </si>
  <si>
    <t>proiector led 50W-6 buc, senzor crepuscular</t>
  </si>
  <si>
    <t>tonere imprimanta xerox work center 6515 B+Y+C+M</t>
  </si>
  <si>
    <t>tonere black HP Laser jet Pro M 201-M2020PCL</t>
  </si>
  <si>
    <t>anunt in ziarul Cuget Liber in data de 22.07.2021</t>
  </si>
  <si>
    <t xml:space="preserve">Revizie aer conditionat+Revizie tehnica pentru microbuze CT02UMC+CT03UMC si </t>
  </si>
  <si>
    <t>Datorii vamale eliberare colet IMCA Logbook-uri</t>
  </si>
  <si>
    <t>anunt Monitorul Oficial post vacant in data de 22.07.2021 si 23.07.2021</t>
  </si>
  <si>
    <t>anunt in ziarul Cuget Liber in data de 23.07.2021</t>
  </si>
  <si>
    <t>taxa validare si inscrierea programului de studii universitare de masterat Bussines Administration in transport</t>
  </si>
  <si>
    <t>Redeventa trim II 2021 - teren 2040 mp SLM</t>
  </si>
  <si>
    <t>taxa participare si taxa publicare lucrari conferinta MODTECH 2021</t>
  </si>
  <si>
    <t>Toner laser jet 700 color MFP CE341AC - cyan, CE340AC - black</t>
  </si>
  <si>
    <t>NI LOGBOOK - DP Induction</t>
  </si>
  <si>
    <t>Aparat aer conditionat 12000 BTU</t>
  </si>
  <si>
    <t>Robot de gazon - masina de tuns gazon</t>
  </si>
  <si>
    <t>16311000-8</t>
  </si>
  <si>
    <t>venituri proprii / BS??</t>
  </si>
  <si>
    <t xml:space="preserve">Computer birou si monitor </t>
  </si>
  <si>
    <t>ECHIPAMENT ELECTRONIC; ACCESORII ELECTRONICE; ACCESORII PENTRU ELECTRONICA</t>
  </si>
  <si>
    <t>Accesorii electronice; Accesorii pentru electronica</t>
  </si>
  <si>
    <t>31711000-3 Accesorii electronice</t>
  </si>
  <si>
    <t>conexpand cu distantier D12 cu surub M10x100mm</t>
  </si>
  <si>
    <t>44330000-2</t>
  </si>
  <si>
    <t>anunt Monitorul Oficial post vacant in data de 29.07.2021</t>
  </si>
  <si>
    <t>anunt in ziarul Cuget Liber in data de 29.07.2021</t>
  </si>
  <si>
    <t>taxa participare si publicare lucrare "Electric diagram with AFDD.." Universitatea Transilvania 2-3 septambrie</t>
  </si>
  <si>
    <t>PROIECT CNFIS FDI-2021-060</t>
  </si>
  <si>
    <t>laptop 15.6", 3 bucati</t>
  </si>
  <si>
    <t>31681410-0</t>
  </si>
  <si>
    <t>tricouri inscriptionate, 65 buc</t>
  </si>
  <si>
    <t>18331000-8 Tricouri</t>
  </si>
  <si>
    <t>Licență QM9101 moneo Starterkit -1 buc; Licență QMC001 moneo edgeConnect VSE -1 buc</t>
  </si>
  <si>
    <t>Aparat aer conditionat  1x9000+2x24000 BTU</t>
  </si>
  <si>
    <t>Racord flexibil</t>
  </si>
  <si>
    <t>Pachet piese de schimb chiller si climatizare ventiloconvectori</t>
  </si>
  <si>
    <t>Bariera de fum tipFireay, 1 buc+Detector multicriterial de fum, 1 buc</t>
  </si>
  <si>
    <t>Componente electronice Lot 3</t>
  </si>
  <si>
    <t>UPS</t>
  </si>
  <si>
    <t>ACCESORII PERIFERICE</t>
  </si>
  <si>
    <t>supape de siguranta centrala termica - 13 bucati; aerisitoare automate centrala termica- 4 bucati</t>
  </si>
  <si>
    <t>42131147-8 Supape de siguranta</t>
  </si>
  <si>
    <t>cartus negru HP302XL 2 buc, cartus color HP302XL 1 buc pentru imprimanta HP DeskJet 2130</t>
  </si>
  <si>
    <t>echipamente termice (lot 1, lot 2)</t>
  </si>
  <si>
    <t>echipamente si componente modelism_PARTEA 1</t>
  </si>
  <si>
    <t>produse electrotehnice_partea 1</t>
  </si>
  <si>
    <t>31730000-2 Echipament electrotehnic</t>
  </si>
  <si>
    <t>Servicii de inchiriere macara</t>
  </si>
  <si>
    <t>Ulei de in sicativat pentru lemn</t>
  </si>
  <si>
    <t>Lucrari executie perete gips carton (cerinta ISU)</t>
  </si>
  <si>
    <t xml:space="preserve">COMBUSTIBILI LICHIZI, GAZOSI, SOLIZI SI ULEIURI </t>
  </si>
  <si>
    <t xml:space="preserve">CERNEALA ȘI MATERIALE PENTRU TIPOGRAFIE </t>
  </si>
  <si>
    <t>REVIZII, REPARATII, VERIFICARI MASINI, VERIFICARE SI DESCARCARE TAHOGRAF</t>
  </si>
  <si>
    <t>HARTIE, ARTICOLE DIN PAPETARIE, ARTICOLE DE BIROTICA SI ACCESORII DE BIROU</t>
  </si>
  <si>
    <t xml:space="preserve">PRODUSE AGROCHIMICE SI DE SILVICULTURA, ARANJAMENTE FLORALE </t>
  </si>
  <si>
    <t>SERVICII DE CONSULTANTA;  SERVICII DE ASISTENTA</t>
  </si>
  <si>
    <t>SERVICII DE ANALIZA LA RISC</t>
  </si>
  <si>
    <t>CONTRACT Servicii de revizuire a analizei de risc la securitatea fizica pentru Sediul Lac Mamaia al UMC, Str. Cuartului nr.2, Constanta</t>
  </si>
  <si>
    <t>Curs prelungire autorizatie RSTVI</t>
  </si>
  <si>
    <t xml:space="preserve">SERVICII DE PUBLICITATE           </t>
  </si>
  <si>
    <t>SERVICII TIPOGRAFICE</t>
  </si>
  <si>
    <t xml:space="preserve">SERVICII DIVERSE CU ECHIPAMENTE INCHIRIATE (eliminare deseuri, vidanjare, inchiriere autocare/utilaje cu sofer, închiriere echipamente, etc) </t>
  </si>
  <si>
    <t>TAXE/COTIZATII DIVERSE</t>
  </si>
  <si>
    <t>PROIECT ROSE-SGNU-AG 178/SGU/NC/IIS din 10.09.2019</t>
  </si>
  <si>
    <t>PROIECT ERASMUS + "MARITIME INNOVATIVE NETWORK of EDUCATION for EMERGING MARITIME ISSUES", ID: 2019-1-TR01-KA203-077463 (sept 2019-sept2022)</t>
  </si>
  <si>
    <t>PROIECT MERIAVINO</t>
  </si>
  <si>
    <t>PROIECT CNFIS FDI-2021-0186 SAS-AMM</t>
  </si>
  <si>
    <t xml:space="preserve">Echipamente si materiale diverse PROIECT HORESEC (Elemente de instalatii hidropneumatice; Instalatii pentru hidrogen; Tevarie si articole conexe; Aparate de masura; Piese electronice, etc)                                                                         -poz 3 din caiet de sarcini, vas expansiune pentru instalatii solare (42131000-6)                                                                                      -poz 15, 16, 17 din caiet de sarcini (exclusiv diode protectie IN) (38341300-0; 31711000-3)                                                                                          1.-poz 14  din caiet de sarcini (38342000-4)                                         2.-poz 18 din caietul de sarcini+supapa siguranta 1/2"-3BAR                                                            3.- poz 1 din caiet de sarcini (31141000-6)                                           4.- poz 2 si poz 6 din caiet de sarcini                                                   5.- poz 13 din caiet de sarcini                                                                                                                                                                                                        </t>
  </si>
  <si>
    <t>Elemente de instal sanitare (teva cupru, cot cupru-5buc, teu egal-5 buc, reductie, aliaj lipire cupru-12 bare)                             Manometru (aparat de masura)                                                       Senzori detectie gaze diverse-10 buc                                                 Cablu otel inox diametru 5mm-75ml                                                   Masa pentru pila de combustie 90x60x70cm (achizitionat 1200x600x840mm)</t>
  </si>
  <si>
    <t>Medii de stocare a energiei electrice si a aerului; Aparate de masura a marimilor neelectrice:                                                                                                  1. Baterii cu fosfat de litiu-fier 50Ah/48V, 2 buc,                                                   2. Baterie ultracondensatori, 3 buc-SE REIA PENTRU 1 buc la VE 8250 lei                                                                   3. Solarimetru pentru măsurarea radiației solare, 1 buc,                                           4. Detector electronic pentru scapari gaze - hidrogen, 1 buc,                                5. Butelie de aer volum 350 litri, 1 buc</t>
  </si>
  <si>
    <t xml:space="preserve">1. 31400000-0                    2. 31400000-0                        3. 38341000-7                            4. 38431000-5                    5. 44612100-4 </t>
  </si>
  <si>
    <t>! NECESITATE: COMPUTERE, TV, VIDEOPROIECTOARE/PIESE ȘI ACCESORII PENTRU COMPUTERE, RETELE ȘI VIDEOPROIECTOARE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</si>
</sst>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</cellStyleXfs>
  <cellXfs count="214">
    <xf numFmtId="0" fontId="0" fillId="0" borderId="0" xfId="0"/>
    <xf numFmtId="0" fontId="3" fillId="0" borderId="1" xfId="2" applyFont="1" applyFill="1" applyBorder="1" applyAlignment="1">
      <alignment horizontal="left" vertical="center" wrapText="1"/>
    </xf>
    <xf numFmtId="43" fontId="4" fillId="0" borderId="1" xfId="3" applyNumberFormat="1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 shrinkToFit="1"/>
    </xf>
    <xf numFmtId="0" fontId="4" fillId="0" borderId="0" xfId="2" applyFont="1" applyFill="1" applyAlignment="1">
      <alignment vertical="center" wrapText="1"/>
    </xf>
    <xf numFmtId="0" fontId="4" fillId="0" borderId="1" xfId="5" applyFont="1" applyFill="1" applyBorder="1" applyAlignment="1">
      <alignment horizontal="left" vertical="center" wrapText="1"/>
    </xf>
    <xf numFmtId="0" fontId="4" fillId="0" borderId="1" xfId="5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 vertical="center" wrapText="1" shrinkToFit="1"/>
    </xf>
    <xf numFmtId="0" fontId="3" fillId="0" borderId="0" xfId="2" applyFont="1" applyFill="1" applyBorder="1" applyAlignment="1">
      <alignment vertical="center" wrapText="1"/>
    </xf>
    <xf numFmtId="0" fontId="3" fillId="0" borderId="0" xfId="2" applyFont="1" applyFill="1" applyAlignment="1">
      <alignment vertical="center" wrapText="1"/>
    </xf>
    <xf numFmtId="0" fontId="4" fillId="0" borderId="6" xfId="2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center" vertical="center" wrapText="1" shrinkToFit="1"/>
    </xf>
    <xf numFmtId="0" fontId="4" fillId="0" borderId="1" xfId="2" applyFont="1" applyFill="1" applyBorder="1" applyAlignment="1">
      <alignment vertical="center" wrapText="1"/>
    </xf>
    <xf numFmtId="17" fontId="4" fillId="0" borderId="1" xfId="2" applyNumberFormat="1" applyFont="1" applyFill="1" applyBorder="1" applyAlignment="1">
      <alignment horizontal="center" vertical="center" wrapText="1"/>
    </xf>
    <xf numFmtId="43" fontId="4" fillId="0" borderId="1" xfId="2" applyNumberFormat="1" applyFont="1" applyFill="1" applyBorder="1" applyAlignment="1">
      <alignment horizontal="center" vertical="center" wrapText="1" shrinkToFit="1"/>
    </xf>
    <xf numFmtId="43" fontId="3" fillId="0" borderId="1" xfId="2" applyNumberFormat="1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left" vertical="center" wrapText="1"/>
    </xf>
    <xf numFmtId="43" fontId="4" fillId="0" borderId="2" xfId="3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 shrinkToFit="1"/>
    </xf>
    <xf numFmtId="0" fontId="4" fillId="0" borderId="3" xfId="2" applyFont="1" applyFill="1" applyBorder="1" applyAlignment="1">
      <alignment horizontal="center" vertical="center" wrapText="1" shrinkToFit="1"/>
    </xf>
    <xf numFmtId="43" fontId="3" fillId="0" borderId="1" xfId="1" applyFont="1" applyFill="1" applyBorder="1" applyAlignment="1">
      <alignment horizontal="center" vertical="center" wrapText="1"/>
    </xf>
    <xf numFmtId="17" fontId="4" fillId="0" borderId="2" xfId="2" applyNumberFormat="1" applyFont="1" applyFill="1" applyBorder="1" applyAlignment="1">
      <alignment horizontal="center" vertical="center" wrapText="1" shrinkToFit="1"/>
    </xf>
    <xf numFmtId="0" fontId="4" fillId="0" borderId="0" xfId="2" applyFont="1" applyFill="1" applyBorder="1" applyAlignment="1">
      <alignment horizontal="center" vertical="center" wrapText="1" shrinkToFit="1"/>
    </xf>
    <xf numFmtId="0" fontId="4" fillId="0" borderId="0" xfId="2" applyFont="1" applyFill="1" applyBorder="1" applyAlignment="1">
      <alignment horizontal="center" vertical="center" wrapText="1"/>
    </xf>
    <xf numFmtId="43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2" xfId="5" applyFont="1" applyFill="1" applyBorder="1" applyAlignment="1">
      <alignment horizontal="center" vertical="center" wrapText="1" shrinkToFit="1"/>
    </xf>
    <xf numFmtId="17" fontId="4" fillId="0" borderId="1" xfId="5" applyNumberFormat="1" applyFont="1" applyFill="1" applyBorder="1" applyAlignment="1">
      <alignment horizontal="center" vertical="center" wrapText="1" shrinkToFit="1"/>
    </xf>
    <xf numFmtId="0" fontId="4" fillId="0" borderId="8" xfId="5" applyFont="1" applyFill="1" applyBorder="1" applyAlignment="1">
      <alignment horizontal="center" vertical="center" wrapText="1" shrinkToFit="1"/>
    </xf>
    <xf numFmtId="17" fontId="4" fillId="0" borderId="8" xfId="5" applyNumberFormat="1" applyFont="1" applyFill="1" applyBorder="1" applyAlignment="1">
      <alignment horizontal="center" vertical="center" wrapText="1" shrinkToFit="1"/>
    </xf>
    <xf numFmtId="17" fontId="4" fillId="0" borderId="1" xfId="2" applyNumberFormat="1" applyFont="1" applyFill="1" applyBorder="1" applyAlignment="1">
      <alignment horizontal="center" vertical="center" wrapText="1" shrinkToFit="1"/>
    </xf>
    <xf numFmtId="0" fontId="4" fillId="0" borderId="11" xfId="2" applyFont="1" applyFill="1" applyBorder="1" applyAlignment="1">
      <alignment horizontal="center" vertical="center" wrapText="1"/>
    </xf>
    <xf numFmtId="43" fontId="4" fillId="0" borderId="11" xfId="3" applyNumberFormat="1" applyFont="1" applyFill="1" applyBorder="1" applyAlignment="1">
      <alignment horizontal="right" vertical="center" wrapText="1"/>
    </xf>
    <xf numFmtId="0" fontId="4" fillId="0" borderId="11" xfId="2" applyFont="1" applyFill="1" applyBorder="1" applyAlignment="1">
      <alignment horizontal="center" vertical="center" wrapText="1" shrinkToFit="1"/>
    </xf>
    <xf numFmtId="43" fontId="4" fillId="0" borderId="11" xfId="3" applyNumberFormat="1" applyFont="1" applyFill="1" applyBorder="1" applyAlignment="1">
      <alignment horizontal="center" vertical="center" wrapText="1"/>
    </xf>
    <xf numFmtId="0" fontId="4" fillId="0" borderId="11" xfId="2" applyFont="1" applyFill="1" applyBorder="1" applyAlignment="1">
      <alignment horizontal="left" vertical="center" wrapText="1"/>
    </xf>
    <xf numFmtId="43" fontId="4" fillId="0" borderId="1" xfId="3" applyNumberFormat="1" applyFont="1" applyFill="1" applyBorder="1" applyAlignment="1">
      <alignment horizontal="right" vertical="center" wrapText="1"/>
    </xf>
    <xf numFmtId="43" fontId="4" fillId="0" borderId="2" xfId="3" applyNumberFormat="1" applyFont="1" applyFill="1" applyBorder="1" applyAlignment="1">
      <alignment horizontal="right" vertical="center" wrapText="1"/>
    </xf>
    <xf numFmtId="0" fontId="4" fillId="0" borderId="0" xfId="2" applyFont="1" applyFill="1" applyBorder="1" applyAlignment="1">
      <alignment horizontal="left" vertical="center" wrapText="1"/>
    </xf>
    <xf numFmtId="43" fontId="4" fillId="0" borderId="0" xfId="2" applyNumberFormat="1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left" vertical="center" wrapText="1" shrinkToFit="1"/>
    </xf>
    <xf numFmtId="0" fontId="4" fillId="0" borderId="1" xfId="5" applyFont="1" applyFill="1" applyBorder="1" applyAlignment="1">
      <alignment horizontal="right" vertical="center" wrapText="1" shrinkToFit="1"/>
    </xf>
    <xf numFmtId="0" fontId="4" fillId="0" borderId="4" xfId="2" applyFont="1" applyFill="1" applyBorder="1" applyAlignment="1">
      <alignment horizontal="center" vertical="center" wrapText="1" shrinkToFit="1"/>
    </xf>
    <xf numFmtId="0" fontId="4" fillId="0" borderId="4" xfId="2" applyFont="1" applyFill="1" applyBorder="1" applyAlignment="1">
      <alignment horizontal="left" vertical="center" wrapText="1"/>
    </xf>
    <xf numFmtId="43" fontId="4" fillId="0" borderId="4" xfId="2" applyNumberFormat="1" applyFont="1" applyFill="1" applyBorder="1" applyAlignment="1">
      <alignment horizontal="center" vertical="center" wrapText="1"/>
    </xf>
    <xf numFmtId="17" fontId="4" fillId="0" borderId="1" xfId="5" applyNumberFormat="1" applyFont="1" applyFill="1" applyBorder="1" applyAlignment="1">
      <alignment horizontal="right" vertical="center" wrapText="1" shrinkToFit="1"/>
    </xf>
    <xf numFmtId="2" fontId="4" fillId="0" borderId="2" xfId="3" applyNumberFormat="1" applyFont="1" applyFill="1" applyBorder="1" applyAlignment="1">
      <alignment horizontal="right" vertical="center" wrapText="1"/>
    </xf>
    <xf numFmtId="2" fontId="4" fillId="0" borderId="11" xfId="3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vertical="center" wrapText="1"/>
    </xf>
    <xf numFmtId="0" fontId="4" fillId="0" borderId="1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center" vertical="center" wrapText="1" shrinkToFit="1"/>
    </xf>
    <xf numFmtId="43" fontId="4" fillId="0" borderId="1" xfId="1" applyFont="1" applyFill="1" applyBorder="1" applyAlignment="1">
      <alignment horizontal="center" vertical="center" wrapText="1"/>
    </xf>
    <xf numFmtId="43" fontId="4" fillId="0" borderId="1" xfId="2" applyNumberFormat="1" applyFont="1" applyFill="1" applyBorder="1" applyAlignment="1">
      <alignment horizontal="center" vertical="center" wrapText="1"/>
    </xf>
    <xf numFmtId="4" fontId="4" fillId="0" borderId="1" xfId="2" applyNumberFormat="1" applyFont="1" applyFill="1" applyBorder="1" applyAlignment="1">
      <alignment horizontal="right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5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1" xfId="2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6" xfId="5" applyFont="1" applyFill="1" applyBorder="1" applyAlignment="1">
      <alignment horizontal="center" vertical="center" wrapText="1" shrinkToFit="1"/>
    </xf>
    <xf numFmtId="0" fontId="4" fillId="0" borderId="4" xfId="4" applyFont="1" applyFill="1" applyBorder="1" applyAlignment="1">
      <alignment horizontal="center" vertical="center" wrapText="1"/>
    </xf>
    <xf numFmtId="0" fontId="7" fillId="0" borderId="6" xfId="2" applyFont="1" applyFill="1" applyBorder="1" applyAlignment="1">
      <alignment horizontal="center" vertical="center" wrapText="1"/>
    </xf>
    <xf numFmtId="0" fontId="4" fillId="0" borderId="2" xfId="4" applyFont="1" applyFill="1" applyBorder="1" applyAlignment="1">
      <alignment horizontal="center" vertical="center" wrapText="1" shrinkToFit="1"/>
    </xf>
    <xf numFmtId="0" fontId="4" fillId="0" borderId="0" xfId="5" applyFont="1" applyFill="1" applyBorder="1" applyAlignment="1">
      <alignment vertical="center" wrapText="1"/>
    </xf>
    <xf numFmtId="43" fontId="4" fillId="0" borderId="4" xfId="3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vertical="center" wrapText="1"/>
    </xf>
    <xf numFmtId="4" fontId="4" fillId="0" borderId="1" xfId="2" applyNumberFormat="1" applyFont="1" applyFill="1" applyBorder="1" applyAlignment="1">
      <alignment vertical="center" wrapText="1"/>
    </xf>
    <xf numFmtId="43" fontId="4" fillId="0" borderId="11" xfId="2" applyNumberFormat="1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right" vertical="center" wrapText="1"/>
    </xf>
    <xf numFmtId="0" fontId="4" fillId="0" borderId="1" xfId="2" applyFont="1" applyFill="1" applyBorder="1" applyAlignment="1">
      <alignment horizontal="right" vertical="center" wrapText="1"/>
    </xf>
    <xf numFmtId="0" fontId="3" fillId="0" borderId="0" xfId="2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 shrinkToFit="1"/>
    </xf>
    <xf numFmtId="0" fontId="3" fillId="0" borderId="1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center" vertical="center" wrapText="1"/>
    </xf>
    <xf numFmtId="43" fontId="3" fillId="0" borderId="1" xfId="2" applyNumberFormat="1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left" vertical="center" wrapText="1"/>
    </xf>
    <xf numFmtId="0" fontId="3" fillId="0" borderId="2" xfId="2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43" fontId="3" fillId="0" borderId="1" xfId="3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43" fontId="4" fillId="0" borderId="2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43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" xfId="5" applyFont="1" applyFill="1" applyBorder="1" applyAlignment="1">
      <alignment horizontal="left" vertical="center" wrapText="1"/>
    </xf>
    <xf numFmtId="0" fontId="7" fillId="0" borderId="3" xfId="5" applyFont="1" applyFill="1" applyBorder="1" applyAlignment="1">
      <alignment horizontal="center" vertical="center" wrapText="1"/>
    </xf>
    <xf numFmtId="0" fontId="4" fillId="0" borderId="8" xfId="5" applyFont="1" applyFill="1" applyBorder="1" applyAlignment="1">
      <alignment horizontal="left" vertical="center" wrapText="1"/>
    </xf>
    <xf numFmtId="43" fontId="4" fillId="0" borderId="8" xfId="1" applyNumberFormat="1" applyFont="1" applyFill="1" applyBorder="1" applyAlignment="1">
      <alignment horizontal="center" vertical="center" wrapText="1"/>
    </xf>
    <xf numFmtId="43" fontId="4" fillId="0" borderId="1" xfId="5" applyNumberFormat="1" applyFont="1" applyFill="1" applyBorder="1" applyAlignment="1">
      <alignment horizontal="center" vertical="center" wrapText="1"/>
    </xf>
    <xf numFmtId="0" fontId="4" fillId="0" borderId="0" xfId="5" applyFont="1" applyFill="1" applyAlignment="1">
      <alignment vertical="center" wrapText="1"/>
    </xf>
    <xf numFmtId="0" fontId="3" fillId="0" borderId="2" xfId="2" applyFont="1" applyFill="1" applyBorder="1" applyAlignment="1">
      <alignment horizontal="center" vertical="center" wrapText="1" shrinkToFit="1"/>
    </xf>
    <xf numFmtId="0" fontId="7" fillId="0" borderId="4" xfId="0" applyFont="1" applyFill="1" applyBorder="1" applyAlignment="1">
      <alignment horizontal="center" vertical="center" wrapText="1"/>
    </xf>
    <xf numFmtId="43" fontId="4" fillId="0" borderId="4" xfId="3" applyNumberFormat="1" applyFont="1" applyFill="1" applyBorder="1" applyAlignment="1">
      <alignment horizontal="right" vertical="center" wrapText="1"/>
    </xf>
    <xf numFmtId="0" fontId="6" fillId="0" borderId="1" xfId="2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3" fontId="6" fillId="0" borderId="1" xfId="3" applyNumberFormat="1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left" vertical="center" wrapText="1" shrinkToFit="1"/>
    </xf>
    <xf numFmtId="0" fontId="6" fillId="0" borderId="0" xfId="2" applyFont="1" applyFill="1" applyBorder="1" applyAlignment="1">
      <alignment horizontal="left" vertical="center" wrapText="1"/>
    </xf>
    <xf numFmtId="0" fontId="6" fillId="0" borderId="0" xfId="2" applyFont="1" applyFill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 shrinkToFit="1"/>
    </xf>
    <xf numFmtId="43" fontId="6" fillId="0" borderId="1" xfId="3" applyNumberFormat="1" applyFont="1" applyFill="1" applyBorder="1" applyAlignment="1">
      <alignment horizontal="right" vertical="center" wrapText="1"/>
    </xf>
    <xf numFmtId="0" fontId="6" fillId="0" borderId="0" xfId="2" applyFont="1" applyFill="1" applyBorder="1" applyAlignment="1">
      <alignment vertical="center" wrapText="1"/>
    </xf>
    <xf numFmtId="0" fontId="6" fillId="0" borderId="0" xfId="2" applyFont="1" applyFill="1" applyAlignment="1">
      <alignment vertical="center" wrapText="1"/>
    </xf>
    <xf numFmtId="2" fontId="4" fillId="0" borderId="1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vertical="center" wrapText="1"/>
    </xf>
    <xf numFmtId="2" fontId="4" fillId="0" borderId="1" xfId="3" applyNumberFormat="1" applyFont="1" applyFill="1" applyBorder="1" applyAlignment="1">
      <alignment horizontal="right" vertical="center" wrapText="1"/>
    </xf>
    <xf numFmtId="43" fontId="4" fillId="0" borderId="0" xfId="3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 shrinkToFit="1"/>
    </xf>
    <xf numFmtId="0" fontId="4" fillId="0" borderId="9" xfId="2" applyFont="1" applyFill="1" applyBorder="1" applyAlignment="1">
      <alignment horizontal="left" vertical="center" wrapText="1"/>
    </xf>
    <xf numFmtId="0" fontId="5" fillId="0" borderId="1" xfId="5" applyFont="1" applyFill="1" applyBorder="1" applyAlignment="1">
      <alignment horizontal="left" vertical="center" wrapText="1"/>
    </xf>
    <xf numFmtId="0" fontId="7" fillId="0" borderId="1" xfId="5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7" fillId="0" borderId="0" xfId="2" applyFont="1" applyFill="1" applyAlignment="1">
      <alignment horizontal="center" vertical="center" wrapText="1"/>
    </xf>
    <xf numFmtId="43" fontId="4" fillId="0" borderId="0" xfId="2" applyNumberFormat="1" applyFont="1" applyFill="1" applyAlignment="1">
      <alignment horizontal="center" vertical="center" wrapText="1"/>
    </xf>
    <xf numFmtId="0" fontId="4" fillId="0" borderId="0" xfId="2" applyFont="1" applyFill="1" applyAlignment="1">
      <alignment horizontal="center" vertical="center" wrapText="1" shrinkToFit="1"/>
    </xf>
    <xf numFmtId="0" fontId="7" fillId="0" borderId="0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4" fillId="0" borderId="4" xfId="4" applyFont="1" applyFill="1" applyBorder="1" applyAlignment="1">
      <alignment horizontal="left" vertical="center" wrapText="1"/>
    </xf>
    <xf numFmtId="0" fontId="7" fillId="0" borderId="4" xfId="4" applyFont="1" applyFill="1" applyBorder="1" applyAlignment="1">
      <alignment horizontal="center" vertical="center" wrapText="1"/>
    </xf>
    <xf numFmtId="0" fontId="4" fillId="0" borderId="4" xfId="4" applyFont="1" applyFill="1" applyBorder="1" applyAlignment="1">
      <alignment horizontal="center" vertical="center" wrapText="1" shrinkToFit="1"/>
    </xf>
    <xf numFmtId="0" fontId="4" fillId="0" borderId="0" xfId="4" applyFont="1" applyFill="1" applyBorder="1" applyAlignment="1">
      <alignment vertical="center" wrapText="1"/>
    </xf>
    <xf numFmtId="0" fontId="4" fillId="0" borderId="1" xfId="4" applyFont="1" applyFill="1" applyBorder="1" applyAlignment="1">
      <alignment horizontal="left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 wrapText="1" shrinkToFit="1"/>
    </xf>
    <xf numFmtId="43" fontId="4" fillId="0" borderId="1" xfId="5" applyNumberFormat="1" applyFont="1" applyFill="1" applyBorder="1" applyAlignment="1">
      <alignment horizontal="center" vertical="center" wrapText="1" shrinkToFit="1"/>
    </xf>
    <xf numFmtId="0" fontId="3" fillId="0" borderId="4" xfId="2" applyFont="1" applyFill="1" applyBorder="1" applyAlignment="1">
      <alignment horizontal="center" vertical="center" wrapText="1" shrinkToFit="1"/>
    </xf>
    <xf numFmtId="0" fontId="3" fillId="0" borderId="4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4" fontId="4" fillId="0" borderId="1" xfId="3" applyNumberFormat="1" applyFont="1" applyFill="1" applyBorder="1" applyAlignment="1">
      <alignment horizontal="right" vertical="center" wrapText="1"/>
    </xf>
    <xf numFmtId="0" fontId="7" fillId="0" borderId="9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vertical="center" wrapText="1"/>
    </xf>
    <xf numFmtId="17" fontId="4" fillId="0" borderId="3" xfId="2" applyNumberFormat="1" applyFont="1" applyFill="1" applyBorder="1" applyAlignment="1">
      <alignment horizontal="center" vertical="center" wrapText="1"/>
    </xf>
    <xf numFmtId="43" fontId="4" fillId="0" borderId="1" xfId="0" applyNumberFormat="1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43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 shrinkToFit="1"/>
    </xf>
    <xf numFmtId="0" fontId="4" fillId="0" borderId="15" xfId="2" applyFont="1" applyFill="1" applyBorder="1" applyAlignment="1">
      <alignment vertical="center" wrapText="1"/>
    </xf>
    <xf numFmtId="0" fontId="7" fillId="0" borderId="16" xfId="2" applyFont="1" applyFill="1" applyBorder="1" applyAlignment="1">
      <alignment horizontal="center" vertical="center" wrapText="1"/>
    </xf>
    <xf numFmtId="43" fontId="4" fillId="0" borderId="16" xfId="3" applyNumberFormat="1" applyFont="1" applyFill="1" applyBorder="1" applyAlignment="1">
      <alignment horizontal="center" vertical="center" wrapText="1"/>
    </xf>
    <xf numFmtId="0" fontId="4" fillId="0" borderId="16" xfId="2" applyFont="1" applyFill="1" applyBorder="1" applyAlignment="1">
      <alignment horizontal="center" vertical="center" wrapText="1" shrinkToFit="1"/>
    </xf>
    <xf numFmtId="0" fontId="4" fillId="0" borderId="16" xfId="2" applyFont="1" applyFill="1" applyBorder="1" applyAlignment="1">
      <alignment horizontal="center" vertical="center" wrapText="1"/>
    </xf>
    <xf numFmtId="0" fontId="4" fillId="0" borderId="17" xfId="2" applyFont="1" applyFill="1" applyBorder="1" applyAlignment="1">
      <alignment vertical="center" wrapText="1"/>
    </xf>
    <xf numFmtId="17" fontId="4" fillId="0" borderId="4" xfId="2" applyNumberFormat="1" applyFont="1" applyFill="1" applyBorder="1" applyAlignment="1">
      <alignment horizontal="center" vertical="center" wrapText="1"/>
    </xf>
    <xf numFmtId="0" fontId="4" fillId="0" borderId="3" xfId="5" applyFont="1" applyFill="1" applyBorder="1" applyAlignment="1">
      <alignment horizontal="left" vertical="center" wrapText="1"/>
    </xf>
    <xf numFmtId="0" fontId="7" fillId="0" borderId="1" xfId="5" applyFont="1" applyFill="1" applyBorder="1" applyAlignment="1">
      <alignment horizontal="left" vertical="center" wrapText="1"/>
    </xf>
    <xf numFmtId="43" fontId="4" fillId="0" borderId="0" xfId="3" applyNumberFormat="1" applyFont="1" applyFill="1" applyAlignment="1">
      <alignment horizontal="center" vertical="center" wrapText="1"/>
    </xf>
    <xf numFmtId="43" fontId="4" fillId="0" borderId="0" xfId="2" applyNumberFormat="1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 shrinkToFit="1"/>
    </xf>
    <xf numFmtId="0" fontId="7" fillId="0" borderId="5" xfId="5" applyFont="1" applyFill="1" applyBorder="1" applyAlignment="1">
      <alignment horizontal="center" vertical="center" wrapText="1"/>
    </xf>
    <xf numFmtId="43" fontId="4" fillId="0" borderId="2" xfId="1" applyNumberFormat="1" applyFont="1" applyFill="1" applyBorder="1" applyAlignment="1">
      <alignment horizontal="center" vertical="center" wrapText="1"/>
    </xf>
    <xf numFmtId="17" fontId="4" fillId="0" borderId="2" xfId="5" applyNumberFormat="1" applyFont="1" applyFill="1" applyBorder="1" applyAlignment="1">
      <alignment horizontal="center" vertical="center" wrapText="1" shrinkToFit="1"/>
    </xf>
    <xf numFmtId="43" fontId="4" fillId="0" borderId="4" xfId="1" applyNumberFormat="1" applyFont="1" applyFill="1" applyBorder="1" applyAlignment="1">
      <alignment horizontal="center" vertical="center" wrapText="1"/>
    </xf>
    <xf numFmtId="17" fontId="4" fillId="0" borderId="6" xfId="5" applyNumberFormat="1" applyFont="1" applyFill="1" applyBorder="1" applyAlignment="1">
      <alignment horizontal="center" vertical="center" wrapText="1" shrinkToFit="1"/>
    </xf>
    <xf numFmtId="43" fontId="4" fillId="0" borderId="1" xfId="1" applyNumberFormat="1" applyFont="1" applyFill="1" applyBorder="1" applyAlignment="1">
      <alignment horizontal="center" vertical="center" wrapText="1"/>
    </xf>
    <xf numFmtId="17" fontId="4" fillId="0" borderId="4" xfId="5" applyNumberFormat="1" applyFont="1" applyFill="1" applyBorder="1" applyAlignment="1">
      <alignment horizontal="center" vertical="center" wrapText="1" shrinkToFit="1"/>
    </xf>
    <xf numFmtId="0" fontId="4" fillId="0" borderId="4" xfId="5" applyFont="1" applyFill="1" applyBorder="1" applyAlignment="1">
      <alignment horizontal="center" vertical="center" wrapText="1" shrinkToFit="1"/>
    </xf>
    <xf numFmtId="17" fontId="4" fillId="0" borderId="11" xfId="2" applyNumberFormat="1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43" fontId="4" fillId="0" borderId="0" xfId="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12" xfId="5" applyFont="1" applyFill="1" applyBorder="1" applyAlignment="1">
      <alignment horizontal="left" vertical="center" wrapText="1"/>
    </xf>
    <xf numFmtId="0" fontId="7" fillId="0" borderId="11" xfId="5" applyFont="1" applyFill="1" applyBorder="1" applyAlignment="1">
      <alignment horizontal="center" vertical="center" wrapText="1"/>
    </xf>
    <xf numFmtId="43" fontId="4" fillId="0" borderId="11" xfId="1" applyNumberFormat="1" applyFont="1" applyFill="1" applyBorder="1" applyAlignment="1">
      <alignment horizontal="center" vertical="center" wrapText="1"/>
    </xf>
    <xf numFmtId="0" fontId="4" fillId="0" borderId="11" xfId="5" applyFont="1" applyFill="1" applyBorder="1" applyAlignment="1">
      <alignment horizontal="center" vertical="center" wrapText="1" shrinkToFit="1"/>
    </xf>
    <xf numFmtId="0" fontId="4" fillId="0" borderId="11" xfId="5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0" xfId="5" applyFont="1" applyFill="1" applyAlignment="1">
      <alignment vertical="center" wrapText="1"/>
    </xf>
    <xf numFmtId="43" fontId="4" fillId="0" borderId="0" xfId="1" applyNumberFormat="1" applyFont="1" applyFill="1" applyAlignment="1">
      <alignment horizontal="center" vertical="center" wrapText="1"/>
    </xf>
    <xf numFmtId="0" fontId="4" fillId="0" borderId="0" xfId="5" applyFont="1" applyFill="1" applyBorder="1" applyAlignment="1">
      <alignment horizontal="left" vertical="center" wrapText="1" shrinkToFit="1"/>
    </xf>
    <xf numFmtId="2" fontId="3" fillId="0" borderId="1" xfId="0" applyNumberFormat="1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right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right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0" fontId="4" fillId="0" borderId="13" xfId="2" applyFont="1" applyFill="1" applyBorder="1" applyAlignment="1">
      <alignment horizontal="center" vertical="center" wrapText="1" shrinkToFit="1"/>
    </xf>
    <xf numFmtId="0" fontId="4" fillId="0" borderId="14" xfId="2" applyFont="1" applyFill="1" applyBorder="1" applyAlignment="1">
      <alignment horizontal="center" vertical="center" wrapText="1" shrinkToFit="1"/>
    </xf>
  </cellXfs>
  <cellStyles count="7">
    <cellStyle name="Comma" xfId="1" builtinId="3"/>
    <cellStyle name="Comma 2" xfId="3"/>
    <cellStyle name="Comma 2 2" xfId="6"/>
    <cellStyle name="Normal" xfId="0" builtinId="0"/>
    <cellStyle name="Normal 2" xfId="2"/>
    <cellStyle name="Normal 2 2" xfId="5"/>
    <cellStyle name="Normal 3" xfId="4"/>
  </cellStyles>
  <dxfs count="0"/>
  <tableStyles count="0" defaultTableStyle="TableStyleMedium2" defaultPivotStyle="PivotStyleLight16"/>
  <colors>
    <mruColors>
      <color rgb="FF00823B"/>
      <color rgb="FF0000FF"/>
      <color rgb="FF99CCFF"/>
      <color rgb="FFFF00FF"/>
      <color rgb="FF1E3DD8"/>
      <color rgb="FF1717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L945"/>
  <sheetViews>
    <sheetView tabSelected="1" topLeftCell="A118" workbookViewId="0">
      <selection activeCell="A12" sqref="A12"/>
    </sheetView>
  </sheetViews>
  <sheetFormatPr defaultColWidth="9.140625" defaultRowHeight="12.75" x14ac:dyDescent="0.25"/>
  <cols>
    <col min="1" max="1" width="59.85546875" style="44" customWidth="1"/>
    <col min="2" max="2" width="21.42578125" style="142" customWidth="1"/>
    <col min="3" max="3" width="13.85546875" style="143" customWidth="1"/>
    <col min="4" max="4" width="13.5703125" style="144" customWidth="1"/>
    <col min="5" max="5" width="13.5703125" style="212" bestFit="1" customWidth="1"/>
    <col min="6" max="6" width="14" style="213" bestFit="1" customWidth="1"/>
    <col min="7" max="16384" width="9.140625" style="5"/>
  </cols>
  <sheetData>
    <row r="1" spans="1:6" s="5" customFormat="1" ht="25.5" customHeight="1" x14ac:dyDescent="0.25">
      <c r="A1" s="85" t="s">
        <v>0</v>
      </c>
      <c r="B1" s="85"/>
      <c r="C1" s="85"/>
      <c r="D1" s="85"/>
      <c r="E1" s="85"/>
      <c r="F1" s="85"/>
    </row>
    <row r="2" spans="1:6" s="5" customFormat="1" x14ac:dyDescent="0.25">
      <c r="A2" s="84"/>
      <c r="B2" s="142"/>
      <c r="C2" s="143"/>
      <c r="D2" s="144"/>
      <c r="E2" s="26"/>
      <c r="F2" s="26"/>
    </row>
    <row r="3" spans="1:6" s="5" customFormat="1" x14ac:dyDescent="0.25">
      <c r="A3" s="84"/>
      <c r="B3" s="145"/>
      <c r="C3" s="45"/>
      <c r="D3" s="144"/>
      <c r="E3" s="26"/>
      <c r="F3" s="26"/>
    </row>
    <row r="4" spans="1:6" s="10" customFormat="1" ht="25.5" x14ac:dyDescent="0.25">
      <c r="A4" s="87" t="s">
        <v>1</v>
      </c>
      <c r="B4" s="146" t="s">
        <v>2</v>
      </c>
      <c r="C4" s="16" t="s">
        <v>3</v>
      </c>
      <c r="D4" s="86" t="s">
        <v>4</v>
      </c>
      <c r="E4" s="87" t="s">
        <v>5</v>
      </c>
      <c r="F4" s="87" t="s">
        <v>6</v>
      </c>
    </row>
    <row r="5" spans="1:6" s="10" customFormat="1" ht="62.25" customHeight="1" x14ac:dyDescent="0.25">
      <c r="A5" s="87"/>
      <c r="B5" s="146"/>
      <c r="C5" s="16" t="s">
        <v>7</v>
      </c>
      <c r="D5" s="86"/>
      <c r="E5" s="87"/>
      <c r="F5" s="87"/>
    </row>
    <row r="6" spans="1:6" s="5" customFormat="1" ht="36" customHeight="1" x14ac:dyDescent="0.25">
      <c r="A6" s="93" t="s">
        <v>792</v>
      </c>
      <c r="B6" s="68" t="s">
        <v>8</v>
      </c>
      <c r="C6" s="19"/>
      <c r="D6" s="4"/>
      <c r="E6" s="3"/>
      <c r="F6" s="3"/>
    </row>
    <row r="7" spans="1:6" s="5" customFormat="1" ht="27" customHeight="1" x14ac:dyDescent="0.25">
      <c r="A7" s="57" t="s">
        <v>465</v>
      </c>
      <c r="B7" s="64"/>
      <c r="C7" s="60">
        <v>20664</v>
      </c>
      <c r="D7" s="58" t="s">
        <v>9</v>
      </c>
      <c r="E7" s="55" t="s">
        <v>14</v>
      </c>
      <c r="F7" s="55" t="s">
        <v>14</v>
      </c>
    </row>
    <row r="8" spans="1:6" s="5" customFormat="1" ht="27" customHeight="1" x14ac:dyDescent="0.25">
      <c r="A8" s="57" t="s">
        <v>523</v>
      </c>
      <c r="B8" s="64"/>
      <c r="C8" s="60">
        <f>31699.2</f>
        <v>31699.200000000001</v>
      </c>
      <c r="D8" s="58" t="s">
        <v>9</v>
      </c>
      <c r="E8" s="55" t="s">
        <v>10</v>
      </c>
      <c r="F8" s="55" t="s">
        <v>38</v>
      </c>
    </row>
    <row r="9" spans="1:6" s="5" customFormat="1" ht="27" customHeight="1" x14ac:dyDescent="0.25">
      <c r="A9" s="57" t="s">
        <v>522</v>
      </c>
      <c r="B9" s="64"/>
      <c r="C9" s="60">
        <v>68</v>
      </c>
      <c r="D9" s="58" t="s">
        <v>9</v>
      </c>
      <c r="E9" s="55" t="s">
        <v>10</v>
      </c>
      <c r="F9" s="55" t="s">
        <v>10</v>
      </c>
    </row>
    <row r="10" spans="1:6" s="5" customFormat="1" ht="27" customHeight="1" x14ac:dyDescent="0.25">
      <c r="A10" s="57" t="s">
        <v>587</v>
      </c>
      <c r="B10" s="64" t="s">
        <v>586</v>
      </c>
      <c r="C10" s="60">
        <v>110</v>
      </c>
      <c r="D10" s="58" t="s">
        <v>9</v>
      </c>
      <c r="E10" s="55" t="s">
        <v>11</v>
      </c>
      <c r="F10" s="55" t="s">
        <v>11</v>
      </c>
    </row>
    <row r="11" spans="1:6" s="5" customFormat="1" ht="25.5" x14ac:dyDescent="0.25">
      <c r="A11" s="1" t="s">
        <v>460</v>
      </c>
      <c r="B11" s="64"/>
      <c r="C11" s="2"/>
      <c r="D11" s="15"/>
      <c r="E11" s="55"/>
      <c r="F11" s="55"/>
    </row>
    <row r="12" spans="1:6" s="5" customFormat="1" ht="62.25" customHeight="1" x14ac:dyDescent="0.25">
      <c r="A12" s="88" t="s">
        <v>713</v>
      </c>
      <c r="B12" s="69" t="s">
        <v>557</v>
      </c>
      <c r="C12" s="80">
        <v>67600</v>
      </c>
      <c r="D12" s="2" t="s">
        <v>558</v>
      </c>
      <c r="E12" s="55" t="s">
        <v>11</v>
      </c>
      <c r="F12" s="55" t="s">
        <v>182</v>
      </c>
    </row>
    <row r="13" spans="1:6" s="5" customFormat="1" ht="29.25" customHeight="1" x14ac:dyDescent="0.25">
      <c r="A13" s="88" t="s">
        <v>692</v>
      </c>
      <c r="B13" s="69" t="s">
        <v>557</v>
      </c>
      <c r="C13" s="80">
        <v>3400</v>
      </c>
      <c r="D13" s="2" t="s">
        <v>693</v>
      </c>
      <c r="E13" s="55" t="s">
        <v>242</v>
      </c>
      <c r="F13" s="55" t="s">
        <v>161</v>
      </c>
    </row>
    <row r="14" spans="1:6" s="5" customFormat="1" ht="29.25" customHeight="1" x14ac:dyDescent="0.25">
      <c r="A14" s="88" t="s">
        <v>760</v>
      </c>
      <c r="B14" s="69" t="s">
        <v>557</v>
      </c>
      <c r="C14" s="80">
        <f>2550*9</f>
        <v>22950</v>
      </c>
      <c r="D14" s="2" t="s">
        <v>9</v>
      </c>
      <c r="E14" s="55" t="s">
        <v>161</v>
      </c>
      <c r="F14" s="55" t="s">
        <v>161</v>
      </c>
    </row>
    <row r="15" spans="1:6" s="5" customFormat="1" ht="29.25" customHeight="1" x14ac:dyDescent="0.25">
      <c r="A15" s="88" t="s">
        <v>760</v>
      </c>
      <c r="B15" s="69" t="s">
        <v>557</v>
      </c>
      <c r="C15" s="80">
        <v>4300</v>
      </c>
      <c r="D15" s="2" t="s">
        <v>9</v>
      </c>
      <c r="E15" s="55" t="s">
        <v>161</v>
      </c>
      <c r="F15" s="55" t="s">
        <v>161</v>
      </c>
    </row>
    <row r="16" spans="1:6" s="5" customFormat="1" ht="28.5" customHeight="1" x14ac:dyDescent="0.25">
      <c r="A16" s="1" t="s">
        <v>461</v>
      </c>
      <c r="B16" s="64"/>
      <c r="C16" s="2"/>
      <c r="D16" s="15"/>
      <c r="E16" s="55"/>
      <c r="F16" s="55"/>
    </row>
    <row r="17" spans="1:6" s="5" customFormat="1" ht="34.5" customHeight="1" x14ac:dyDescent="0.25">
      <c r="A17" s="88" t="s">
        <v>469</v>
      </c>
      <c r="B17" s="69" t="s">
        <v>12</v>
      </c>
      <c r="C17" s="2">
        <v>1000</v>
      </c>
      <c r="D17" s="2" t="s">
        <v>9</v>
      </c>
      <c r="E17" s="55" t="s">
        <v>14</v>
      </c>
      <c r="F17" s="55" t="s">
        <v>14</v>
      </c>
    </row>
    <row r="18" spans="1:6" s="5" customFormat="1" ht="23.25" customHeight="1" x14ac:dyDescent="0.25">
      <c r="A18" s="88" t="s">
        <v>473</v>
      </c>
      <c r="B18" s="69" t="s">
        <v>472</v>
      </c>
      <c r="C18" s="13">
        <v>920</v>
      </c>
      <c r="D18" s="2" t="s">
        <v>9</v>
      </c>
      <c r="E18" s="55" t="s">
        <v>26</v>
      </c>
      <c r="F18" s="55" t="s">
        <v>10</v>
      </c>
    </row>
    <row r="19" spans="1:6" s="5" customFormat="1" ht="23.25" customHeight="1" x14ac:dyDescent="0.25">
      <c r="A19" s="88" t="s">
        <v>470</v>
      </c>
      <c r="B19" s="91" t="s">
        <v>471</v>
      </c>
      <c r="C19" s="2">
        <v>1280</v>
      </c>
      <c r="D19" s="2" t="s">
        <v>9</v>
      </c>
      <c r="E19" s="55" t="s">
        <v>26</v>
      </c>
      <c r="F19" s="55" t="s">
        <v>10</v>
      </c>
    </row>
    <row r="20" spans="1:6" s="5" customFormat="1" ht="30" customHeight="1" x14ac:dyDescent="0.25">
      <c r="A20" s="88" t="s">
        <v>474</v>
      </c>
      <c r="B20" s="69" t="s">
        <v>351</v>
      </c>
      <c r="C20" s="2">
        <v>21848</v>
      </c>
      <c r="D20" s="2" t="s">
        <v>9</v>
      </c>
      <c r="E20" s="55" t="s">
        <v>10</v>
      </c>
      <c r="F20" s="55" t="s">
        <v>11</v>
      </c>
    </row>
    <row r="21" spans="1:6" s="5" customFormat="1" ht="25.5" customHeight="1" x14ac:dyDescent="0.25">
      <c r="A21" s="88" t="s">
        <v>509</v>
      </c>
      <c r="B21" s="69" t="s">
        <v>510</v>
      </c>
      <c r="C21" s="2">
        <v>1300</v>
      </c>
      <c r="D21" s="2" t="s">
        <v>9</v>
      </c>
      <c r="E21" s="55" t="s">
        <v>10</v>
      </c>
      <c r="F21" s="55" t="s">
        <v>10</v>
      </c>
    </row>
    <row r="22" spans="1:6" s="5" customFormat="1" ht="38.25" x14ac:dyDescent="0.25">
      <c r="A22" s="88" t="s">
        <v>545</v>
      </c>
      <c r="B22" s="69" t="s">
        <v>521</v>
      </c>
      <c r="C22" s="2">
        <f>2000+425+400+400</f>
        <v>3225</v>
      </c>
      <c r="D22" s="2" t="s">
        <v>9</v>
      </c>
      <c r="E22" s="55" t="s">
        <v>10</v>
      </c>
      <c r="F22" s="55" t="s">
        <v>11</v>
      </c>
    </row>
    <row r="23" spans="1:6" s="5" customFormat="1" ht="27.75" customHeight="1" x14ac:dyDescent="0.25">
      <c r="A23" s="88" t="s">
        <v>551</v>
      </c>
      <c r="B23" s="69" t="s">
        <v>552</v>
      </c>
      <c r="C23" s="2">
        <v>2200</v>
      </c>
      <c r="D23" s="2" t="s">
        <v>9</v>
      </c>
      <c r="E23" s="55" t="s">
        <v>11</v>
      </c>
      <c r="F23" s="55" t="s">
        <v>11</v>
      </c>
    </row>
    <row r="24" spans="1:6" s="5" customFormat="1" ht="25.5" x14ac:dyDescent="0.25">
      <c r="A24" s="88" t="s">
        <v>576</v>
      </c>
      <c r="B24" s="69" t="s">
        <v>12</v>
      </c>
      <c r="C24" s="2">
        <v>350</v>
      </c>
      <c r="D24" s="2" t="s">
        <v>9</v>
      </c>
      <c r="E24" s="55" t="s">
        <v>11</v>
      </c>
      <c r="F24" s="55" t="s">
        <v>11</v>
      </c>
    </row>
    <row r="25" spans="1:6" s="5" customFormat="1" ht="21.75" customHeight="1" x14ac:dyDescent="0.25">
      <c r="A25" s="88" t="s">
        <v>596</v>
      </c>
      <c r="B25" s="69" t="s">
        <v>552</v>
      </c>
      <c r="C25" s="2">
        <v>500</v>
      </c>
      <c r="D25" s="2" t="s">
        <v>9</v>
      </c>
      <c r="E25" s="55" t="s">
        <v>182</v>
      </c>
      <c r="F25" s="55" t="s">
        <v>182</v>
      </c>
    </row>
    <row r="26" spans="1:6" s="5" customFormat="1" ht="21.75" customHeight="1" x14ac:dyDescent="0.25">
      <c r="A26" s="88" t="s">
        <v>610</v>
      </c>
      <c r="B26" s="69" t="s">
        <v>552</v>
      </c>
      <c r="C26" s="2">
        <v>2700</v>
      </c>
      <c r="D26" s="2" t="s">
        <v>9</v>
      </c>
      <c r="E26" s="55" t="s">
        <v>182</v>
      </c>
      <c r="F26" s="55" t="s">
        <v>242</v>
      </c>
    </row>
    <row r="27" spans="1:6" s="5" customFormat="1" ht="31.5" customHeight="1" x14ac:dyDescent="0.25">
      <c r="A27" s="88" t="s">
        <v>619</v>
      </c>
      <c r="B27" s="69" t="s">
        <v>618</v>
      </c>
      <c r="C27" s="2">
        <f>1764*5</f>
        <v>8820</v>
      </c>
      <c r="D27" s="2" t="s">
        <v>9</v>
      </c>
      <c r="E27" s="55" t="s">
        <v>182</v>
      </c>
      <c r="F27" s="55" t="s">
        <v>242</v>
      </c>
    </row>
    <row r="28" spans="1:6" s="5" customFormat="1" ht="24.75" customHeight="1" x14ac:dyDescent="0.25">
      <c r="A28" s="88" t="s">
        <v>637</v>
      </c>
      <c r="B28" s="21" t="s">
        <v>552</v>
      </c>
      <c r="C28" s="2">
        <v>350</v>
      </c>
      <c r="D28" s="2" t="s">
        <v>9</v>
      </c>
      <c r="E28" s="55" t="s">
        <v>242</v>
      </c>
      <c r="F28" s="55" t="s">
        <v>242</v>
      </c>
    </row>
    <row r="29" spans="1:6" s="5" customFormat="1" ht="22.5" customHeight="1" x14ac:dyDescent="0.25">
      <c r="A29" s="88" t="s">
        <v>662</v>
      </c>
      <c r="B29" s="21" t="s">
        <v>552</v>
      </c>
      <c r="C29" s="2">
        <v>80</v>
      </c>
      <c r="D29" s="2" t="s">
        <v>9</v>
      </c>
      <c r="E29" s="55" t="s">
        <v>242</v>
      </c>
      <c r="F29" s="55" t="s">
        <v>161</v>
      </c>
    </row>
    <row r="30" spans="1:6" s="5" customFormat="1" ht="22.5" customHeight="1" x14ac:dyDescent="0.25">
      <c r="A30" s="88" t="s">
        <v>682</v>
      </c>
      <c r="B30" s="21"/>
      <c r="C30" s="2">
        <v>204</v>
      </c>
      <c r="D30" s="2" t="s">
        <v>9</v>
      </c>
      <c r="E30" s="55" t="s">
        <v>242</v>
      </c>
      <c r="F30" s="55" t="s">
        <v>161</v>
      </c>
    </row>
    <row r="31" spans="1:6" s="5" customFormat="1" x14ac:dyDescent="0.25">
      <c r="A31" s="1" t="s">
        <v>462</v>
      </c>
      <c r="B31" s="64"/>
      <c r="C31" s="2"/>
      <c r="D31" s="15"/>
      <c r="E31" s="55"/>
      <c r="F31" s="55"/>
    </row>
    <row r="32" spans="1:6" s="5" customFormat="1" ht="25.5" x14ac:dyDescent="0.25">
      <c r="A32" s="88" t="s">
        <v>466</v>
      </c>
      <c r="B32" s="69" t="s">
        <v>467</v>
      </c>
      <c r="C32" s="13">
        <v>330</v>
      </c>
      <c r="D32" s="2" t="s">
        <v>9</v>
      </c>
      <c r="E32" s="55" t="s">
        <v>26</v>
      </c>
      <c r="F32" s="55" t="s">
        <v>10</v>
      </c>
    </row>
    <row r="33" spans="1:6" s="5" customFormat="1" ht="36" x14ac:dyDescent="0.25">
      <c r="A33" s="88" t="s">
        <v>559</v>
      </c>
      <c r="B33" s="69" t="s">
        <v>560</v>
      </c>
      <c r="C33" s="13">
        <v>780</v>
      </c>
      <c r="D33" s="2" t="s">
        <v>9</v>
      </c>
      <c r="E33" s="55" t="s">
        <v>11</v>
      </c>
      <c r="F33" s="55" t="s">
        <v>11</v>
      </c>
    </row>
    <row r="34" spans="1:6" s="5" customFormat="1" ht="29.25" customHeight="1" x14ac:dyDescent="0.25">
      <c r="A34" s="88" t="s">
        <v>605</v>
      </c>
      <c r="B34" s="69" t="s">
        <v>585</v>
      </c>
      <c r="C34" s="13">
        <v>570</v>
      </c>
      <c r="D34" s="2" t="s">
        <v>9</v>
      </c>
      <c r="E34" s="55" t="s">
        <v>182</v>
      </c>
      <c r="F34" s="55" t="s">
        <v>182</v>
      </c>
    </row>
    <row r="35" spans="1:6" s="5" customFormat="1" ht="30" customHeight="1" x14ac:dyDescent="0.25">
      <c r="A35" s="88" t="s">
        <v>595</v>
      </c>
      <c r="B35" s="69" t="s">
        <v>585</v>
      </c>
      <c r="C35" s="13">
        <v>350</v>
      </c>
      <c r="E35" s="55" t="s">
        <v>182</v>
      </c>
      <c r="F35" s="55" t="s">
        <v>182</v>
      </c>
    </row>
    <row r="36" spans="1:6" s="5" customFormat="1" ht="30" customHeight="1" x14ac:dyDescent="0.25">
      <c r="A36" s="88" t="s">
        <v>681</v>
      </c>
      <c r="B36" s="69" t="s">
        <v>471</v>
      </c>
      <c r="C36" s="13">
        <v>90</v>
      </c>
      <c r="D36" s="2" t="s">
        <v>9</v>
      </c>
      <c r="E36" s="55" t="s">
        <v>242</v>
      </c>
      <c r="F36" s="55" t="s">
        <v>242</v>
      </c>
    </row>
    <row r="37" spans="1:6" s="5" customFormat="1" ht="30" customHeight="1" x14ac:dyDescent="0.25">
      <c r="A37" s="88" t="s">
        <v>595</v>
      </c>
      <c r="B37" s="69" t="s">
        <v>585</v>
      </c>
      <c r="C37" s="13">
        <v>380</v>
      </c>
      <c r="E37" s="55" t="s">
        <v>242</v>
      </c>
      <c r="F37" s="55" t="s">
        <v>242</v>
      </c>
    </row>
    <row r="38" spans="1:6" s="5" customFormat="1" ht="25.5" x14ac:dyDescent="0.25">
      <c r="A38" s="1" t="s">
        <v>463</v>
      </c>
      <c r="B38" s="64"/>
      <c r="C38" s="2"/>
      <c r="D38" s="15"/>
      <c r="E38" s="55"/>
      <c r="F38" s="55"/>
    </row>
    <row r="39" spans="1:6" s="5" customFormat="1" ht="34.5" customHeight="1" x14ac:dyDescent="0.25">
      <c r="A39" s="57" t="s">
        <v>390</v>
      </c>
      <c r="B39" s="64" t="s">
        <v>13</v>
      </c>
      <c r="C39" s="2">
        <v>1700</v>
      </c>
      <c r="D39" s="58" t="s">
        <v>9</v>
      </c>
      <c r="E39" s="55" t="s">
        <v>14</v>
      </c>
      <c r="F39" s="55" t="s">
        <v>14</v>
      </c>
    </row>
    <row r="40" spans="1:6" s="5" customFormat="1" ht="33" customHeight="1" x14ac:dyDescent="0.25">
      <c r="A40" s="88" t="s">
        <v>512</v>
      </c>
      <c r="B40" s="64" t="s">
        <v>13</v>
      </c>
      <c r="C40" s="79">
        <v>2000</v>
      </c>
      <c r="D40" s="58" t="s">
        <v>9</v>
      </c>
      <c r="E40" s="55" t="s">
        <v>11</v>
      </c>
      <c r="F40" s="55" t="s">
        <v>11</v>
      </c>
    </row>
    <row r="41" spans="1:6" s="5" customFormat="1" ht="27" customHeight="1" x14ac:dyDescent="0.25">
      <c r="A41" s="88" t="s">
        <v>543</v>
      </c>
      <c r="B41" s="69" t="s">
        <v>530</v>
      </c>
      <c r="C41" s="79">
        <v>20000</v>
      </c>
      <c r="D41" s="58" t="s">
        <v>9</v>
      </c>
      <c r="E41" s="55" t="s">
        <v>11</v>
      </c>
      <c r="F41" s="55" t="s">
        <v>11</v>
      </c>
    </row>
    <row r="42" spans="1:6" s="5" customFormat="1" ht="23.25" customHeight="1" x14ac:dyDescent="0.25">
      <c r="A42" s="88" t="s">
        <v>638</v>
      </c>
      <c r="B42" s="69" t="s">
        <v>639</v>
      </c>
      <c r="C42" s="79">
        <v>1300</v>
      </c>
      <c r="D42" s="58" t="s">
        <v>9</v>
      </c>
      <c r="E42" s="55" t="s">
        <v>242</v>
      </c>
      <c r="F42" s="55" t="s">
        <v>242</v>
      </c>
    </row>
    <row r="43" spans="1:6" s="5" customFormat="1" ht="23.25" customHeight="1" x14ac:dyDescent="0.25">
      <c r="A43" s="88" t="s">
        <v>643</v>
      </c>
      <c r="B43" s="69" t="s">
        <v>530</v>
      </c>
      <c r="C43" s="79">
        <v>1200</v>
      </c>
      <c r="D43" s="58" t="s">
        <v>9</v>
      </c>
      <c r="E43" s="55" t="s">
        <v>242</v>
      </c>
      <c r="F43" s="55" t="s">
        <v>242</v>
      </c>
    </row>
    <row r="44" spans="1:6" s="5" customFormat="1" ht="28.5" customHeight="1" x14ac:dyDescent="0.25">
      <c r="A44" s="1" t="s">
        <v>464</v>
      </c>
      <c r="B44" s="64"/>
      <c r="C44" s="2"/>
      <c r="D44" s="15"/>
      <c r="E44" s="55"/>
      <c r="F44" s="55"/>
    </row>
    <row r="45" spans="1:6" s="5" customFormat="1" ht="34.5" customHeight="1" x14ac:dyDescent="0.25">
      <c r="A45" s="57" t="s">
        <v>15</v>
      </c>
      <c r="B45" s="64" t="s">
        <v>16</v>
      </c>
      <c r="C45" s="2">
        <v>300</v>
      </c>
      <c r="D45" s="58" t="s">
        <v>9</v>
      </c>
      <c r="E45" s="55" t="s">
        <v>14</v>
      </c>
      <c r="F45" s="55" t="s">
        <v>14</v>
      </c>
    </row>
    <row r="46" spans="1:6" s="5" customFormat="1" ht="24" customHeight="1" x14ac:dyDescent="0.25">
      <c r="A46" s="57" t="s">
        <v>376</v>
      </c>
      <c r="B46" s="64" t="s">
        <v>16</v>
      </c>
      <c r="C46" s="2">
        <v>800</v>
      </c>
      <c r="D46" s="58" t="s">
        <v>9</v>
      </c>
      <c r="E46" s="55" t="s">
        <v>14</v>
      </c>
      <c r="F46" s="55" t="s">
        <v>26</v>
      </c>
    </row>
    <row r="47" spans="1:6" s="5" customFormat="1" ht="24" customHeight="1" x14ac:dyDescent="0.25">
      <c r="A47" s="57" t="s">
        <v>503</v>
      </c>
      <c r="B47" s="64" t="s">
        <v>511</v>
      </c>
      <c r="C47" s="2">
        <v>280</v>
      </c>
      <c r="D47" s="58" t="s">
        <v>9</v>
      </c>
      <c r="E47" s="55" t="s">
        <v>10</v>
      </c>
      <c r="F47" s="55" t="s">
        <v>11</v>
      </c>
    </row>
    <row r="48" spans="1:6" s="5" customFormat="1" ht="24" customHeight="1" x14ac:dyDescent="0.25">
      <c r="A48" s="57" t="s">
        <v>519</v>
      </c>
      <c r="B48" s="64" t="s">
        <v>520</v>
      </c>
      <c r="C48" s="2">
        <v>650</v>
      </c>
      <c r="D48" s="58" t="s">
        <v>9</v>
      </c>
      <c r="E48" s="55" t="s">
        <v>10</v>
      </c>
      <c r="F48" s="55" t="s">
        <v>11</v>
      </c>
    </row>
    <row r="49" spans="1:121" s="5" customFormat="1" ht="24" customHeight="1" x14ac:dyDescent="0.25">
      <c r="A49" s="57" t="s">
        <v>547</v>
      </c>
      <c r="B49" s="64" t="s">
        <v>16</v>
      </c>
      <c r="C49" s="2">
        <v>1000</v>
      </c>
      <c r="D49" s="58" t="s">
        <v>9</v>
      </c>
      <c r="E49" s="55" t="s">
        <v>11</v>
      </c>
      <c r="F49" s="55" t="s">
        <v>11</v>
      </c>
    </row>
    <row r="50" spans="1:121" s="5" customFormat="1" ht="24" customHeight="1" x14ac:dyDescent="0.25">
      <c r="A50" s="57" t="s">
        <v>677</v>
      </c>
      <c r="B50" s="64" t="s">
        <v>520</v>
      </c>
      <c r="C50" s="2">
        <v>600</v>
      </c>
      <c r="D50" s="58" t="s">
        <v>9</v>
      </c>
      <c r="E50" s="55" t="s">
        <v>242</v>
      </c>
      <c r="F50" s="55" t="s">
        <v>242</v>
      </c>
    </row>
    <row r="51" spans="1:121" s="5" customFormat="1" ht="24" customHeight="1" x14ac:dyDescent="0.25">
      <c r="A51" s="57" t="s">
        <v>547</v>
      </c>
      <c r="B51" s="64" t="s">
        <v>16</v>
      </c>
      <c r="C51" s="2">
        <v>1000</v>
      </c>
      <c r="D51" s="58" t="s">
        <v>9</v>
      </c>
      <c r="E51" s="55" t="s">
        <v>242</v>
      </c>
      <c r="F51" s="55" t="s">
        <v>242</v>
      </c>
    </row>
    <row r="52" spans="1:121" s="5" customFormat="1" ht="24" customHeight="1" x14ac:dyDescent="0.25">
      <c r="A52" s="57" t="s">
        <v>741</v>
      </c>
      <c r="B52" s="64" t="s">
        <v>520</v>
      </c>
      <c r="C52" s="2">
        <v>1177</v>
      </c>
      <c r="D52" s="58" t="s">
        <v>9</v>
      </c>
      <c r="E52" s="55" t="s">
        <v>161</v>
      </c>
      <c r="F52" s="55" t="s">
        <v>161</v>
      </c>
    </row>
    <row r="53" spans="1:121" s="10" customFormat="1" ht="28.5" customHeight="1" x14ac:dyDescent="0.25">
      <c r="A53" s="1" t="s">
        <v>17</v>
      </c>
      <c r="B53" s="89"/>
      <c r="C53" s="2"/>
      <c r="D53" s="12"/>
      <c r="E53" s="78"/>
      <c r="F53" s="78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</row>
    <row r="54" spans="1:121" s="5" customFormat="1" ht="36.75" customHeight="1" x14ac:dyDescent="0.25">
      <c r="A54" s="57" t="s">
        <v>391</v>
      </c>
      <c r="B54" s="64" t="s">
        <v>18</v>
      </c>
      <c r="C54" s="80">
        <v>1567</v>
      </c>
      <c r="D54" s="58" t="s">
        <v>19</v>
      </c>
      <c r="E54" s="55" t="s">
        <v>14</v>
      </c>
      <c r="F54" s="55" t="s">
        <v>14</v>
      </c>
    </row>
    <row r="55" spans="1:121" s="5" customFormat="1" ht="24" customHeight="1" x14ac:dyDescent="0.25">
      <c r="A55" s="57" t="s">
        <v>477</v>
      </c>
      <c r="B55" s="64" t="s">
        <v>18</v>
      </c>
      <c r="C55" s="80">
        <v>1600</v>
      </c>
      <c r="D55" s="58" t="s">
        <v>9</v>
      </c>
      <c r="E55" s="55" t="s">
        <v>10</v>
      </c>
      <c r="F55" s="55" t="s">
        <v>10</v>
      </c>
    </row>
    <row r="56" spans="1:121" s="5" customFormat="1" ht="24" customHeight="1" x14ac:dyDescent="0.25">
      <c r="A56" s="57" t="s">
        <v>513</v>
      </c>
      <c r="B56" s="64" t="s">
        <v>18</v>
      </c>
      <c r="C56" s="80">
        <v>1000</v>
      </c>
      <c r="D56" s="58" t="s">
        <v>9</v>
      </c>
      <c r="E56" s="55" t="s">
        <v>10</v>
      </c>
      <c r="F56" s="55" t="s">
        <v>10</v>
      </c>
    </row>
    <row r="57" spans="1:121" s="5" customFormat="1" ht="27.75" customHeight="1" x14ac:dyDescent="0.25">
      <c r="A57" s="57" t="s">
        <v>508</v>
      </c>
      <c r="B57" s="64" t="s">
        <v>18</v>
      </c>
      <c r="C57" s="80">
        <v>2350</v>
      </c>
      <c r="D57" s="58" t="s">
        <v>9</v>
      </c>
      <c r="E57" s="55" t="s">
        <v>10</v>
      </c>
      <c r="F57" s="55" t="s">
        <v>10</v>
      </c>
    </row>
    <row r="58" spans="1:121" s="5" customFormat="1" ht="27.75" customHeight="1" x14ac:dyDescent="0.25">
      <c r="A58" s="57" t="s">
        <v>534</v>
      </c>
      <c r="B58" s="64" t="s">
        <v>18</v>
      </c>
      <c r="C58" s="80">
        <v>840</v>
      </c>
      <c r="D58" s="58" t="s">
        <v>9</v>
      </c>
      <c r="E58" s="55" t="s">
        <v>10</v>
      </c>
      <c r="F58" s="55" t="s">
        <v>11</v>
      </c>
    </row>
    <row r="59" spans="1:121" s="5" customFormat="1" ht="33.75" customHeight="1" x14ac:dyDescent="0.25">
      <c r="A59" s="57" t="s">
        <v>537</v>
      </c>
      <c r="B59" s="64" t="s">
        <v>18</v>
      </c>
      <c r="C59" s="80">
        <v>1000</v>
      </c>
      <c r="D59" s="58" t="s">
        <v>9</v>
      </c>
      <c r="E59" s="55" t="s">
        <v>11</v>
      </c>
      <c r="F59" s="55" t="s">
        <v>11</v>
      </c>
    </row>
    <row r="60" spans="1:121" s="5" customFormat="1" ht="30" customHeight="1" x14ac:dyDescent="0.25">
      <c r="A60" s="57" t="s">
        <v>542</v>
      </c>
      <c r="B60" s="64" t="s">
        <v>18</v>
      </c>
      <c r="C60" s="80">
        <v>4250</v>
      </c>
      <c r="D60" s="58" t="s">
        <v>9</v>
      </c>
      <c r="E60" s="55" t="s">
        <v>11</v>
      </c>
      <c r="F60" s="55" t="s">
        <v>11</v>
      </c>
    </row>
    <row r="61" spans="1:121" s="5" customFormat="1" ht="30" customHeight="1" x14ac:dyDescent="0.25">
      <c r="A61" s="57" t="s">
        <v>548</v>
      </c>
      <c r="B61" s="64" t="s">
        <v>18</v>
      </c>
      <c r="C61" s="80">
        <v>1300</v>
      </c>
      <c r="D61" s="58" t="s">
        <v>9</v>
      </c>
      <c r="E61" s="55" t="s">
        <v>11</v>
      </c>
      <c r="F61" s="55" t="s">
        <v>11</v>
      </c>
    </row>
    <row r="62" spans="1:121" s="5" customFormat="1" ht="22.5" customHeight="1" x14ac:dyDescent="0.25">
      <c r="A62" s="57" t="s">
        <v>632</v>
      </c>
      <c r="B62" s="64" t="s">
        <v>18</v>
      </c>
      <c r="C62" s="80">
        <v>1860</v>
      </c>
      <c r="D62" s="58" t="s">
        <v>9</v>
      </c>
      <c r="E62" s="55" t="s">
        <v>11</v>
      </c>
      <c r="F62" s="55" t="s">
        <v>11</v>
      </c>
    </row>
    <row r="63" spans="1:121" s="5" customFormat="1" ht="24.75" customHeight="1" x14ac:dyDescent="0.25">
      <c r="A63" s="57" t="s">
        <v>582</v>
      </c>
      <c r="B63" s="64" t="s">
        <v>18</v>
      </c>
      <c r="C63" s="80">
        <v>1700</v>
      </c>
      <c r="D63" s="58" t="s">
        <v>9</v>
      </c>
      <c r="E63" s="55" t="s">
        <v>11</v>
      </c>
      <c r="F63" s="55" t="s">
        <v>182</v>
      </c>
    </row>
    <row r="64" spans="1:121" s="5" customFormat="1" ht="24.75" customHeight="1" x14ac:dyDescent="0.25">
      <c r="A64" s="57" t="s">
        <v>614</v>
      </c>
      <c r="B64" s="64" t="s">
        <v>18</v>
      </c>
      <c r="C64" s="80">
        <v>2525</v>
      </c>
      <c r="D64" s="58" t="s">
        <v>9</v>
      </c>
      <c r="E64" s="55" t="s">
        <v>182</v>
      </c>
      <c r="F64" s="55" t="s">
        <v>242</v>
      </c>
    </row>
    <row r="65" spans="1:122" s="5" customFormat="1" ht="24.75" customHeight="1" x14ac:dyDescent="0.25">
      <c r="A65" s="57" t="s">
        <v>626</v>
      </c>
      <c r="B65" s="64" t="s">
        <v>18</v>
      </c>
      <c r="C65" s="80">
        <v>7800</v>
      </c>
      <c r="D65" s="58" t="s">
        <v>9</v>
      </c>
      <c r="E65" s="55" t="s">
        <v>242</v>
      </c>
      <c r="F65" s="55" t="s">
        <v>242</v>
      </c>
    </row>
    <row r="66" spans="1:122" s="5" customFormat="1" ht="24.75" customHeight="1" x14ac:dyDescent="0.25">
      <c r="A66" s="57" t="s">
        <v>670</v>
      </c>
      <c r="B66" s="64" t="s">
        <v>18</v>
      </c>
      <c r="C66" s="80">
        <v>150</v>
      </c>
      <c r="D66" s="58" t="s">
        <v>9</v>
      </c>
      <c r="E66" s="55" t="s">
        <v>242</v>
      </c>
      <c r="F66" s="55" t="s">
        <v>161</v>
      </c>
    </row>
    <row r="67" spans="1:122" s="5" customFormat="1" ht="24.75" customHeight="1" x14ac:dyDescent="0.25">
      <c r="A67" s="57" t="s">
        <v>684</v>
      </c>
      <c r="B67" s="64" t="s">
        <v>18</v>
      </c>
      <c r="C67" s="80">
        <v>1100</v>
      </c>
      <c r="D67" s="58" t="s">
        <v>9</v>
      </c>
      <c r="E67" s="55" t="s">
        <v>242</v>
      </c>
      <c r="F67" s="55" t="s">
        <v>161</v>
      </c>
    </row>
    <row r="68" spans="1:122" s="5" customFormat="1" ht="25.5" x14ac:dyDescent="0.25">
      <c r="A68" s="57" t="s">
        <v>721</v>
      </c>
      <c r="B68" s="64" t="s">
        <v>18</v>
      </c>
      <c r="C68" s="80">
        <v>2000</v>
      </c>
      <c r="D68" s="58" t="s">
        <v>9</v>
      </c>
      <c r="E68" s="55" t="s">
        <v>161</v>
      </c>
      <c r="F68" s="55" t="s">
        <v>161</v>
      </c>
    </row>
    <row r="69" spans="1:122" s="5" customFormat="1" ht="24" x14ac:dyDescent="0.25">
      <c r="A69" s="57" t="s">
        <v>740</v>
      </c>
      <c r="B69" s="64" t="s">
        <v>18</v>
      </c>
      <c r="C69" s="80">
        <v>3900</v>
      </c>
      <c r="D69" s="58" t="s">
        <v>9</v>
      </c>
      <c r="E69" s="55" t="s">
        <v>161</v>
      </c>
      <c r="F69" s="55" t="s">
        <v>161</v>
      </c>
    </row>
    <row r="70" spans="1:122" s="5" customFormat="1" ht="24" x14ac:dyDescent="0.25">
      <c r="A70" s="57" t="s">
        <v>744</v>
      </c>
      <c r="B70" s="64" t="s">
        <v>18</v>
      </c>
      <c r="C70" s="80">
        <v>4000</v>
      </c>
      <c r="D70" s="58" t="s">
        <v>9</v>
      </c>
      <c r="E70" s="55" t="s">
        <v>161</v>
      </c>
      <c r="F70" s="55" t="s">
        <v>161</v>
      </c>
    </row>
    <row r="71" spans="1:122" s="5" customFormat="1" ht="24" x14ac:dyDescent="0.25">
      <c r="A71" s="57" t="s">
        <v>745</v>
      </c>
      <c r="B71" s="64" t="s">
        <v>18</v>
      </c>
      <c r="C71" s="80">
        <v>1200</v>
      </c>
      <c r="D71" s="58" t="s">
        <v>9</v>
      </c>
      <c r="E71" s="55" t="s">
        <v>161</v>
      </c>
      <c r="F71" s="55" t="s">
        <v>161</v>
      </c>
    </row>
    <row r="72" spans="1:122" s="5" customFormat="1" ht="24" x14ac:dyDescent="0.25">
      <c r="A72" s="57" t="s">
        <v>754</v>
      </c>
      <c r="B72" s="64" t="s">
        <v>18</v>
      </c>
      <c r="C72" s="80">
        <v>6400</v>
      </c>
      <c r="D72" s="58"/>
      <c r="E72" s="55"/>
      <c r="F72" s="55"/>
    </row>
    <row r="73" spans="1:122" s="5" customFormat="1" ht="24.75" customHeight="1" x14ac:dyDescent="0.25">
      <c r="A73" s="57" t="s">
        <v>784</v>
      </c>
      <c r="B73" s="64" t="s">
        <v>18</v>
      </c>
      <c r="C73" s="80">
        <v>400</v>
      </c>
      <c r="D73" s="58" t="s">
        <v>9</v>
      </c>
      <c r="E73" s="55" t="s">
        <v>161</v>
      </c>
      <c r="F73" s="55" t="s">
        <v>162</v>
      </c>
    </row>
    <row r="74" spans="1:122" s="5" customFormat="1" ht="28.5" customHeight="1" x14ac:dyDescent="0.25">
      <c r="A74" s="1" t="s">
        <v>793</v>
      </c>
      <c r="B74" s="64" t="s">
        <v>20</v>
      </c>
      <c r="C74" s="2"/>
      <c r="D74" s="58"/>
      <c r="E74" s="55"/>
      <c r="F74" s="55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56"/>
      <c r="CP74" s="56"/>
      <c r="CQ74" s="56"/>
      <c r="CR74" s="56"/>
      <c r="CS74" s="56"/>
      <c r="CT74" s="56"/>
      <c r="CU74" s="56"/>
      <c r="CV74" s="56"/>
      <c r="CW74" s="56"/>
      <c r="CX74" s="56"/>
      <c r="CY74" s="56"/>
      <c r="CZ74" s="56"/>
      <c r="DA74" s="56"/>
      <c r="DB74" s="56"/>
      <c r="DC74" s="56"/>
      <c r="DD74" s="56"/>
      <c r="DE74" s="56"/>
      <c r="DF74" s="56"/>
      <c r="DG74" s="56"/>
      <c r="DH74" s="56"/>
      <c r="DI74" s="56"/>
      <c r="DJ74" s="56"/>
      <c r="DK74" s="56"/>
      <c r="DL74" s="56"/>
      <c r="DM74" s="56"/>
      <c r="DN74" s="56"/>
      <c r="DO74" s="56"/>
      <c r="DP74" s="56"/>
      <c r="DQ74" s="56"/>
    </row>
    <row r="75" spans="1:122" s="5" customFormat="1" ht="27" customHeight="1" x14ac:dyDescent="0.25">
      <c r="A75" s="57" t="s">
        <v>546</v>
      </c>
      <c r="B75" s="67"/>
      <c r="C75" s="2">
        <v>1400</v>
      </c>
      <c r="D75" s="58" t="s">
        <v>9</v>
      </c>
      <c r="E75" s="55" t="s">
        <v>14</v>
      </c>
      <c r="F75" s="55" t="s">
        <v>14</v>
      </c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6"/>
      <c r="CV75" s="56"/>
      <c r="CW75" s="56"/>
      <c r="CX75" s="56"/>
      <c r="CY75" s="56"/>
      <c r="CZ75" s="56"/>
      <c r="DA75" s="56"/>
      <c r="DB75" s="56"/>
      <c r="DC75" s="56"/>
      <c r="DD75" s="56"/>
      <c r="DE75" s="56"/>
      <c r="DF75" s="56"/>
      <c r="DG75" s="56"/>
      <c r="DH75" s="56"/>
      <c r="DI75" s="56"/>
      <c r="DJ75" s="56"/>
      <c r="DK75" s="56"/>
      <c r="DL75" s="56"/>
      <c r="DM75" s="56"/>
      <c r="DN75" s="56"/>
      <c r="DO75" s="56"/>
      <c r="DP75" s="56"/>
      <c r="DQ75" s="56"/>
    </row>
    <row r="76" spans="1:122" s="10" customFormat="1" ht="36.75" customHeight="1" x14ac:dyDescent="0.25">
      <c r="A76" s="1" t="s">
        <v>21</v>
      </c>
      <c r="B76" s="64" t="s">
        <v>22</v>
      </c>
      <c r="C76" s="2"/>
      <c r="D76" s="90"/>
      <c r="E76" s="78"/>
      <c r="F76" s="78"/>
    </row>
    <row r="77" spans="1:122" s="5" customFormat="1" ht="27" customHeight="1" x14ac:dyDescent="0.25">
      <c r="A77" s="147" t="s">
        <v>410</v>
      </c>
      <c r="B77" s="148" t="s">
        <v>411</v>
      </c>
      <c r="C77" s="60">
        <v>300</v>
      </c>
      <c r="D77" s="149" t="s">
        <v>9</v>
      </c>
      <c r="E77" s="73" t="s">
        <v>26</v>
      </c>
      <c r="F77" s="73" t="s">
        <v>26</v>
      </c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50"/>
      <c r="X77" s="150"/>
      <c r="Y77" s="150"/>
      <c r="Z77" s="150"/>
      <c r="AA77" s="150"/>
      <c r="AB77" s="150"/>
      <c r="AC77" s="150"/>
      <c r="AD77" s="150"/>
      <c r="AE77" s="150"/>
      <c r="AF77" s="150"/>
      <c r="AG77" s="150"/>
      <c r="AH77" s="150"/>
      <c r="AI77" s="150"/>
      <c r="AJ77" s="150"/>
      <c r="AK77" s="150"/>
      <c r="AL77" s="150"/>
      <c r="AM77" s="150"/>
      <c r="AN77" s="150"/>
      <c r="AO77" s="150"/>
      <c r="AP77" s="150"/>
      <c r="AQ77" s="150"/>
      <c r="AR77" s="150"/>
      <c r="AS77" s="150"/>
      <c r="AT77" s="150"/>
      <c r="AU77" s="150"/>
      <c r="AV77" s="150"/>
      <c r="AW77" s="150"/>
      <c r="AX77" s="150"/>
      <c r="AY77" s="150"/>
      <c r="AZ77" s="150"/>
      <c r="BA77" s="150"/>
      <c r="BB77" s="150"/>
      <c r="BC77" s="150"/>
      <c r="BD77" s="150"/>
      <c r="BE77" s="150"/>
      <c r="BF77" s="150"/>
      <c r="BG77" s="150"/>
      <c r="BH77" s="150"/>
      <c r="BI77" s="150"/>
      <c r="BJ77" s="150"/>
      <c r="BK77" s="150"/>
      <c r="BL77" s="150"/>
      <c r="BM77" s="150"/>
      <c r="BN77" s="150"/>
      <c r="BO77" s="150"/>
      <c r="BP77" s="150"/>
      <c r="BQ77" s="150"/>
      <c r="BR77" s="150"/>
      <c r="BS77" s="150"/>
      <c r="BT77" s="150"/>
      <c r="BU77" s="150"/>
      <c r="BV77" s="150"/>
      <c r="BW77" s="150"/>
      <c r="BX77" s="150"/>
      <c r="BY77" s="150"/>
      <c r="BZ77" s="150"/>
      <c r="CA77" s="150"/>
      <c r="CB77" s="150"/>
      <c r="CC77" s="150"/>
      <c r="CD77" s="150"/>
      <c r="CE77" s="150"/>
      <c r="CF77" s="150"/>
      <c r="CG77" s="150"/>
      <c r="CH77" s="150"/>
      <c r="CI77" s="150"/>
      <c r="CJ77" s="150"/>
      <c r="CK77" s="150"/>
      <c r="CL77" s="150"/>
      <c r="CM77" s="150"/>
      <c r="CN77" s="150"/>
      <c r="CO77" s="150"/>
      <c r="CP77" s="150"/>
      <c r="CQ77" s="150"/>
      <c r="CR77" s="150"/>
      <c r="CS77" s="150"/>
      <c r="CT77" s="150"/>
      <c r="CU77" s="150"/>
      <c r="CV77" s="150"/>
      <c r="CW77" s="150"/>
      <c r="CX77" s="150"/>
      <c r="CY77" s="150"/>
      <c r="CZ77" s="150"/>
      <c r="DA77" s="150"/>
      <c r="DB77" s="150"/>
      <c r="DC77" s="150"/>
      <c r="DD77" s="150"/>
      <c r="DE77" s="150"/>
      <c r="DF77" s="150"/>
      <c r="DG77" s="150"/>
      <c r="DH77" s="150"/>
      <c r="DI77" s="150"/>
      <c r="DJ77" s="150"/>
      <c r="DK77" s="150"/>
      <c r="DL77" s="150"/>
      <c r="DM77" s="150"/>
      <c r="DN77" s="150"/>
      <c r="DO77" s="150"/>
      <c r="DP77" s="150"/>
      <c r="DQ77" s="150"/>
      <c r="DR77" s="150"/>
    </row>
    <row r="78" spans="1:122" s="5" customFormat="1" ht="36" x14ac:dyDescent="0.25">
      <c r="A78" s="147" t="s">
        <v>433</v>
      </c>
      <c r="B78" s="148" t="s">
        <v>432</v>
      </c>
      <c r="C78" s="60">
        <v>180</v>
      </c>
      <c r="D78" s="149" t="s">
        <v>9</v>
      </c>
      <c r="E78" s="73" t="s">
        <v>26</v>
      </c>
      <c r="F78" s="73" t="s">
        <v>26</v>
      </c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0"/>
      <c r="AI78" s="150"/>
      <c r="AJ78" s="150"/>
      <c r="AK78" s="150"/>
      <c r="AL78" s="150"/>
      <c r="AM78" s="150"/>
      <c r="AN78" s="150"/>
      <c r="AO78" s="150"/>
      <c r="AP78" s="150"/>
      <c r="AQ78" s="150"/>
      <c r="AR78" s="150"/>
      <c r="AS78" s="150"/>
      <c r="AT78" s="150"/>
      <c r="AU78" s="150"/>
      <c r="AV78" s="150"/>
      <c r="AW78" s="150"/>
      <c r="AX78" s="150"/>
      <c r="AY78" s="150"/>
      <c r="AZ78" s="150"/>
      <c r="BA78" s="150"/>
      <c r="BB78" s="150"/>
      <c r="BC78" s="150"/>
      <c r="BD78" s="150"/>
      <c r="BE78" s="150"/>
      <c r="BF78" s="150"/>
      <c r="BG78" s="150"/>
      <c r="BH78" s="150"/>
      <c r="BI78" s="150"/>
      <c r="BJ78" s="150"/>
      <c r="BK78" s="150"/>
      <c r="BL78" s="150"/>
      <c r="BM78" s="150"/>
      <c r="BN78" s="150"/>
      <c r="BO78" s="150"/>
      <c r="BP78" s="150"/>
      <c r="BQ78" s="150"/>
      <c r="BR78" s="150"/>
      <c r="BS78" s="150"/>
      <c r="BT78" s="150"/>
      <c r="BU78" s="150"/>
      <c r="BV78" s="150"/>
      <c r="BW78" s="150"/>
      <c r="BX78" s="150"/>
      <c r="BY78" s="150"/>
      <c r="BZ78" s="150"/>
      <c r="CA78" s="150"/>
      <c r="CB78" s="150"/>
      <c r="CC78" s="150"/>
      <c r="CD78" s="150"/>
      <c r="CE78" s="150"/>
      <c r="CF78" s="150"/>
      <c r="CG78" s="150"/>
      <c r="CH78" s="150"/>
      <c r="CI78" s="150"/>
      <c r="CJ78" s="150"/>
      <c r="CK78" s="150"/>
      <c r="CL78" s="150"/>
      <c r="CM78" s="150"/>
      <c r="CN78" s="150"/>
      <c r="CO78" s="150"/>
      <c r="CP78" s="150"/>
      <c r="CQ78" s="150"/>
      <c r="CR78" s="150"/>
      <c r="CS78" s="150"/>
      <c r="CT78" s="150"/>
      <c r="CU78" s="150"/>
      <c r="CV78" s="150"/>
      <c r="CW78" s="150"/>
      <c r="CX78" s="150"/>
      <c r="CY78" s="150"/>
      <c r="CZ78" s="150"/>
      <c r="DA78" s="150"/>
      <c r="DB78" s="150"/>
      <c r="DC78" s="150"/>
      <c r="DD78" s="150"/>
      <c r="DE78" s="150"/>
      <c r="DF78" s="150"/>
      <c r="DG78" s="150"/>
      <c r="DH78" s="150"/>
      <c r="DI78" s="150"/>
      <c r="DJ78" s="150"/>
      <c r="DK78" s="150"/>
      <c r="DL78" s="150"/>
      <c r="DM78" s="150"/>
      <c r="DN78" s="150"/>
      <c r="DO78" s="150"/>
      <c r="DP78" s="150"/>
      <c r="DQ78" s="150"/>
      <c r="DR78" s="150"/>
    </row>
    <row r="79" spans="1:122" s="5" customFormat="1" ht="70.5" customHeight="1" x14ac:dyDescent="0.25">
      <c r="A79" s="151" t="s">
        <v>454</v>
      </c>
      <c r="B79" s="152" t="s">
        <v>455</v>
      </c>
      <c r="C79" s="60">
        <v>835</v>
      </c>
      <c r="D79" s="153" t="s">
        <v>9</v>
      </c>
      <c r="E79" s="63" t="s">
        <v>10</v>
      </c>
      <c r="F79" s="63" t="s">
        <v>10</v>
      </c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/>
      <c r="V79" s="150"/>
      <c r="W79" s="150"/>
      <c r="X79" s="150"/>
      <c r="Y79" s="150"/>
      <c r="Z79" s="150"/>
      <c r="AA79" s="150"/>
      <c r="AB79" s="150"/>
      <c r="AC79" s="150"/>
      <c r="AD79" s="150"/>
      <c r="AE79" s="150"/>
      <c r="AF79" s="150"/>
      <c r="AG79" s="150"/>
      <c r="AH79" s="150"/>
      <c r="AI79" s="150"/>
      <c r="AJ79" s="150"/>
      <c r="AK79" s="150"/>
      <c r="AL79" s="150"/>
      <c r="AM79" s="150"/>
      <c r="AN79" s="150"/>
      <c r="AO79" s="150"/>
      <c r="AP79" s="150"/>
      <c r="AQ79" s="150"/>
      <c r="AR79" s="150"/>
      <c r="AS79" s="150"/>
      <c r="AT79" s="150"/>
      <c r="AU79" s="150"/>
      <c r="AV79" s="150"/>
      <c r="AW79" s="150"/>
      <c r="AX79" s="150"/>
      <c r="AY79" s="150"/>
      <c r="AZ79" s="150"/>
      <c r="BA79" s="150"/>
      <c r="BB79" s="150"/>
      <c r="BC79" s="150"/>
      <c r="BD79" s="150"/>
      <c r="BE79" s="150"/>
      <c r="BF79" s="150"/>
      <c r="BG79" s="150"/>
      <c r="BH79" s="150"/>
      <c r="BI79" s="150"/>
      <c r="BJ79" s="150"/>
      <c r="BK79" s="150"/>
      <c r="BL79" s="150"/>
      <c r="BM79" s="150"/>
      <c r="BN79" s="150"/>
      <c r="BO79" s="150"/>
      <c r="BP79" s="150"/>
      <c r="BQ79" s="150"/>
      <c r="BR79" s="150"/>
      <c r="BS79" s="150"/>
      <c r="BT79" s="150"/>
      <c r="BU79" s="150"/>
      <c r="BV79" s="150"/>
      <c r="BW79" s="150"/>
      <c r="BX79" s="150"/>
      <c r="BY79" s="150"/>
      <c r="BZ79" s="150"/>
      <c r="CA79" s="150"/>
      <c r="CB79" s="150"/>
      <c r="CC79" s="150"/>
      <c r="CD79" s="150"/>
      <c r="CE79" s="150"/>
      <c r="CF79" s="150"/>
      <c r="CG79" s="150"/>
      <c r="CH79" s="150"/>
      <c r="CI79" s="150"/>
      <c r="CJ79" s="150"/>
      <c r="CK79" s="150"/>
      <c r="CL79" s="150"/>
      <c r="CM79" s="150"/>
      <c r="CN79" s="150"/>
      <c r="CO79" s="150"/>
      <c r="CP79" s="150"/>
      <c r="CQ79" s="150"/>
      <c r="CR79" s="150"/>
      <c r="CS79" s="150"/>
      <c r="CT79" s="150"/>
      <c r="CU79" s="150"/>
      <c r="CV79" s="150"/>
      <c r="CW79" s="150"/>
      <c r="CX79" s="150"/>
      <c r="CY79" s="150"/>
      <c r="CZ79" s="150"/>
      <c r="DA79" s="150"/>
      <c r="DB79" s="150"/>
      <c r="DC79" s="150"/>
      <c r="DD79" s="150"/>
      <c r="DE79" s="150"/>
      <c r="DF79" s="150"/>
      <c r="DG79" s="150"/>
      <c r="DH79" s="150"/>
      <c r="DI79" s="150"/>
      <c r="DJ79" s="150"/>
      <c r="DK79" s="150"/>
      <c r="DL79" s="150"/>
      <c r="DM79" s="150"/>
      <c r="DN79" s="150"/>
      <c r="DO79" s="150"/>
      <c r="DP79" s="150"/>
      <c r="DQ79" s="150"/>
      <c r="DR79" s="150"/>
    </row>
    <row r="80" spans="1:122" s="5" customFormat="1" ht="24" x14ac:dyDescent="0.25">
      <c r="A80" s="151" t="s">
        <v>565</v>
      </c>
      <c r="B80" s="152" t="s">
        <v>564</v>
      </c>
      <c r="C80" s="60">
        <v>30</v>
      </c>
      <c r="D80" s="58" t="s">
        <v>9</v>
      </c>
      <c r="E80" s="63" t="s">
        <v>11</v>
      </c>
      <c r="F80" s="63" t="s">
        <v>11</v>
      </c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50"/>
      <c r="Y80" s="150"/>
      <c r="Z80" s="150"/>
      <c r="AA80" s="150"/>
      <c r="AB80" s="150"/>
      <c r="AC80" s="150"/>
      <c r="AD80" s="150"/>
      <c r="AE80" s="150"/>
      <c r="AF80" s="150"/>
      <c r="AG80" s="150"/>
      <c r="AH80" s="150"/>
      <c r="AI80" s="150"/>
      <c r="AJ80" s="150"/>
      <c r="AK80" s="150"/>
      <c r="AL80" s="150"/>
      <c r="AM80" s="150"/>
      <c r="AN80" s="150"/>
      <c r="AO80" s="150"/>
      <c r="AP80" s="150"/>
      <c r="AQ80" s="150"/>
      <c r="AR80" s="150"/>
      <c r="AS80" s="150"/>
      <c r="AT80" s="150"/>
      <c r="AU80" s="150"/>
      <c r="AV80" s="150"/>
      <c r="AW80" s="150"/>
      <c r="AX80" s="150"/>
      <c r="AY80" s="150"/>
      <c r="AZ80" s="150"/>
      <c r="BA80" s="150"/>
      <c r="BB80" s="150"/>
      <c r="BC80" s="150"/>
      <c r="BD80" s="150"/>
      <c r="BE80" s="150"/>
      <c r="BF80" s="150"/>
      <c r="BG80" s="150"/>
      <c r="BH80" s="150"/>
      <c r="BI80" s="150"/>
      <c r="BJ80" s="150"/>
      <c r="BK80" s="150"/>
      <c r="BL80" s="150"/>
      <c r="BM80" s="150"/>
      <c r="BN80" s="150"/>
      <c r="BO80" s="150"/>
      <c r="BP80" s="150"/>
      <c r="BQ80" s="150"/>
      <c r="BR80" s="150"/>
      <c r="BS80" s="150"/>
      <c r="BT80" s="150"/>
      <c r="BU80" s="150"/>
      <c r="BV80" s="150"/>
      <c r="BW80" s="150"/>
      <c r="BX80" s="150"/>
      <c r="BY80" s="150"/>
      <c r="BZ80" s="150"/>
      <c r="CA80" s="150"/>
      <c r="CB80" s="150"/>
      <c r="CC80" s="150"/>
      <c r="CD80" s="150"/>
      <c r="CE80" s="150"/>
      <c r="CF80" s="150"/>
      <c r="CG80" s="150"/>
      <c r="CH80" s="150"/>
      <c r="CI80" s="150"/>
      <c r="CJ80" s="150"/>
      <c r="CK80" s="150"/>
      <c r="CL80" s="150"/>
      <c r="CM80" s="150"/>
      <c r="CN80" s="150"/>
      <c r="CO80" s="150"/>
      <c r="CP80" s="150"/>
      <c r="CQ80" s="150"/>
      <c r="CR80" s="150"/>
      <c r="CS80" s="150"/>
      <c r="CT80" s="150"/>
      <c r="CU80" s="150"/>
      <c r="CV80" s="150"/>
      <c r="CW80" s="150"/>
      <c r="CX80" s="150"/>
      <c r="CY80" s="150"/>
      <c r="CZ80" s="150"/>
      <c r="DA80" s="150"/>
      <c r="DB80" s="150"/>
      <c r="DC80" s="150"/>
      <c r="DD80" s="150"/>
      <c r="DE80" s="150"/>
      <c r="DF80" s="150"/>
      <c r="DG80" s="150"/>
      <c r="DH80" s="150"/>
      <c r="DI80" s="150"/>
      <c r="DJ80" s="150"/>
      <c r="DK80" s="150"/>
      <c r="DL80" s="150"/>
      <c r="DM80" s="150"/>
      <c r="DN80" s="150"/>
      <c r="DO80" s="150"/>
      <c r="DP80" s="150"/>
      <c r="DQ80" s="150"/>
      <c r="DR80" s="150"/>
    </row>
    <row r="81" spans="1:122" s="5" customFormat="1" ht="15.75" customHeight="1" x14ac:dyDescent="0.25">
      <c r="A81" s="151" t="s">
        <v>588</v>
      </c>
      <c r="B81" s="152" t="s">
        <v>374</v>
      </c>
      <c r="C81" s="60">
        <v>90</v>
      </c>
      <c r="D81" s="58" t="s">
        <v>9</v>
      </c>
      <c r="E81" s="63" t="s">
        <v>182</v>
      </c>
      <c r="F81" s="63" t="s">
        <v>182</v>
      </c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  <c r="V81" s="150"/>
      <c r="W81" s="150"/>
      <c r="X81" s="150"/>
      <c r="Y81" s="150"/>
      <c r="Z81" s="150"/>
      <c r="AA81" s="150"/>
      <c r="AB81" s="150"/>
      <c r="AC81" s="150"/>
      <c r="AD81" s="150"/>
      <c r="AE81" s="150"/>
      <c r="AF81" s="150"/>
      <c r="AG81" s="150"/>
      <c r="AH81" s="150"/>
      <c r="AI81" s="150"/>
      <c r="AJ81" s="150"/>
      <c r="AK81" s="150"/>
      <c r="AL81" s="150"/>
      <c r="AM81" s="150"/>
      <c r="AN81" s="150"/>
      <c r="AO81" s="150"/>
      <c r="AP81" s="150"/>
      <c r="AQ81" s="150"/>
      <c r="AR81" s="150"/>
      <c r="AS81" s="150"/>
      <c r="AT81" s="150"/>
      <c r="AU81" s="150"/>
      <c r="AV81" s="150"/>
      <c r="AW81" s="150"/>
      <c r="AX81" s="150"/>
      <c r="AY81" s="150"/>
      <c r="AZ81" s="150"/>
      <c r="BA81" s="150"/>
      <c r="BB81" s="150"/>
      <c r="BC81" s="150"/>
      <c r="BD81" s="150"/>
      <c r="BE81" s="150"/>
      <c r="BF81" s="150"/>
      <c r="BG81" s="150"/>
      <c r="BH81" s="150"/>
      <c r="BI81" s="150"/>
      <c r="BJ81" s="150"/>
      <c r="BK81" s="150"/>
      <c r="BL81" s="150"/>
      <c r="BM81" s="150"/>
      <c r="BN81" s="150"/>
      <c r="BO81" s="150"/>
      <c r="BP81" s="150"/>
      <c r="BQ81" s="150"/>
      <c r="BR81" s="150"/>
      <c r="BS81" s="150"/>
      <c r="BT81" s="150"/>
      <c r="BU81" s="150"/>
      <c r="BV81" s="150"/>
      <c r="BW81" s="150"/>
      <c r="BX81" s="150"/>
      <c r="BY81" s="150"/>
      <c r="BZ81" s="150"/>
      <c r="CA81" s="150"/>
      <c r="CB81" s="150"/>
      <c r="CC81" s="150"/>
      <c r="CD81" s="150"/>
      <c r="CE81" s="150"/>
      <c r="CF81" s="150"/>
      <c r="CG81" s="150"/>
      <c r="CH81" s="150"/>
      <c r="CI81" s="150"/>
      <c r="CJ81" s="150"/>
      <c r="CK81" s="150"/>
      <c r="CL81" s="150"/>
      <c r="CM81" s="150"/>
      <c r="CN81" s="150"/>
      <c r="CO81" s="150"/>
      <c r="CP81" s="150"/>
      <c r="CQ81" s="150"/>
      <c r="CR81" s="150"/>
      <c r="CS81" s="150"/>
      <c r="CT81" s="150"/>
      <c r="CU81" s="150"/>
      <c r="CV81" s="150"/>
      <c r="CW81" s="150"/>
      <c r="CX81" s="150"/>
      <c r="CY81" s="150"/>
      <c r="CZ81" s="150"/>
      <c r="DA81" s="150"/>
      <c r="DB81" s="150"/>
      <c r="DC81" s="150"/>
      <c r="DD81" s="150"/>
      <c r="DE81" s="150"/>
      <c r="DF81" s="150"/>
      <c r="DG81" s="150"/>
      <c r="DH81" s="150"/>
      <c r="DI81" s="150"/>
      <c r="DJ81" s="150"/>
      <c r="DK81" s="150"/>
      <c r="DL81" s="150"/>
      <c r="DM81" s="150"/>
      <c r="DN81" s="150"/>
      <c r="DO81" s="150"/>
      <c r="DP81" s="150"/>
      <c r="DQ81" s="150"/>
      <c r="DR81" s="150"/>
    </row>
    <row r="82" spans="1:122" s="5" customFormat="1" ht="27.75" customHeight="1" x14ac:dyDescent="0.25">
      <c r="A82" s="151" t="s">
        <v>628</v>
      </c>
      <c r="B82" s="152" t="s">
        <v>613</v>
      </c>
      <c r="C82" s="60">
        <v>170</v>
      </c>
      <c r="D82" s="58" t="s">
        <v>9</v>
      </c>
      <c r="E82" s="63" t="s">
        <v>182</v>
      </c>
      <c r="F82" s="63" t="s">
        <v>242</v>
      </c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Z82" s="150"/>
      <c r="AA82" s="150"/>
      <c r="AB82" s="150"/>
      <c r="AC82" s="150"/>
      <c r="AD82" s="150"/>
      <c r="AE82" s="150"/>
      <c r="AF82" s="150"/>
      <c r="AG82" s="150"/>
      <c r="AH82" s="150"/>
      <c r="AI82" s="150"/>
      <c r="AJ82" s="150"/>
      <c r="AK82" s="150"/>
      <c r="AL82" s="150"/>
      <c r="AM82" s="150"/>
      <c r="AN82" s="150"/>
      <c r="AO82" s="150"/>
      <c r="AP82" s="150"/>
      <c r="AQ82" s="150"/>
      <c r="AR82" s="150"/>
      <c r="AS82" s="150"/>
      <c r="AT82" s="150"/>
      <c r="AU82" s="150"/>
      <c r="AV82" s="150"/>
      <c r="AW82" s="150"/>
      <c r="AX82" s="150"/>
      <c r="AY82" s="150"/>
      <c r="AZ82" s="150"/>
      <c r="BA82" s="150"/>
      <c r="BB82" s="150"/>
      <c r="BC82" s="150"/>
      <c r="BD82" s="150"/>
      <c r="BE82" s="150"/>
      <c r="BF82" s="150"/>
      <c r="BG82" s="150"/>
      <c r="BH82" s="150"/>
      <c r="BI82" s="150"/>
      <c r="BJ82" s="150"/>
      <c r="BK82" s="150"/>
      <c r="BL82" s="150"/>
      <c r="BM82" s="150"/>
      <c r="BN82" s="150"/>
      <c r="BO82" s="150"/>
      <c r="BP82" s="150"/>
      <c r="BQ82" s="150"/>
      <c r="BR82" s="150"/>
      <c r="BS82" s="150"/>
      <c r="BT82" s="150"/>
      <c r="BU82" s="150"/>
      <c r="BV82" s="150"/>
      <c r="BW82" s="150"/>
      <c r="BX82" s="150"/>
      <c r="BY82" s="150"/>
      <c r="BZ82" s="150"/>
      <c r="CA82" s="150"/>
      <c r="CB82" s="150"/>
      <c r="CC82" s="150"/>
      <c r="CD82" s="150"/>
      <c r="CE82" s="150"/>
      <c r="CF82" s="150"/>
      <c r="CG82" s="150"/>
      <c r="CH82" s="150"/>
      <c r="CI82" s="150"/>
      <c r="CJ82" s="150"/>
      <c r="CK82" s="150"/>
      <c r="CL82" s="150"/>
      <c r="CM82" s="150"/>
      <c r="CN82" s="150"/>
      <c r="CO82" s="150"/>
      <c r="CP82" s="150"/>
      <c r="CQ82" s="150"/>
      <c r="CR82" s="150"/>
      <c r="CS82" s="150"/>
      <c r="CT82" s="150"/>
      <c r="CU82" s="150"/>
      <c r="CV82" s="150"/>
      <c r="CW82" s="150"/>
      <c r="CX82" s="150"/>
      <c r="CY82" s="150"/>
      <c r="CZ82" s="150"/>
      <c r="DA82" s="150"/>
      <c r="DB82" s="150"/>
      <c r="DC82" s="150"/>
      <c r="DD82" s="150"/>
      <c r="DE82" s="150"/>
      <c r="DF82" s="150"/>
      <c r="DG82" s="150"/>
      <c r="DH82" s="150"/>
      <c r="DI82" s="150"/>
      <c r="DJ82" s="150"/>
      <c r="DK82" s="150"/>
      <c r="DL82" s="150"/>
      <c r="DM82" s="150"/>
      <c r="DN82" s="150"/>
      <c r="DO82" s="150"/>
      <c r="DP82" s="150"/>
      <c r="DQ82" s="150"/>
      <c r="DR82" s="150"/>
    </row>
    <row r="83" spans="1:122" s="5" customFormat="1" ht="74.25" customHeight="1" x14ac:dyDescent="0.25">
      <c r="A83" s="151" t="s">
        <v>668</v>
      </c>
      <c r="B83" s="152" t="s">
        <v>669</v>
      </c>
      <c r="C83" s="60">
        <v>572</v>
      </c>
      <c r="D83" s="58" t="s">
        <v>9</v>
      </c>
      <c r="E83" s="63" t="s">
        <v>242</v>
      </c>
      <c r="F83" s="63" t="s">
        <v>161</v>
      </c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  <c r="X83" s="150"/>
      <c r="Y83" s="150"/>
      <c r="Z83" s="150"/>
      <c r="AA83" s="150"/>
      <c r="AB83" s="150"/>
      <c r="AC83" s="150"/>
      <c r="AD83" s="150"/>
      <c r="AE83" s="150"/>
      <c r="AF83" s="150"/>
      <c r="AG83" s="150"/>
      <c r="AH83" s="150"/>
      <c r="AI83" s="150"/>
      <c r="AJ83" s="150"/>
      <c r="AK83" s="150"/>
      <c r="AL83" s="150"/>
      <c r="AM83" s="150"/>
      <c r="AN83" s="150"/>
      <c r="AO83" s="150"/>
      <c r="AP83" s="150"/>
      <c r="AQ83" s="150"/>
      <c r="AR83" s="150"/>
      <c r="AS83" s="150"/>
      <c r="AT83" s="150"/>
      <c r="AU83" s="150"/>
      <c r="AV83" s="150"/>
      <c r="AW83" s="150"/>
      <c r="AX83" s="150"/>
      <c r="AY83" s="150"/>
      <c r="AZ83" s="150"/>
      <c r="BA83" s="150"/>
      <c r="BB83" s="150"/>
      <c r="BC83" s="150"/>
      <c r="BD83" s="150"/>
      <c r="BE83" s="150"/>
      <c r="BF83" s="150"/>
      <c r="BG83" s="150"/>
      <c r="BH83" s="150"/>
      <c r="BI83" s="150"/>
      <c r="BJ83" s="150"/>
      <c r="BK83" s="150"/>
      <c r="BL83" s="150"/>
      <c r="BM83" s="150"/>
      <c r="BN83" s="150"/>
      <c r="BO83" s="150"/>
      <c r="BP83" s="150"/>
      <c r="BQ83" s="150"/>
      <c r="BR83" s="150"/>
      <c r="BS83" s="150"/>
      <c r="BT83" s="150"/>
      <c r="BU83" s="150"/>
      <c r="BV83" s="150"/>
      <c r="BW83" s="150"/>
      <c r="BX83" s="150"/>
      <c r="BY83" s="150"/>
      <c r="BZ83" s="150"/>
      <c r="CA83" s="150"/>
      <c r="CB83" s="150"/>
      <c r="CC83" s="150"/>
      <c r="CD83" s="150"/>
      <c r="CE83" s="150"/>
      <c r="CF83" s="150"/>
      <c r="CG83" s="150"/>
      <c r="CH83" s="150"/>
      <c r="CI83" s="150"/>
      <c r="CJ83" s="150"/>
      <c r="CK83" s="150"/>
      <c r="CL83" s="150"/>
      <c r="CM83" s="150"/>
      <c r="CN83" s="150"/>
      <c r="CO83" s="150"/>
      <c r="CP83" s="150"/>
      <c r="CQ83" s="150"/>
      <c r="CR83" s="150"/>
      <c r="CS83" s="150"/>
      <c r="CT83" s="150"/>
      <c r="CU83" s="150"/>
      <c r="CV83" s="150"/>
      <c r="CW83" s="150"/>
      <c r="CX83" s="150"/>
      <c r="CY83" s="150"/>
      <c r="CZ83" s="150"/>
      <c r="DA83" s="150"/>
      <c r="DB83" s="150"/>
      <c r="DC83" s="150"/>
      <c r="DD83" s="150"/>
      <c r="DE83" s="150"/>
      <c r="DF83" s="150"/>
      <c r="DG83" s="150"/>
      <c r="DH83" s="150"/>
      <c r="DI83" s="150"/>
      <c r="DJ83" s="150"/>
      <c r="DK83" s="150"/>
      <c r="DL83" s="150"/>
      <c r="DM83" s="150"/>
      <c r="DN83" s="150"/>
      <c r="DO83" s="150"/>
      <c r="DP83" s="150"/>
      <c r="DQ83" s="150"/>
      <c r="DR83" s="150"/>
    </row>
    <row r="84" spans="1:122" s="5" customFormat="1" x14ac:dyDescent="0.25">
      <c r="A84" s="151" t="s">
        <v>790</v>
      </c>
      <c r="B84" s="152" t="s">
        <v>441</v>
      </c>
      <c r="C84" s="60">
        <v>250</v>
      </c>
      <c r="D84" s="58" t="s">
        <v>9</v>
      </c>
      <c r="E84" s="63" t="s">
        <v>161</v>
      </c>
      <c r="F84" s="63" t="s">
        <v>162</v>
      </c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0"/>
      <c r="V84" s="150"/>
      <c r="W84" s="150"/>
      <c r="X84" s="150"/>
      <c r="Y84" s="150"/>
      <c r="Z84" s="150"/>
      <c r="AA84" s="150"/>
      <c r="AB84" s="150"/>
      <c r="AC84" s="150"/>
      <c r="AD84" s="150"/>
      <c r="AE84" s="150"/>
      <c r="AF84" s="150"/>
      <c r="AG84" s="150"/>
      <c r="AH84" s="150"/>
      <c r="AI84" s="150"/>
      <c r="AJ84" s="150"/>
      <c r="AK84" s="150"/>
      <c r="AL84" s="150"/>
      <c r="AM84" s="150"/>
      <c r="AN84" s="150"/>
      <c r="AO84" s="150"/>
      <c r="AP84" s="150"/>
      <c r="AQ84" s="150"/>
      <c r="AR84" s="150"/>
      <c r="AS84" s="150"/>
      <c r="AT84" s="150"/>
      <c r="AU84" s="150"/>
      <c r="AV84" s="150"/>
      <c r="AW84" s="150"/>
      <c r="AX84" s="150"/>
      <c r="AY84" s="150"/>
      <c r="AZ84" s="150"/>
      <c r="BA84" s="150"/>
      <c r="BB84" s="150"/>
      <c r="BC84" s="150"/>
      <c r="BD84" s="150"/>
      <c r="BE84" s="150"/>
      <c r="BF84" s="150"/>
      <c r="BG84" s="150"/>
      <c r="BH84" s="150"/>
      <c r="BI84" s="150"/>
      <c r="BJ84" s="150"/>
      <c r="BK84" s="150"/>
      <c r="BL84" s="150"/>
      <c r="BM84" s="150"/>
      <c r="BN84" s="150"/>
      <c r="BO84" s="150"/>
      <c r="BP84" s="150"/>
      <c r="BQ84" s="150"/>
      <c r="BR84" s="150"/>
      <c r="BS84" s="150"/>
      <c r="BT84" s="150"/>
      <c r="BU84" s="150"/>
      <c r="BV84" s="150"/>
      <c r="BW84" s="150"/>
      <c r="BX84" s="150"/>
      <c r="BY84" s="150"/>
      <c r="BZ84" s="150"/>
      <c r="CA84" s="150"/>
      <c r="CB84" s="150"/>
      <c r="CC84" s="150"/>
      <c r="CD84" s="150"/>
      <c r="CE84" s="150"/>
      <c r="CF84" s="150"/>
      <c r="CG84" s="150"/>
      <c r="CH84" s="150"/>
      <c r="CI84" s="150"/>
      <c r="CJ84" s="150"/>
      <c r="CK84" s="150"/>
      <c r="CL84" s="150"/>
      <c r="CM84" s="150"/>
      <c r="CN84" s="150"/>
      <c r="CO84" s="150"/>
      <c r="CP84" s="150"/>
      <c r="CQ84" s="150"/>
      <c r="CR84" s="150"/>
      <c r="CS84" s="150"/>
      <c r="CT84" s="150"/>
      <c r="CU84" s="150"/>
      <c r="CV84" s="150"/>
      <c r="CW84" s="150"/>
      <c r="CX84" s="150"/>
      <c r="CY84" s="150"/>
      <c r="CZ84" s="150"/>
      <c r="DA84" s="150"/>
      <c r="DB84" s="150"/>
      <c r="DC84" s="150"/>
      <c r="DD84" s="150"/>
      <c r="DE84" s="150"/>
      <c r="DF84" s="150"/>
      <c r="DG84" s="150"/>
      <c r="DH84" s="150"/>
      <c r="DI84" s="150"/>
      <c r="DJ84" s="150"/>
      <c r="DK84" s="150"/>
      <c r="DL84" s="150"/>
      <c r="DM84" s="150"/>
      <c r="DN84" s="150"/>
      <c r="DO84" s="150"/>
      <c r="DP84" s="150"/>
      <c r="DQ84" s="150"/>
      <c r="DR84" s="150"/>
    </row>
    <row r="85" spans="1:122" s="10" customFormat="1" ht="33.75" customHeight="1" x14ac:dyDescent="0.25">
      <c r="A85" s="1" t="s">
        <v>23</v>
      </c>
      <c r="B85" s="64" t="s">
        <v>24</v>
      </c>
      <c r="C85" s="2"/>
      <c r="D85" s="12"/>
      <c r="E85" s="78"/>
      <c r="F85" s="78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</row>
    <row r="86" spans="1:122" s="5" customFormat="1" ht="27" customHeight="1" x14ac:dyDescent="0.25">
      <c r="A86" s="57" t="s">
        <v>408</v>
      </c>
      <c r="B86" s="65" t="s">
        <v>409</v>
      </c>
      <c r="C86" s="42">
        <v>5540</v>
      </c>
      <c r="D86" s="153" t="s">
        <v>9</v>
      </c>
      <c r="E86" s="55" t="s">
        <v>26</v>
      </c>
      <c r="F86" s="3" t="s">
        <v>26</v>
      </c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6"/>
      <c r="BW86" s="56"/>
      <c r="BX86" s="56"/>
      <c r="BY86" s="56"/>
      <c r="BZ86" s="56"/>
      <c r="CA86" s="56"/>
      <c r="CB86" s="56"/>
      <c r="CC86" s="56"/>
      <c r="CD86" s="56"/>
      <c r="CE86" s="56"/>
      <c r="CF86" s="56"/>
      <c r="CG86" s="56"/>
      <c r="CH86" s="56"/>
      <c r="CI86" s="56"/>
      <c r="CJ86" s="56"/>
      <c r="CK86" s="56"/>
      <c r="CL86" s="56"/>
      <c r="CM86" s="56"/>
      <c r="CN86" s="56"/>
      <c r="CO86" s="56"/>
      <c r="CP86" s="56"/>
      <c r="CQ86" s="56"/>
      <c r="CR86" s="56"/>
      <c r="CS86" s="56"/>
      <c r="CT86" s="56"/>
      <c r="CU86" s="56"/>
      <c r="CV86" s="56"/>
      <c r="CW86" s="56"/>
      <c r="CX86" s="56"/>
      <c r="CY86" s="56"/>
      <c r="CZ86" s="56"/>
      <c r="DA86" s="56"/>
      <c r="DB86" s="56"/>
      <c r="DC86" s="56"/>
      <c r="DD86" s="56"/>
      <c r="DE86" s="56"/>
      <c r="DF86" s="56"/>
      <c r="DG86" s="56"/>
      <c r="DH86" s="56"/>
      <c r="DI86" s="56"/>
      <c r="DJ86" s="56"/>
      <c r="DK86" s="56"/>
      <c r="DL86" s="56"/>
      <c r="DM86" s="56"/>
      <c r="DN86" s="56"/>
      <c r="DO86" s="56"/>
      <c r="DP86" s="56"/>
      <c r="DQ86" s="56"/>
    </row>
    <row r="87" spans="1:122" s="5" customFormat="1" ht="24" x14ac:dyDescent="0.25">
      <c r="A87" s="57" t="s">
        <v>629</v>
      </c>
      <c r="B87" s="65" t="s">
        <v>611</v>
      </c>
      <c r="C87" s="42">
        <v>160</v>
      </c>
      <c r="D87" s="58" t="s">
        <v>9</v>
      </c>
      <c r="E87" s="63" t="s">
        <v>182</v>
      </c>
      <c r="F87" s="63" t="s">
        <v>242</v>
      </c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6"/>
      <c r="BX87" s="56"/>
      <c r="BY87" s="56"/>
      <c r="BZ87" s="56"/>
      <c r="CA87" s="56"/>
      <c r="CB87" s="56"/>
      <c r="CC87" s="56"/>
      <c r="CD87" s="56"/>
      <c r="CE87" s="56"/>
      <c r="CF87" s="56"/>
      <c r="CG87" s="56"/>
      <c r="CH87" s="56"/>
      <c r="CI87" s="56"/>
      <c r="CJ87" s="56"/>
      <c r="CK87" s="56"/>
      <c r="CL87" s="56"/>
      <c r="CM87" s="56"/>
      <c r="CN87" s="56"/>
      <c r="CO87" s="56"/>
      <c r="CP87" s="56"/>
      <c r="CQ87" s="56"/>
      <c r="CR87" s="56"/>
      <c r="CS87" s="56"/>
      <c r="CT87" s="56"/>
      <c r="CU87" s="56"/>
      <c r="CV87" s="56"/>
      <c r="CW87" s="56"/>
      <c r="CX87" s="56"/>
      <c r="CY87" s="56"/>
      <c r="CZ87" s="56"/>
      <c r="DA87" s="56"/>
      <c r="DB87" s="56"/>
      <c r="DC87" s="56"/>
      <c r="DD87" s="56"/>
      <c r="DE87" s="56"/>
      <c r="DF87" s="56"/>
      <c r="DG87" s="56"/>
      <c r="DH87" s="56"/>
      <c r="DI87" s="56"/>
      <c r="DJ87" s="56"/>
      <c r="DK87" s="56"/>
      <c r="DL87" s="56"/>
      <c r="DM87" s="56"/>
      <c r="DN87" s="56"/>
      <c r="DO87" s="56"/>
      <c r="DP87" s="56"/>
      <c r="DQ87" s="56"/>
    </row>
    <row r="88" spans="1:122" s="5" customFormat="1" x14ac:dyDescent="0.25">
      <c r="A88" s="57" t="s">
        <v>683</v>
      </c>
      <c r="B88" s="65"/>
      <c r="C88" s="42">
        <v>400</v>
      </c>
      <c r="D88" s="58" t="s">
        <v>9</v>
      </c>
      <c r="E88" s="63" t="s">
        <v>242</v>
      </c>
      <c r="F88" s="63" t="s">
        <v>161</v>
      </c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  <c r="BU88" s="56"/>
      <c r="BV88" s="56"/>
      <c r="BW88" s="56"/>
      <c r="BX88" s="56"/>
      <c r="BY88" s="56"/>
      <c r="BZ88" s="56"/>
      <c r="CA88" s="56"/>
      <c r="CB88" s="56"/>
      <c r="CC88" s="56"/>
      <c r="CD88" s="56"/>
      <c r="CE88" s="56"/>
      <c r="CF88" s="56"/>
      <c r="CG88" s="56"/>
      <c r="CH88" s="56"/>
      <c r="CI88" s="56"/>
      <c r="CJ88" s="56"/>
      <c r="CK88" s="56"/>
      <c r="CL88" s="56"/>
      <c r="CM88" s="56"/>
      <c r="CN88" s="56"/>
      <c r="CO88" s="56"/>
      <c r="CP88" s="56"/>
      <c r="CQ88" s="56"/>
      <c r="CR88" s="56"/>
      <c r="CS88" s="56"/>
      <c r="CT88" s="56"/>
      <c r="CU88" s="56"/>
      <c r="CV88" s="56"/>
      <c r="CW88" s="56"/>
      <c r="CX88" s="56"/>
      <c r="CY88" s="56"/>
      <c r="CZ88" s="56"/>
      <c r="DA88" s="56"/>
      <c r="DB88" s="56"/>
      <c r="DC88" s="56"/>
      <c r="DD88" s="56"/>
      <c r="DE88" s="56"/>
      <c r="DF88" s="56"/>
      <c r="DG88" s="56"/>
      <c r="DH88" s="56"/>
      <c r="DI88" s="56"/>
      <c r="DJ88" s="56"/>
      <c r="DK88" s="56"/>
      <c r="DL88" s="56"/>
      <c r="DM88" s="56"/>
      <c r="DN88" s="56"/>
      <c r="DO88" s="56"/>
      <c r="DP88" s="56"/>
      <c r="DQ88" s="56"/>
    </row>
    <row r="89" spans="1:122" s="5" customFormat="1" ht="24" x14ac:dyDescent="0.25">
      <c r="A89" s="57" t="s">
        <v>563</v>
      </c>
      <c r="B89" s="65" t="s">
        <v>566</v>
      </c>
      <c r="C89" s="42">
        <v>70</v>
      </c>
      <c r="D89" s="58" t="s">
        <v>9</v>
      </c>
      <c r="E89" s="63" t="s">
        <v>11</v>
      </c>
      <c r="F89" s="63" t="s">
        <v>11</v>
      </c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/>
      <c r="CI89" s="56"/>
      <c r="CJ89" s="56"/>
      <c r="CK89" s="56"/>
      <c r="CL89" s="56"/>
      <c r="CM89" s="56"/>
      <c r="CN89" s="56"/>
      <c r="CO89" s="56"/>
      <c r="CP89" s="56"/>
      <c r="CQ89" s="56"/>
      <c r="CR89" s="56"/>
      <c r="CS89" s="56"/>
      <c r="CT89" s="56"/>
      <c r="CU89" s="56"/>
      <c r="CV89" s="56"/>
      <c r="CW89" s="56"/>
      <c r="CX89" s="56"/>
      <c r="CY89" s="56"/>
      <c r="CZ89" s="56"/>
      <c r="DA89" s="56"/>
      <c r="DB89" s="56"/>
      <c r="DC89" s="56"/>
      <c r="DD89" s="56"/>
      <c r="DE89" s="56"/>
      <c r="DF89" s="56"/>
      <c r="DG89" s="56"/>
      <c r="DH89" s="56"/>
      <c r="DI89" s="56"/>
      <c r="DJ89" s="56"/>
      <c r="DK89" s="56"/>
      <c r="DL89" s="56"/>
      <c r="DM89" s="56"/>
      <c r="DN89" s="56"/>
      <c r="DO89" s="56"/>
      <c r="DP89" s="56"/>
      <c r="DQ89" s="56"/>
    </row>
    <row r="90" spans="1:122" s="5" customFormat="1" x14ac:dyDescent="0.25">
      <c r="A90" s="57" t="s">
        <v>764</v>
      </c>
      <c r="B90" s="65" t="s">
        <v>765</v>
      </c>
      <c r="C90" s="42">
        <v>150</v>
      </c>
      <c r="D90" s="58" t="s">
        <v>9</v>
      </c>
      <c r="E90" s="63" t="s">
        <v>161</v>
      </c>
      <c r="F90" s="63" t="s">
        <v>161</v>
      </c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6"/>
      <c r="CP90" s="56"/>
      <c r="CQ90" s="56"/>
      <c r="CR90" s="56"/>
      <c r="CS90" s="56"/>
      <c r="CT90" s="56"/>
      <c r="CU90" s="56"/>
      <c r="CV90" s="56"/>
      <c r="CW90" s="56"/>
      <c r="CX90" s="56"/>
      <c r="CY90" s="56"/>
      <c r="CZ90" s="56"/>
      <c r="DA90" s="56"/>
      <c r="DB90" s="56"/>
      <c r="DC90" s="56"/>
      <c r="DD90" s="56"/>
      <c r="DE90" s="56"/>
      <c r="DF90" s="56"/>
      <c r="DG90" s="56"/>
      <c r="DH90" s="56"/>
      <c r="DI90" s="56"/>
      <c r="DJ90" s="56"/>
      <c r="DK90" s="56"/>
      <c r="DL90" s="56"/>
      <c r="DM90" s="56"/>
      <c r="DN90" s="56"/>
      <c r="DO90" s="56"/>
      <c r="DP90" s="56"/>
      <c r="DQ90" s="56"/>
    </row>
    <row r="91" spans="1:122" s="5" customFormat="1" x14ac:dyDescent="0.25">
      <c r="A91" s="1" t="s">
        <v>424</v>
      </c>
      <c r="B91" s="64"/>
      <c r="C91" s="2"/>
      <c r="D91" s="58"/>
      <c r="E91" s="55"/>
      <c r="F91" s="55"/>
    </row>
    <row r="92" spans="1:122" s="5" customFormat="1" ht="30" customHeight="1" x14ac:dyDescent="0.25">
      <c r="A92" s="6" t="s">
        <v>429</v>
      </c>
      <c r="B92" s="7" t="s">
        <v>287</v>
      </c>
      <c r="C92" s="2">
        <v>3500</v>
      </c>
      <c r="D92" s="153" t="s">
        <v>9</v>
      </c>
      <c r="E92" s="55" t="s">
        <v>26</v>
      </c>
      <c r="F92" s="3" t="s">
        <v>26</v>
      </c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76"/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  <c r="BH92" s="76"/>
      <c r="BI92" s="76"/>
      <c r="BJ92" s="76"/>
      <c r="BK92" s="76"/>
      <c r="BL92" s="76"/>
      <c r="BM92" s="76"/>
      <c r="BN92" s="76"/>
      <c r="BO92" s="76"/>
      <c r="BP92" s="76"/>
      <c r="BQ92" s="76"/>
      <c r="BR92" s="76"/>
      <c r="BS92" s="76"/>
      <c r="BT92" s="76"/>
      <c r="BU92" s="76"/>
      <c r="BV92" s="76"/>
      <c r="BW92" s="76"/>
      <c r="BX92" s="76"/>
      <c r="BY92" s="76"/>
      <c r="BZ92" s="76"/>
      <c r="CA92" s="76"/>
      <c r="CB92" s="76"/>
      <c r="CC92" s="76"/>
      <c r="CD92" s="76"/>
      <c r="CE92" s="76"/>
      <c r="CF92" s="76"/>
      <c r="CG92" s="76"/>
      <c r="CH92" s="76"/>
      <c r="CI92" s="76"/>
      <c r="CJ92" s="76"/>
      <c r="CK92" s="76"/>
      <c r="CL92" s="76"/>
      <c r="CM92" s="76"/>
      <c r="CN92" s="76"/>
      <c r="CO92" s="76"/>
      <c r="CP92" s="76"/>
      <c r="CQ92" s="76"/>
      <c r="CR92" s="76"/>
      <c r="CS92" s="76"/>
      <c r="CT92" s="76"/>
      <c r="CU92" s="76"/>
      <c r="CV92" s="76"/>
      <c r="CW92" s="76"/>
      <c r="CX92" s="76"/>
      <c r="CY92" s="76"/>
      <c r="CZ92" s="76"/>
      <c r="DA92" s="76"/>
      <c r="DB92" s="76"/>
      <c r="DC92" s="76"/>
      <c r="DD92" s="76"/>
      <c r="DE92" s="76"/>
      <c r="DF92" s="76"/>
      <c r="DG92" s="76"/>
      <c r="DH92" s="76"/>
      <c r="DI92" s="76"/>
      <c r="DJ92" s="76"/>
      <c r="DK92" s="76"/>
      <c r="DL92" s="76"/>
      <c r="DM92" s="76"/>
      <c r="DN92" s="76"/>
      <c r="DO92" s="76"/>
      <c r="DP92" s="76"/>
      <c r="DQ92" s="76"/>
      <c r="DR92" s="76"/>
    </row>
    <row r="93" spans="1:122" s="5" customFormat="1" ht="30" customHeight="1" x14ac:dyDescent="0.25">
      <c r="A93" s="6" t="s">
        <v>426</v>
      </c>
      <c r="B93" s="7" t="s">
        <v>479</v>
      </c>
      <c r="C93" s="2">
        <v>1566</v>
      </c>
      <c r="D93" s="75" t="s">
        <v>9</v>
      </c>
      <c r="E93" s="55" t="s">
        <v>26</v>
      </c>
      <c r="F93" s="3" t="s">
        <v>10</v>
      </c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N93" s="76"/>
      <c r="AO93" s="76"/>
      <c r="AP93" s="76"/>
      <c r="AQ93" s="76"/>
      <c r="AR93" s="76"/>
      <c r="AS93" s="76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  <c r="BH93" s="76"/>
      <c r="BI93" s="76"/>
      <c r="BJ93" s="76"/>
      <c r="BK93" s="76"/>
      <c r="BL93" s="76"/>
      <c r="BM93" s="76"/>
      <c r="BN93" s="76"/>
      <c r="BO93" s="76"/>
      <c r="BP93" s="76"/>
      <c r="BQ93" s="76"/>
      <c r="BR93" s="76"/>
      <c r="BS93" s="76"/>
      <c r="BT93" s="76"/>
      <c r="BU93" s="76"/>
      <c r="BV93" s="76"/>
      <c r="BW93" s="76"/>
      <c r="BX93" s="76"/>
      <c r="BY93" s="76"/>
      <c r="BZ93" s="76"/>
      <c r="CA93" s="76"/>
      <c r="CB93" s="76"/>
      <c r="CC93" s="76"/>
      <c r="CD93" s="76"/>
      <c r="CE93" s="76"/>
      <c r="CF93" s="76"/>
      <c r="CG93" s="76"/>
      <c r="CH93" s="76"/>
      <c r="CI93" s="76"/>
      <c r="CJ93" s="76"/>
      <c r="CK93" s="76"/>
      <c r="CL93" s="76"/>
      <c r="CM93" s="76"/>
      <c r="CN93" s="76"/>
      <c r="CO93" s="76"/>
      <c r="CP93" s="76"/>
      <c r="CQ93" s="76"/>
      <c r="CR93" s="76"/>
      <c r="CS93" s="76"/>
      <c r="CT93" s="76"/>
      <c r="CU93" s="76"/>
      <c r="CV93" s="76"/>
      <c r="CW93" s="76"/>
      <c r="CX93" s="76"/>
      <c r="CY93" s="76"/>
      <c r="CZ93" s="76"/>
      <c r="DA93" s="76"/>
      <c r="DB93" s="76"/>
      <c r="DC93" s="76"/>
      <c r="DD93" s="76"/>
      <c r="DE93" s="76"/>
      <c r="DF93" s="76"/>
      <c r="DG93" s="76"/>
      <c r="DH93" s="76"/>
      <c r="DI93" s="76"/>
      <c r="DJ93" s="76"/>
      <c r="DK93" s="76"/>
      <c r="DL93" s="76"/>
      <c r="DM93" s="76"/>
      <c r="DN93" s="76"/>
      <c r="DO93" s="76"/>
      <c r="DP93" s="76"/>
      <c r="DQ93" s="76"/>
      <c r="DR93" s="76"/>
    </row>
    <row r="94" spans="1:122" s="5" customFormat="1" ht="35.25" customHeight="1" x14ac:dyDescent="0.25">
      <c r="A94" s="6" t="s">
        <v>579</v>
      </c>
      <c r="B94" s="7" t="s">
        <v>479</v>
      </c>
      <c r="C94" s="2">
        <v>1500</v>
      </c>
      <c r="D94" s="75" t="s">
        <v>9</v>
      </c>
      <c r="E94" s="55" t="s">
        <v>11</v>
      </c>
      <c r="F94" s="3" t="s">
        <v>182</v>
      </c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76"/>
      <c r="BN94" s="76"/>
      <c r="BO94" s="76"/>
      <c r="BP94" s="76"/>
      <c r="BQ94" s="76"/>
      <c r="BR94" s="76"/>
      <c r="BS94" s="76"/>
      <c r="BT94" s="76"/>
      <c r="BU94" s="76"/>
      <c r="BV94" s="76"/>
      <c r="BW94" s="76"/>
      <c r="BX94" s="76"/>
      <c r="BY94" s="76"/>
      <c r="BZ94" s="76"/>
      <c r="CA94" s="76"/>
      <c r="CB94" s="76"/>
      <c r="CC94" s="76"/>
      <c r="CD94" s="76"/>
      <c r="CE94" s="76"/>
      <c r="CF94" s="76"/>
      <c r="CG94" s="76"/>
      <c r="CH94" s="76"/>
      <c r="CI94" s="76"/>
      <c r="CJ94" s="76"/>
      <c r="CK94" s="76"/>
      <c r="CL94" s="76"/>
      <c r="CM94" s="76"/>
      <c r="CN94" s="76"/>
      <c r="CO94" s="76"/>
      <c r="CP94" s="76"/>
      <c r="CQ94" s="76"/>
      <c r="CR94" s="76"/>
      <c r="CS94" s="76"/>
      <c r="CT94" s="76"/>
      <c r="CU94" s="76"/>
      <c r="CV94" s="76"/>
      <c r="CW94" s="76"/>
      <c r="CX94" s="76"/>
      <c r="CY94" s="76"/>
      <c r="CZ94" s="76"/>
      <c r="DA94" s="76"/>
      <c r="DB94" s="76"/>
      <c r="DC94" s="76"/>
      <c r="DD94" s="76"/>
      <c r="DE94" s="76"/>
      <c r="DF94" s="76"/>
      <c r="DG94" s="76"/>
      <c r="DH94" s="76"/>
      <c r="DI94" s="76"/>
      <c r="DJ94" s="76"/>
      <c r="DK94" s="76"/>
      <c r="DL94" s="76"/>
      <c r="DM94" s="76"/>
      <c r="DN94" s="76"/>
      <c r="DO94" s="76"/>
      <c r="DP94" s="76"/>
      <c r="DQ94" s="76"/>
      <c r="DR94" s="76"/>
    </row>
    <row r="95" spans="1:122" s="5" customFormat="1" ht="25.5" customHeight="1" x14ac:dyDescent="0.25">
      <c r="A95" s="6" t="s">
        <v>598</v>
      </c>
      <c r="B95" s="7" t="s">
        <v>479</v>
      </c>
      <c r="C95" s="2">
        <v>240</v>
      </c>
      <c r="D95" s="75" t="s">
        <v>9</v>
      </c>
      <c r="E95" s="55" t="s">
        <v>182</v>
      </c>
      <c r="F95" s="3" t="s">
        <v>182</v>
      </c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76"/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76"/>
      <c r="BF95" s="76"/>
      <c r="BG95" s="76"/>
      <c r="BH95" s="76"/>
      <c r="BI95" s="76"/>
      <c r="BJ95" s="76"/>
      <c r="BK95" s="76"/>
      <c r="BL95" s="76"/>
      <c r="BM95" s="76"/>
      <c r="BN95" s="76"/>
      <c r="BO95" s="76"/>
      <c r="BP95" s="76"/>
      <c r="BQ95" s="76"/>
      <c r="BR95" s="76"/>
      <c r="BS95" s="76"/>
      <c r="BT95" s="76"/>
      <c r="BU95" s="76"/>
      <c r="BV95" s="76"/>
      <c r="BW95" s="76"/>
      <c r="BX95" s="76"/>
      <c r="BY95" s="76"/>
      <c r="BZ95" s="76"/>
      <c r="CA95" s="76"/>
      <c r="CB95" s="76"/>
      <c r="CC95" s="76"/>
      <c r="CD95" s="76"/>
      <c r="CE95" s="76"/>
      <c r="CF95" s="76"/>
      <c r="CG95" s="76"/>
      <c r="CH95" s="76"/>
      <c r="CI95" s="76"/>
      <c r="CJ95" s="76"/>
      <c r="CK95" s="76"/>
      <c r="CL95" s="76"/>
      <c r="CM95" s="76"/>
      <c r="CN95" s="76"/>
      <c r="CO95" s="76"/>
      <c r="CP95" s="76"/>
      <c r="CQ95" s="76"/>
      <c r="CR95" s="76"/>
      <c r="CS95" s="76"/>
      <c r="CT95" s="76"/>
      <c r="CU95" s="76"/>
      <c r="CV95" s="76"/>
      <c r="CW95" s="76"/>
      <c r="CX95" s="76"/>
      <c r="CY95" s="76"/>
      <c r="CZ95" s="76"/>
      <c r="DA95" s="76"/>
      <c r="DB95" s="76"/>
      <c r="DC95" s="76"/>
      <c r="DD95" s="76"/>
      <c r="DE95" s="76"/>
      <c r="DF95" s="76"/>
      <c r="DG95" s="76"/>
      <c r="DH95" s="76"/>
      <c r="DI95" s="76"/>
      <c r="DJ95" s="76"/>
      <c r="DK95" s="76"/>
      <c r="DL95" s="76"/>
      <c r="DM95" s="76"/>
      <c r="DN95" s="76"/>
      <c r="DO95" s="76"/>
      <c r="DP95" s="76"/>
      <c r="DQ95" s="76"/>
      <c r="DR95" s="76"/>
    </row>
    <row r="96" spans="1:122" s="5" customFormat="1" ht="42" customHeight="1" x14ac:dyDescent="0.25">
      <c r="A96" s="6" t="s">
        <v>666</v>
      </c>
      <c r="B96" s="7" t="s">
        <v>479</v>
      </c>
      <c r="C96" s="2">
        <v>1936</v>
      </c>
      <c r="D96" s="75" t="s">
        <v>9</v>
      </c>
      <c r="E96" s="55" t="s">
        <v>242</v>
      </c>
      <c r="F96" s="3" t="s">
        <v>161</v>
      </c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  <c r="BH96" s="76"/>
      <c r="BI96" s="76"/>
      <c r="BJ96" s="76"/>
      <c r="BK96" s="76"/>
      <c r="BL96" s="76"/>
      <c r="BM96" s="76"/>
      <c r="BN96" s="76"/>
      <c r="BO96" s="76"/>
      <c r="BP96" s="76"/>
      <c r="BQ96" s="76"/>
      <c r="BR96" s="76"/>
      <c r="BS96" s="76"/>
      <c r="BT96" s="76"/>
      <c r="BU96" s="76"/>
      <c r="BV96" s="76"/>
      <c r="BW96" s="76"/>
      <c r="BX96" s="76"/>
      <c r="BY96" s="76"/>
      <c r="BZ96" s="76"/>
      <c r="CA96" s="76"/>
      <c r="CB96" s="76"/>
      <c r="CC96" s="76"/>
      <c r="CD96" s="76"/>
      <c r="CE96" s="76"/>
      <c r="CF96" s="76"/>
      <c r="CG96" s="76"/>
      <c r="CH96" s="76"/>
      <c r="CI96" s="76"/>
      <c r="CJ96" s="76"/>
      <c r="CK96" s="76"/>
      <c r="CL96" s="76"/>
      <c r="CM96" s="76"/>
      <c r="CN96" s="76"/>
      <c r="CO96" s="76"/>
      <c r="CP96" s="76"/>
      <c r="CQ96" s="76"/>
      <c r="CR96" s="76"/>
      <c r="CS96" s="76"/>
      <c r="CT96" s="76"/>
      <c r="CU96" s="76"/>
      <c r="CV96" s="76"/>
      <c r="CW96" s="76"/>
      <c r="CX96" s="76"/>
      <c r="CY96" s="76"/>
      <c r="CZ96" s="76"/>
      <c r="DA96" s="76"/>
      <c r="DB96" s="76"/>
      <c r="DC96" s="76"/>
      <c r="DD96" s="76"/>
      <c r="DE96" s="76"/>
      <c r="DF96" s="76"/>
      <c r="DG96" s="76"/>
      <c r="DH96" s="76"/>
      <c r="DI96" s="76"/>
      <c r="DJ96" s="76"/>
      <c r="DK96" s="76"/>
      <c r="DL96" s="76"/>
      <c r="DM96" s="76"/>
      <c r="DN96" s="76"/>
      <c r="DO96" s="76"/>
      <c r="DP96" s="76"/>
      <c r="DQ96" s="76"/>
      <c r="DR96" s="76"/>
    </row>
    <row r="97" spans="1:122" s="5" customFormat="1" ht="25.5" customHeight="1" x14ac:dyDescent="0.25">
      <c r="A97" s="6" t="s">
        <v>776</v>
      </c>
      <c r="B97" s="7" t="s">
        <v>479</v>
      </c>
      <c r="C97" s="2">
        <f>960+100</f>
        <v>1060</v>
      </c>
      <c r="D97" s="75" t="s">
        <v>9</v>
      </c>
      <c r="E97" s="55"/>
      <c r="F97" s="3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  <c r="BH97" s="76"/>
      <c r="BI97" s="76"/>
      <c r="BJ97" s="76"/>
      <c r="BK97" s="76"/>
      <c r="BL97" s="76"/>
      <c r="BM97" s="76"/>
      <c r="BN97" s="76"/>
      <c r="BO97" s="76"/>
      <c r="BP97" s="76"/>
      <c r="BQ97" s="76"/>
      <c r="BR97" s="76"/>
      <c r="BS97" s="76"/>
      <c r="BT97" s="76"/>
      <c r="BU97" s="76"/>
      <c r="BV97" s="76"/>
      <c r="BW97" s="76"/>
      <c r="BX97" s="76"/>
      <c r="BY97" s="76"/>
      <c r="BZ97" s="76"/>
      <c r="CA97" s="76"/>
      <c r="CB97" s="76"/>
      <c r="CC97" s="76"/>
      <c r="CD97" s="76"/>
      <c r="CE97" s="76"/>
      <c r="CF97" s="76"/>
      <c r="CG97" s="76"/>
      <c r="CH97" s="76"/>
      <c r="CI97" s="76"/>
      <c r="CJ97" s="76"/>
      <c r="CK97" s="76"/>
      <c r="CL97" s="76"/>
      <c r="CM97" s="76"/>
      <c r="CN97" s="76"/>
      <c r="CO97" s="76"/>
      <c r="CP97" s="76"/>
      <c r="CQ97" s="76"/>
      <c r="CR97" s="76"/>
      <c r="CS97" s="76"/>
      <c r="CT97" s="76"/>
      <c r="CU97" s="76"/>
      <c r="CV97" s="76"/>
      <c r="CW97" s="76"/>
      <c r="CX97" s="76"/>
      <c r="CY97" s="76"/>
      <c r="CZ97" s="76"/>
      <c r="DA97" s="76"/>
      <c r="DB97" s="76"/>
      <c r="DC97" s="76"/>
      <c r="DD97" s="76"/>
      <c r="DE97" s="76"/>
      <c r="DF97" s="76"/>
      <c r="DG97" s="76"/>
      <c r="DH97" s="76"/>
      <c r="DI97" s="76"/>
      <c r="DJ97" s="76"/>
      <c r="DK97" s="76"/>
      <c r="DL97" s="76"/>
      <c r="DM97" s="76"/>
      <c r="DN97" s="76"/>
      <c r="DO97" s="76"/>
      <c r="DP97" s="76"/>
      <c r="DQ97" s="76"/>
      <c r="DR97" s="76"/>
    </row>
    <row r="98" spans="1:122" s="10" customFormat="1" ht="25.5" x14ac:dyDescent="0.25">
      <c r="A98" s="1" t="s">
        <v>488</v>
      </c>
      <c r="B98" s="89"/>
      <c r="C98" s="2"/>
      <c r="D98" s="75"/>
      <c r="E98" s="7"/>
      <c r="F98" s="7"/>
    </row>
    <row r="99" spans="1:122" s="5" customFormat="1" x14ac:dyDescent="0.25">
      <c r="A99" s="57" t="s">
        <v>490</v>
      </c>
      <c r="B99" s="64" t="s">
        <v>489</v>
      </c>
      <c r="C99" s="2">
        <f>875+875</f>
        <v>1750</v>
      </c>
      <c r="D99" s="75" t="s">
        <v>9</v>
      </c>
      <c r="E99" s="55" t="s">
        <v>10</v>
      </c>
      <c r="F99" s="3" t="s">
        <v>10</v>
      </c>
    </row>
    <row r="100" spans="1:122" s="5" customFormat="1" ht="30.75" customHeight="1" x14ac:dyDescent="0.25">
      <c r="A100" s="6" t="s">
        <v>385</v>
      </c>
      <c r="B100" s="65" t="s">
        <v>25</v>
      </c>
      <c r="C100" s="2">
        <v>19670</v>
      </c>
      <c r="D100" s="154" t="s">
        <v>9</v>
      </c>
      <c r="E100" s="8" t="s">
        <v>26</v>
      </c>
      <c r="F100" s="8" t="s">
        <v>10</v>
      </c>
      <c r="G100" s="76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15"/>
      <c r="AG100" s="115"/>
      <c r="AH100" s="115"/>
      <c r="AI100" s="115"/>
      <c r="AJ100" s="115"/>
      <c r="AK100" s="115"/>
      <c r="AL100" s="115"/>
      <c r="AM100" s="115"/>
      <c r="AN100" s="115"/>
      <c r="AO100" s="115"/>
      <c r="AP100" s="115"/>
      <c r="AQ100" s="115"/>
      <c r="AR100" s="115"/>
      <c r="AS100" s="115"/>
      <c r="AT100" s="115"/>
      <c r="AU100" s="115"/>
      <c r="AV100" s="115"/>
      <c r="AW100" s="115"/>
      <c r="AX100" s="115"/>
      <c r="AY100" s="115"/>
      <c r="AZ100" s="115"/>
      <c r="BA100" s="115"/>
      <c r="BB100" s="115"/>
      <c r="BC100" s="115"/>
      <c r="BD100" s="115"/>
      <c r="BE100" s="115"/>
      <c r="BF100" s="115"/>
      <c r="BG100" s="115"/>
      <c r="BH100" s="115"/>
      <c r="BI100" s="115"/>
      <c r="BJ100" s="115"/>
      <c r="BK100" s="115"/>
      <c r="BL100" s="115"/>
      <c r="BM100" s="115"/>
      <c r="BN100" s="115"/>
      <c r="BO100" s="115"/>
      <c r="BP100" s="115"/>
      <c r="BQ100" s="115"/>
      <c r="BR100" s="115"/>
      <c r="BS100" s="115"/>
      <c r="BT100" s="115"/>
      <c r="BU100" s="115"/>
      <c r="BV100" s="115"/>
      <c r="BW100" s="115"/>
      <c r="BX100" s="115"/>
      <c r="BY100" s="115"/>
      <c r="BZ100" s="115"/>
      <c r="CA100" s="115"/>
      <c r="CB100" s="115"/>
      <c r="CC100" s="115"/>
      <c r="CD100" s="115"/>
      <c r="CE100" s="115"/>
      <c r="CF100" s="115"/>
      <c r="CG100" s="115"/>
      <c r="CH100" s="115"/>
      <c r="CI100" s="115"/>
      <c r="CJ100" s="115"/>
      <c r="CK100" s="115"/>
      <c r="CL100" s="115"/>
      <c r="CM100" s="115"/>
      <c r="CN100" s="115"/>
      <c r="CO100" s="115"/>
      <c r="CP100" s="115"/>
      <c r="CQ100" s="115"/>
      <c r="CR100" s="115"/>
      <c r="CS100" s="115"/>
      <c r="CT100" s="115"/>
      <c r="CU100" s="115"/>
      <c r="CV100" s="115"/>
      <c r="CW100" s="115"/>
      <c r="CX100" s="115"/>
      <c r="CY100" s="115"/>
      <c r="CZ100" s="115"/>
      <c r="DA100" s="115"/>
      <c r="DB100" s="115"/>
      <c r="DC100" s="115"/>
      <c r="DD100" s="115"/>
      <c r="DE100" s="115"/>
      <c r="DF100" s="115"/>
      <c r="DG100" s="115"/>
      <c r="DH100" s="115"/>
      <c r="DI100" s="115"/>
      <c r="DJ100" s="115"/>
      <c r="DK100" s="115"/>
      <c r="DL100" s="115"/>
      <c r="DM100" s="115"/>
      <c r="DN100" s="115"/>
      <c r="DO100" s="115"/>
      <c r="DP100" s="115"/>
      <c r="DQ100" s="115"/>
      <c r="DR100" s="115"/>
    </row>
    <row r="101" spans="1:122" s="5" customFormat="1" ht="21.75" customHeight="1" x14ac:dyDescent="0.25">
      <c r="A101" s="6" t="s">
        <v>526</v>
      </c>
      <c r="B101" s="65" t="s">
        <v>527</v>
      </c>
      <c r="C101" s="2">
        <v>56.7</v>
      </c>
      <c r="D101" s="154" t="s">
        <v>9</v>
      </c>
      <c r="E101" s="8" t="s">
        <v>10</v>
      </c>
      <c r="F101" s="8" t="s">
        <v>10</v>
      </c>
      <c r="G101" s="76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  <c r="AP101" s="115"/>
      <c r="AQ101" s="115"/>
      <c r="AR101" s="115"/>
      <c r="AS101" s="115"/>
      <c r="AT101" s="115"/>
      <c r="AU101" s="115"/>
      <c r="AV101" s="115"/>
      <c r="AW101" s="115"/>
      <c r="AX101" s="115"/>
      <c r="AY101" s="115"/>
      <c r="AZ101" s="115"/>
      <c r="BA101" s="115"/>
      <c r="BB101" s="115"/>
      <c r="BC101" s="115"/>
      <c r="BD101" s="115"/>
      <c r="BE101" s="115"/>
      <c r="BF101" s="115"/>
      <c r="BG101" s="115"/>
      <c r="BH101" s="115"/>
      <c r="BI101" s="115"/>
      <c r="BJ101" s="115"/>
      <c r="BK101" s="115"/>
      <c r="BL101" s="115"/>
      <c r="BM101" s="115"/>
      <c r="BN101" s="115"/>
      <c r="BO101" s="115"/>
      <c r="BP101" s="115"/>
      <c r="BQ101" s="115"/>
      <c r="BR101" s="115"/>
      <c r="BS101" s="115"/>
      <c r="BT101" s="115"/>
      <c r="BU101" s="115"/>
      <c r="BV101" s="115"/>
      <c r="BW101" s="115"/>
      <c r="BX101" s="115"/>
      <c r="BY101" s="115"/>
      <c r="BZ101" s="115"/>
      <c r="CA101" s="115"/>
      <c r="CB101" s="115"/>
      <c r="CC101" s="115"/>
      <c r="CD101" s="115"/>
      <c r="CE101" s="115"/>
      <c r="CF101" s="115"/>
      <c r="CG101" s="115"/>
      <c r="CH101" s="115"/>
      <c r="CI101" s="115"/>
      <c r="CJ101" s="115"/>
      <c r="CK101" s="115"/>
      <c r="CL101" s="115"/>
      <c r="CM101" s="115"/>
      <c r="CN101" s="115"/>
      <c r="CO101" s="115"/>
      <c r="CP101" s="115"/>
      <c r="CQ101" s="115"/>
      <c r="CR101" s="115"/>
      <c r="CS101" s="115"/>
      <c r="CT101" s="115"/>
      <c r="CU101" s="115"/>
      <c r="CV101" s="115"/>
      <c r="CW101" s="115"/>
      <c r="CX101" s="115"/>
      <c r="CY101" s="115"/>
      <c r="CZ101" s="115"/>
      <c r="DA101" s="115"/>
      <c r="DB101" s="115"/>
      <c r="DC101" s="115"/>
      <c r="DD101" s="115"/>
      <c r="DE101" s="115"/>
      <c r="DF101" s="115"/>
      <c r="DG101" s="115"/>
      <c r="DH101" s="115"/>
      <c r="DI101" s="115"/>
      <c r="DJ101" s="115"/>
      <c r="DK101" s="115"/>
      <c r="DL101" s="115"/>
      <c r="DM101" s="115"/>
      <c r="DN101" s="115"/>
      <c r="DO101" s="115"/>
      <c r="DP101" s="115"/>
      <c r="DQ101" s="115"/>
      <c r="DR101" s="115"/>
    </row>
    <row r="102" spans="1:122" s="5" customFormat="1" ht="21.75" customHeight="1" x14ac:dyDescent="0.25">
      <c r="A102" s="6" t="s">
        <v>642</v>
      </c>
      <c r="B102" s="65" t="s">
        <v>641</v>
      </c>
      <c r="C102" s="2">
        <v>375</v>
      </c>
      <c r="D102" s="154" t="s">
        <v>9</v>
      </c>
      <c r="E102" s="8" t="s">
        <v>182</v>
      </c>
      <c r="F102" s="8" t="s">
        <v>182</v>
      </c>
      <c r="G102" s="76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  <c r="AI102" s="115"/>
      <c r="AJ102" s="115"/>
      <c r="AK102" s="115"/>
      <c r="AL102" s="115"/>
      <c r="AM102" s="115"/>
      <c r="AN102" s="115"/>
      <c r="AO102" s="115"/>
      <c r="AP102" s="115"/>
      <c r="AQ102" s="115"/>
      <c r="AR102" s="115"/>
      <c r="AS102" s="115"/>
      <c r="AT102" s="115"/>
      <c r="AU102" s="115"/>
      <c r="AV102" s="115"/>
      <c r="AW102" s="115"/>
      <c r="AX102" s="115"/>
      <c r="AY102" s="115"/>
      <c r="AZ102" s="115"/>
      <c r="BA102" s="115"/>
      <c r="BB102" s="115"/>
      <c r="BC102" s="115"/>
      <c r="BD102" s="115"/>
      <c r="BE102" s="115"/>
      <c r="BF102" s="115"/>
      <c r="BG102" s="115"/>
      <c r="BH102" s="115"/>
      <c r="BI102" s="115"/>
      <c r="BJ102" s="115"/>
      <c r="BK102" s="115"/>
      <c r="BL102" s="115"/>
      <c r="BM102" s="115"/>
      <c r="BN102" s="115"/>
      <c r="BO102" s="115"/>
      <c r="BP102" s="115"/>
      <c r="BQ102" s="115"/>
      <c r="BR102" s="115"/>
      <c r="BS102" s="115"/>
      <c r="BT102" s="115"/>
      <c r="BU102" s="115"/>
      <c r="BV102" s="115"/>
      <c r="BW102" s="115"/>
      <c r="BX102" s="115"/>
      <c r="BY102" s="115"/>
      <c r="BZ102" s="115"/>
      <c r="CA102" s="115"/>
      <c r="CB102" s="115"/>
      <c r="CC102" s="115"/>
      <c r="CD102" s="115"/>
      <c r="CE102" s="115"/>
      <c r="CF102" s="115"/>
      <c r="CG102" s="115"/>
      <c r="CH102" s="115"/>
      <c r="CI102" s="115"/>
      <c r="CJ102" s="115"/>
      <c r="CK102" s="115"/>
      <c r="CL102" s="115"/>
      <c r="CM102" s="115"/>
      <c r="CN102" s="115"/>
      <c r="CO102" s="115"/>
      <c r="CP102" s="115"/>
      <c r="CQ102" s="115"/>
      <c r="CR102" s="115"/>
      <c r="CS102" s="115"/>
      <c r="CT102" s="115"/>
      <c r="CU102" s="115"/>
      <c r="CV102" s="115"/>
      <c r="CW102" s="115"/>
      <c r="CX102" s="115"/>
      <c r="CY102" s="115"/>
      <c r="CZ102" s="115"/>
      <c r="DA102" s="115"/>
      <c r="DB102" s="115"/>
      <c r="DC102" s="115"/>
      <c r="DD102" s="115"/>
      <c r="DE102" s="115"/>
      <c r="DF102" s="115"/>
      <c r="DG102" s="115"/>
      <c r="DH102" s="115"/>
      <c r="DI102" s="115"/>
      <c r="DJ102" s="115"/>
      <c r="DK102" s="115"/>
      <c r="DL102" s="115"/>
      <c r="DM102" s="115"/>
      <c r="DN102" s="115"/>
      <c r="DO102" s="115"/>
      <c r="DP102" s="115"/>
      <c r="DQ102" s="115"/>
      <c r="DR102" s="115"/>
    </row>
    <row r="103" spans="1:122" s="5" customFormat="1" ht="21.75" customHeight="1" x14ac:dyDescent="0.25">
      <c r="A103" s="6" t="s">
        <v>630</v>
      </c>
      <c r="B103" s="65" t="s">
        <v>631</v>
      </c>
      <c r="C103" s="2">
        <v>2520</v>
      </c>
      <c r="D103" s="154" t="s">
        <v>9</v>
      </c>
      <c r="E103" s="8" t="s">
        <v>242</v>
      </c>
      <c r="F103" s="8" t="s">
        <v>242</v>
      </c>
      <c r="G103" s="76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115"/>
      <c r="AK103" s="115"/>
      <c r="AL103" s="115"/>
      <c r="AM103" s="115"/>
      <c r="AN103" s="115"/>
      <c r="AO103" s="115"/>
      <c r="AP103" s="115"/>
      <c r="AQ103" s="115"/>
      <c r="AR103" s="115"/>
      <c r="AS103" s="115"/>
      <c r="AT103" s="115"/>
      <c r="AU103" s="115"/>
      <c r="AV103" s="115"/>
      <c r="AW103" s="115"/>
      <c r="AX103" s="115"/>
      <c r="AY103" s="115"/>
      <c r="AZ103" s="115"/>
      <c r="BA103" s="115"/>
      <c r="BB103" s="115"/>
      <c r="BC103" s="115"/>
      <c r="BD103" s="115"/>
      <c r="BE103" s="115"/>
      <c r="BF103" s="115"/>
      <c r="BG103" s="115"/>
      <c r="BH103" s="115"/>
      <c r="BI103" s="115"/>
      <c r="BJ103" s="115"/>
      <c r="BK103" s="115"/>
      <c r="BL103" s="115"/>
      <c r="BM103" s="115"/>
      <c r="BN103" s="115"/>
      <c r="BO103" s="115"/>
      <c r="BP103" s="115"/>
      <c r="BQ103" s="115"/>
      <c r="BR103" s="115"/>
      <c r="BS103" s="115"/>
      <c r="BT103" s="115"/>
      <c r="BU103" s="115"/>
      <c r="BV103" s="115"/>
      <c r="BW103" s="115"/>
      <c r="BX103" s="115"/>
      <c r="BY103" s="115"/>
      <c r="BZ103" s="115"/>
      <c r="CA103" s="115"/>
      <c r="CB103" s="115"/>
      <c r="CC103" s="115"/>
      <c r="CD103" s="115"/>
      <c r="CE103" s="115"/>
      <c r="CF103" s="115"/>
      <c r="CG103" s="115"/>
      <c r="CH103" s="115"/>
      <c r="CI103" s="115"/>
      <c r="CJ103" s="115"/>
      <c r="CK103" s="115"/>
      <c r="CL103" s="115"/>
      <c r="CM103" s="115"/>
      <c r="CN103" s="115"/>
      <c r="CO103" s="115"/>
      <c r="CP103" s="115"/>
      <c r="CQ103" s="115"/>
      <c r="CR103" s="115"/>
      <c r="CS103" s="115"/>
      <c r="CT103" s="115"/>
      <c r="CU103" s="115"/>
      <c r="CV103" s="115"/>
      <c r="CW103" s="115"/>
      <c r="CX103" s="115"/>
      <c r="CY103" s="115"/>
      <c r="CZ103" s="115"/>
      <c r="DA103" s="115"/>
      <c r="DB103" s="115"/>
      <c r="DC103" s="115"/>
      <c r="DD103" s="115"/>
      <c r="DE103" s="115"/>
      <c r="DF103" s="115"/>
      <c r="DG103" s="115"/>
      <c r="DH103" s="115"/>
      <c r="DI103" s="115"/>
      <c r="DJ103" s="115"/>
      <c r="DK103" s="115"/>
      <c r="DL103" s="115"/>
      <c r="DM103" s="115"/>
      <c r="DN103" s="115"/>
      <c r="DO103" s="115"/>
      <c r="DP103" s="115"/>
      <c r="DQ103" s="115"/>
      <c r="DR103" s="115"/>
    </row>
    <row r="104" spans="1:122" s="5" customFormat="1" ht="21.75" customHeight="1" x14ac:dyDescent="0.25">
      <c r="A104" s="6" t="s">
        <v>645</v>
      </c>
      <c r="B104" s="65" t="s">
        <v>627</v>
      </c>
      <c r="C104" s="2">
        <v>900</v>
      </c>
      <c r="D104" s="154" t="s">
        <v>9</v>
      </c>
      <c r="E104" s="8" t="s">
        <v>242</v>
      </c>
      <c r="F104" s="8" t="s">
        <v>242</v>
      </c>
      <c r="G104" s="76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5"/>
      <c r="AI104" s="115"/>
      <c r="AJ104" s="115"/>
      <c r="AK104" s="115"/>
      <c r="AL104" s="115"/>
      <c r="AM104" s="115"/>
      <c r="AN104" s="115"/>
      <c r="AO104" s="115"/>
      <c r="AP104" s="115"/>
      <c r="AQ104" s="115"/>
      <c r="AR104" s="115"/>
      <c r="AS104" s="115"/>
      <c r="AT104" s="115"/>
      <c r="AU104" s="115"/>
      <c r="AV104" s="115"/>
      <c r="AW104" s="115"/>
      <c r="AX104" s="115"/>
      <c r="AY104" s="115"/>
      <c r="AZ104" s="115"/>
      <c r="BA104" s="115"/>
      <c r="BB104" s="115"/>
      <c r="BC104" s="115"/>
      <c r="BD104" s="115"/>
      <c r="BE104" s="115"/>
      <c r="BF104" s="115"/>
      <c r="BG104" s="115"/>
      <c r="BH104" s="115"/>
      <c r="BI104" s="115"/>
      <c r="BJ104" s="115"/>
      <c r="BK104" s="115"/>
      <c r="BL104" s="115"/>
      <c r="BM104" s="115"/>
      <c r="BN104" s="115"/>
      <c r="BO104" s="115"/>
      <c r="BP104" s="115"/>
      <c r="BQ104" s="115"/>
      <c r="BR104" s="115"/>
      <c r="BS104" s="115"/>
      <c r="BT104" s="115"/>
      <c r="BU104" s="115"/>
      <c r="BV104" s="115"/>
      <c r="BW104" s="115"/>
      <c r="BX104" s="115"/>
      <c r="BY104" s="115"/>
      <c r="BZ104" s="115"/>
      <c r="CA104" s="115"/>
      <c r="CB104" s="115"/>
      <c r="CC104" s="115"/>
      <c r="CD104" s="115"/>
      <c r="CE104" s="115"/>
      <c r="CF104" s="115"/>
      <c r="CG104" s="115"/>
      <c r="CH104" s="115"/>
      <c r="CI104" s="115"/>
      <c r="CJ104" s="115"/>
      <c r="CK104" s="115"/>
      <c r="CL104" s="115"/>
      <c r="CM104" s="115"/>
      <c r="CN104" s="115"/>
      <c r="CO104" s="115"/>
      <c r="CP104" s="115"/>
      <c r="CQ104" s="115"/>
      <c r="CR104" s="115"/>
      <c r="CS104" s="115"/>
      <c r="CT104" s="115"/>
      <c r="CU104" s="115"/>
      <c r="CV104" s="115"/>
      <c r="CW104" s="115"/>
      <c r="CX104" s="115"/>
      <c r="CY104" s="115"/>
      <c r="CZ104" s="115"/>
      <c r="DA104" s="115"/>
      <c r="DB104" s="115"/>
      <c r="DC104" s="115"/>
      <c r="DD104" s="115"/>
      <c r="DE104" s="115"/>
      <c r="DF104" s="115"/>
      <c r="DG104" s="115"/>
      <c r="DH104" s="115"/>
      <c r="DI104" s="115"/>
      <c r="DJ104" s="115"/>
      <c r="DK104" s="115"/>
      <c r="DL104" s="115"/>
      <c r="DM104" s="115"/>
      <c r="DN104" s="115"/>
      <c r="DO104" s="115"/>
      <c r="DP104" s="115"/>
      <c r="DQ104" s="115"/>
      <c r="DR104" s="115"/>
    </row>
    <row r="105" spans="1:122" s="5" customFormat="1" ht="37.5" customHeight="1" x14ac:dyDescent="0.25">
      <c r="A105" s="1" t="s">
        <v>487</v>
      </c>
      <c r="B105" s="64"/>
      <c r="C105" s="2"/>
      <c r="D105" s="15"/>
      <c r="E105" s="55"/>
      <c r="F105" s="55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  <c r="BH105" s="56"/>
      <c r="BI105" s="56"/>
      <c r="BJ105" s="56"/>
      <c r="BK105" s="56"/>
      <c r="BL105" s="56"/>
      <c r="BM105" s="56"/>
      <c r="BN105" s="56"/>
      <c r="BO105" s="56"/>
      <c r="BP105" s="56"/>
      <c r="BQ105" s="56"/>
      <c r="BR105" s="56"/>
      <c r="BS105" s="56"/>
      <c r="BT105" s="56"/>
      <c r="BU105" s="56"/>
      <c r="BV105" s="56"/>
      <c r="BW105" s="56"/>
      <c r="BX105" s="56"/>
      <c r="BY105" s="56"/>
      <c r="BZ105" s="56"/>
      <c r="CA105" s="56"/>
      <c r="CB105" s="56"/>
      <c r="CC105" s="56"/>
      <c r="CD105" s="56"/>
      <c r="CE105" s="56"/>
      <c r="CF105" s="56"/>
      <c r="CG105" s="56"/>
      <c r="CH105" s="56"/>
      <c r="CI105" s="56"/>
      <c r="CJ105" s="56"/>
      <c r="CK105" s="56"/>
      <c r="CL105" s="56"/>
      <c r="CM105" s="56"/>
      <c r="CN105" s="56"/>
      <c r="CO105" s="56"/>
      <c r="CP105" s="56"/>
      <c r="CQ105" s="56"/>
      <c r="CR105" s="56"/>
      <c r="CS105" s="56"/>
      <c r="CT105" s="56"/>
      <c r="CU105" s="56"/>
      <c r="CV105" s="56"/>
      <c r="CW105" s="56"/>
      <c r="CX105" s="56"/>
      <c r="CY105" s="56"/>
      <c r="CZ105" s="56"/>
      <c r="DA105" s="56"/>
      <c r="DB105" s="56"/>
      <c r="DC105" s="56"/>
      <c r="DD105" s="56"/>
      <c r="DE105" s="56"/>
      <c r="DF105" s="56"/>
      <c r="DG105" s="56"/>
      <c r="DH105" s="56"/>
      <c r="DI105" s="56"/>
      <c r="DJ105" s="56"/>
      <c r="DK105" s="56"/>
      <c r="DL105" s="56"/>
      <c r="DM105" s="56"/>
      <c r="DN105" s="56"/>
      <c r="DO105" s="56"/>
      <c r="DP105" s="56"/>
      <c r="DQ105" s="56"/>
    </row>
    <row r="106" spans="1:122" s="5" customFormat="1" x14ac:dyDescent="0.25">
      <c r="A106" s="57" t="s">
        <v>491</v>
      </c>
      <c r="B106" s="64" t="s">
        <v>27</v>
      </c>
      <c r="C106" s="2">
        <v>2000</v>
      </c>
      <c r="D106" s="75" t="s">
        <v>9</v>
      </c>
      <c r="E106" s="55" t="s">
        <v>10</v>
      </c>
      <c r="F106" s="3" t="s">
        <v>10</v>
      </c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  <c r="BV106" s="56"/>
      <c r="BW106" s="56"/>
      <c r="BX106" s="56"/>
      <c r="BY106" s="56"/>
      <c r="BZ106" s="56"/>
      <c r="CA106" s="56"/>
      <c r="CB106" s="56"/>
      <c r="CC106" s="56"/>
      <c r="CD106" s="56"/>
      <c r="CE106" s="56"/>
      <c r="CF106" s="56"/>
      <c r="CG106" s="56"/>
      <c r="CH106" s="56"/>
      <c r="CI106" s="56"/>
      <c r="CJ106" s="56"/>
      <c r="CK106" s="56"/>
      <c r="CL106" s="56"/>
      <c r="CM106" s="56"/>
      <c r="CN106" s="56"/>
      <c r="CO106" s="56"/>
      <c r="CP106" s="56"/>
      <c r="CQ106" s="56"/>
      <c r="CR106" s="56"/>
      <c r="CS106" s="56"/>
      <c r="CT106" s="56"/>
      <c r="CU106" s="56"/>
      <c r="CV106" s="56"/>
      <c r="CW106" s="56"/>
      <c r="CX106" s="56"/>
      <c r="CY106" s="56"/>
      <c r="CZ106" s="56"/>
      <c r="DA106" s="56"/>
      <c r="DB106" s="56"/>
      <c r="DC106" s="56"/>
      <c r="DD106" s="56"/>
      <c r="DE106" s="56"/>
      <c r="DF106" s="56"/>
      <c r="DG106" s="56"/>
      <c r="DH106" s="56"/>
      <c r="DI106" s="56"/>
      <c r="DJ106" s="56"/>
      <c r="DK106" s="56"/>
      <c r="DL106" s="56"/>
      <c r="DM106" s="56"/>
      <c r="DN106" s="56"/>
      <c r="DO106" s="56"/>
      <c r="DP106" s="56"/>
      <c r="DQ106" s="56"/>
    </row>
    <row r="107" spans="1:122" s="10" customFormat="1" x14ac:dyDescent="0.25">
      <c r="A107" s="1" t="s">
        <v>28</v>
      </c>
      <c r="B107" s="89"/>
      <c r="C107" s="2"/>
      <c r="D107" s="12"/>
      <c r="E107" s="12"/>
      <c r="F107" s="12"/>
    </row>
    <row r="108" spans="1:122" s="5" customFormat="1" ht="43.5" customHeight="1" x14ac:dyDescent="0.25">
      <c r="A108" s="6" t="s">
        <v>723</v>
      </c>
      <c r="B108" s="65" t="s">
        <v>707</v>
      </c>
      <c r="C108" s="2">
        <v>440</v>
      </c>
      <c r="D108" s="75" t="s">
        <v>9</v>
      </c>
      <c r="E108" s="8" t="s">
        <v>161</v>
      </c>
      <c r="F108" s="8" t="s">
        <v>161</v>
      </c>
      <c r="G108" s="76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/>
      <c r="AD108" s="115"/>
      <c r="AE108" s="115"/>
      <c r="AF108" s="115"/>
      <c r="AG108" s="115"/>
      <c r="AH108" s="115"/>
      <c r="AI108" s="115"/>
      <c r="AJ108" s="115"/>
      <c r="AK108" s="115"/>
      <c r="AL108" s="115"/>
      <c r="AM108" s="115"/>
      <c r="AN108" s="115"/>
      <c r="AO108" s="115"/>
      <c r="AP108" s="115"/>
      <c r="AQ108" s="115"/>
      <c r="AR108" s="115"/>
      <c r="AS108" s="115"/>
      <c r="AT108" s="115"/>
      <c r="AU108" s="115"/>
      <c r="AV108" s="115"/>
      <c r="AW108" s="115"/>
      <c r="AX108" s="115"/>
      <c r="AY108" s="115"/>
      <c r="AZ108" s="115"/>
      <c r="BA108" s="115"/>
      <c r="BB108" s="115"/>
      <c r="BC108" s="115"/>
      <c r="BD108" s="115"/>
      <c r="BE108" s="115"/>
      <c r="BF108" s="115"/>
      <c r="BG108" s="115"/>
      <c r="BH108" s="115"/>
      <c r="BI108" s="115"/>
      <c r="BJ108" s="115"/>
      <c r="BK108" s="115"/>
      <c r="BL108" s="115"/>
      <c r="BM108" s="115"/>
      <c r="BN108" s="115"/>
      <c r="BO108" s="115"/>
      <c r="BP108" s="115"/>
      <c r="BQ108" s="115"/>
      <c r="BR108" s="115"/>
      <c r="BS108" s="115"/>
      <c r="BT108" s="115"/>
      <c r="BU108" s="115"/>
      <c r="BV108" s="115"/>
      <c r="BW108" s="115"/>
      <c r="BX108" s="115"/>
      <c r="BY108" s="115"/>
      <c r="BZ108" s="115"/>
      <c r="CA108" s="115"/>
      <c r="CB108" s="115"/>
      <c r="CC108" s="115"/>
      <c r="CD108" s="115"/>
      <c r="CE108" s="115"/>
      <c r="CF108" s="115"/>
      <c r="CG108" s="115"/>
      <c r="CH108" s="115"/>
      <c r="CI108" s="115"/>
      <c r="CJ108" s="115"/>
      <c r="CK108" s="115"/>
      <c r="CL108" s="115"/>
      <c r="CM108" s="115"/>
      <c r="CN108" s="115"/>
      <c r="CO108" s="115"/>
      <c r="CP108" s="115"/>
      <c r="CQ108" s="115"/>
      <c r="CR108" s="115"/>
      <c r="CS108" s="115"/>
      <c r="CT108" s="115"/>
      <c r="CU108" s="115"/>
      <c r="CV108" s="115"/>
      <c r="CW108" s="115"/>
      <c r="CX108" s="115"/>
      <c r="CY108" s="115"/>
      <c r="CZ108" s="115"/>
      <c r="DA108" s="115"/>
      <c r="DB108" s="115"/>
      <c r="DC108" s="115"/>
      <c r="DD108" s="115"/>
      <c r="DE108" s="115"/>
      <c r="DF108" s="115"/>
      <c r="DG108" s="115"/>
      <c r="DH108" s="115"/>
      <c r="DI108" s="115"/>
      <c r="DJ108" s="115"/>
      <c r="DK108" s="115"/>
      <c r="DL108" s="115"/>
      <c r="DM108" s="115"/>
      <c r="DN108" s="115"/>
      <c r="DO108" s="115"/>
      <c r="DP108" s="115"/>
      <c r="DQ108" s="115"/>
      <c r="DR108" s="115"/>
    </row>
    <row r="109" spans="1:122" s="5" customFormat="1" ht="43.5" customHeight="1" x14ac:dyDescent="0.25">
      <c r="A109" s="6" t="s">
        <v>706</v>
      </c>
      <c r="B109" s="65" t="s">
        <v>707</v>
      </c>
      <c r="C109" s="2">
        <f>1140-C108</f>
        <v>700</v>
      </c>
      <c r="D109" s="75" t="s">
        <v>9</v>
      </c>
      <c r="E109" s="8" t="s">
        <v>161</v>
      </c>
      <c r="F109" s="8" t="s">
        <v>161</v>
      </c>
      <c r="G109" s="76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15"/>
      <c r="AC109" s="115"/>
      <c r="AD109" s="115"/>
      <c r="AE109" s="115"/>
      <c r="AF109" s="115"/>
      <c r="AG109" s="115"/>
      <c r="AH109" s="115"/>
      <c r="AI109" s="115"/>
      <c r="AJ109" s="115"/>
      <c r="AK109" s="115"/>
      <c r="AL109" s="115"/>
      <c r="AM109" s="115"/>
      <c r="AN109" s="115"/>
      <c r="AO109" s="115"/>
      <c r="AP109" s="115"/>
      <c r="AQ109" s="115"/>
      <c r="AR109" s="115"/>
      <c r="AS109" s="115"/>
      <c r="AT109" s="115"/>
      <c r="AU109" s="115"/>
      <c r="AV109" s="115"/>
      <c r="AW109" s="115"/>
      <c r="AX109" s="115"/>
      <c r="AY109" s="115"/>
      <c r="AZ109" s="115"/>
      <c r="BA109" s="115"/>
      <c r="BB109" s="115"/>
      <c r="BC109" s="115"/>
      <c r="BD109" s="115"/>
      <c r="BE109" s="115"/>
      <c r="BF109" s="115"/>
      <c r="BG109" s="115"/>
      <c r="BH109" s="115"/>
      <c r="BI109" s="115"/>
      <c r="BJ109" s="115"/>
      <c r="BK109" s="115"/>
      <c r="BL109" s="115"/>
      <c r="BM109" s="115"/>
      <c r="BN109" s="115"/>
      <c r="BO109" s="115"/>
      <c r="BP109" s="115"/>
      <c r="BQ109" s="115"/>
      <c r="BR109" s="115"/>
      <c r="BS109" s="115"/>
      <c r="BT109" s="115"/>
      <c r="BU109" s="115"/>
      <c r="BV109" s="115"/>
      <c r="BW109" s="115"/>
      <c r="BX109" s="115"/>
      <c r="BY109" s="115"/>
      <c r="BZ109" s="115"/>
      <c r="CA109" s="115"/>
      <c r="CB109" s="115"/>
      <c r="CC109" s="115"/>
      <c r="CD109" s="115"/>
      <c r="CE109" s="115"/>
      <c r="CF109" s="115"/>
      <c r="CG109" s="115"/>
      <c r="CH109" s="115"/>
      <c r="CI109" s="115"/>
      <c r="CJ109" s="115"/>
      <c r="CK109" s="115"/>
      <c r="CL109" s="115"/>
      <c r="CM109" s="115"/>
      <c r="CN109" s="115"/>
      <c r="CO109" s="115"/>
      <c r="CP109" s="115"/>
      <c r="CQ109" s="115"/>
      <c r="CR109" s="115"/>
      <c r="CS109" s="115"/>
      <c r="CT109" s="115"/>
      <c r="CU109" s="115"/>
      <c r="CV109" s="115"/>
      <c r="CW109" s="115"/>
      <c r="CX109" s="115"/>
      <c r="CY109" s="115"/>
      <c r="CZ109" s="115"/>
      <c r="DA109" s="115"/>
      <c r="DB109" s="115"/>
      <c r="DC109" s="115"/>
      <c r="DD109" s="115"/>
      <c r="DE109" s="115"/>
      <c r="DF109" s="115"/>
      <c r="DG109" s="115"/>
      <c r="DH109" s="115"/>
      <c r="DI109" s="115"/>
      <c r="DJ109" s="115"/>
      <c r="DK109" s="115"/>
      <c r="DL109" s="115"/>
      <c r="DM109" s="115"/>
      <c r="DN109" s="115"/>
      <c r="DO109" s="115"/>
      <c r="DP109" s="115"/>
      <c r="DQ109" s="115"/>
      <c r="DR109" s="115"/>
    </row>
    <row r="110" spans="1:122" s="5" customFormat="1" ht="20.25" customHeight="1" x14ac:dyDescent="0.25">
      <c r="A110" s="1" t="s">
        <v>29</v>
      </c>
      <c r="B110" s="64"/>
      <c r="C110" s="2"/>
      <c r="D110" s="58"/>
      <c r="E110" s="58"/>
      <c r="F110" s="58"/>
    </row>
    <row r="111" spans="1:122" s="5" customFormat="1" ht="18" customHeight="1" x14ac:dyDescent="0.25">
      <c r="A111" s="57" t="s">
        <v>492</v>
      </c>
      <c r="B111" s="64" t="s">
        <v>486</v>
      </c>
      <c r="C111" s="2">
        <v>360</v>
      </c>
      <c r="D111" s="58" t="s">
        <v>9</v>
      </c>
      <c r="E111" s="58" t="s">
        <v>10</v>
      </c>
      <c r="F111" s="4" t="s">
        <v>10</v>
      </c>
    </row>
    <row r="112" spans="1:122" s="5" customFormat="1" ht="18" customHeight="1" x14ac:dyDescent="0.25">
      <c r="A112" s="57" t="s">
        <v>572</v>
      </c>
      <c r="B112" s="64" t="s">
        <v>556</v>
      </c>
      <c r="C112" s="2">
        <v>200</v>
      </c>
      <c r="D112" s="58" t="s">
        <v>9</v>
      </c>
      <c r="E112" s="58" t="s">
        <v>11</v>
      </c>
      <c r="F112" s="4" t="s">
        <v>11</v>
      </c>
    </row>
    <row r="113" spans="1:122" s="5" customFormat="1" ht="30" customHeight="1" x14ac:dyDescent="0.25">
      <c r="A113" s="1" t="s">
        <v>30</v>
      </c>
      <c r="B113" s="64"/>
      <c r="C113" s="2"/>
      <c r="D113" s="15"/>
      <c r="E113" s="55"/>
      <c r="F113" s="55"/>
    </row>
    <row r="114" spans="1:122" s="10" customFormat="1" ht="42.75" customHeight="1" x14ac:dyDescent="0.25">
      <c r="A114" s="57" t="s">
        <v>166</v>
      </c>
      <c r="B114" s="69" t="s">
        <v>167</v>
      </c>
      <c r="C114" s="2">
        <v>900</v>
      </c>
      <c r="D114" s="58" t="s">
        <v>9</v>
      </c>
      <c r="E114" s="55" t="s">
        <v>14</v>
      </c>
      <c r="F114" s="55" t="s">
        <v>14</v>
      </c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</row>
    <row r="115" spans="1:122" s="5" customFormat="1" ht="29.25" customHeight="1" x14ac:dyDescent="0.25">
      <c r="A115" s="6" t="s">
        <v>31</v>
      </c>
      <c r="B115" s="64" t="s">
        <v>32</v>
      </c>
      <c r="C115" s="2">
        <v>150</v>
      </c>
      <c r="D115" s="58" t="s">
        <v>9</v>
      </c>
      <c r="E115" s="55" t="s">
        <v>14</v>
      </c>
      <c r="F115" s="55" t="s">
        <v>14</v>
      </c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76"/>
      <c r="AK115" s="76"/>
      <c r="AL115" s="76"/>
      <c r="AM115" s="76"/>
      <c r="AN115" s="76"/>
      <c r="AO115" s="76"/>
      <c r="AP115" s="76"/>
      <c r="AQ115" s="76"/>
      <c r="AR115" s="76"/>
      <c r="AS115" s="76"/>
      <c r="AT115" s="76"/>
      <c r="AU115" s="76"/>
      <c r="AV115" s="76"/>
      <c r="AW115" s="76"/>
      <c r="AX115" s="76"/>
      <c r="AY115" s="76"/>
      <c r="AZ115" s="76"/>
      <c r="BA115" s="76"/>
      <c r="BB115" s="76"/>
      <c r="BC115" s="76"/>
      <c r="BD115" s="76"/>
      <c r="BE115" s="76"/>
      <c r="BF115" s="76"/>
      <c r="BG115" s="76"/>
      <c r="BH115" s="76"/>
      <c r="BI115" s="76"/>
      <c r="BJ115" s="76"/>
      <c r="BK115" s="76"/>
      <c r="BL115" s="76"/>
      <c r="BM115" s="76"/>
      <c r="BN115" s="76"/>
      <c r="BO115" s="76"/>
      <c r="BP115" s="76"/>
      <c r="BQ115" s="76"/>
      <c r="BR115" s="76"/>
      <c r="BS115" s="76"/>
      <c r="BT115" s="76"/>
      <c r="BU115" s="76"/>
      <c r="BV115" s="76"/>
      <c r="BW115" s="76"/>
      <c r="BX115" s="76"/>
      <c r="BY115" s="76"/>
      <c r="BZ115" s="76"/>
      <c r="CA115" s="76"/>
      <c r="CB115" s="76"/>
      <c r="CC115" s="76"/>
      <c r="CD115" s="76"/>
      <c r="CE115" s="76"/>
      <c r="CF115" s="76"/>
      <c r="CG115" s="76"/>
      <c r="CH115" s="76"/>
      <c r="CI115" s="76"/>
      <c r="CJ115" s="76"/>
      <c r="CK115" s="76"/>
      <c r="CL115" s="76"/>
      <c r="CM115" s="76"/>
      <c r="CN115" s="76"/>
      <c r="CO115" s="76"/>
      <c r="CP115" s="76"/>
      <c r="CQ115" s="76"/>
      <c r="CR115" s="76"/>
      <c r="CS115" s="76"/>
      <c r="CT115" s="76"/>
      <c r="CU115" s="76"/>
      <c r="CV115" s="76"/>
      <c r="CW115" s="76"/>
      <c r="CX115" s="76"/>
      <c r="CY115" s="76"/>
      <c r="CZ115" s="76"/>
      <c r="DA115" s="76"/>
      <c r="DB115" s="76"/>
      <c r="DC115" s="76"/>
      <c r="DD115" s="76"/>
      <c r="DE115" s="76"/>
      <c r="DF115" s="76"/>
      <c r="DG115" s="76"/>
      <c r="DH115" s="76"/>
      <c r="DI115" s="76"/>
      <c r="DJ115" s="76"/>
      <c r="DK115" s="76"/>
      <c r="DL115" s="76"/>
      <c r="DM115" s="76"/>
      <c r="DN115" s="76"/>
      <c r="DO115" s="76"/>
      <c r="DP115" s="76"/>
      <c r="DQ115" s="76"/>
      <c r="DR115" s="76"/>
    </row>
    <row r="116" spans="1:122" s="5" customFormat="1" ht="25.5" x14ac:dyDescent="0.25">
      <c r="A116" s="6" t="s">
        <v>452</v>
      </c>
      <c r="B116" s="64" t="s">
        <v>403</v>
      </c>
      <c r="C116" s="2">
        <v>2700</v>
      </c>
      <c r="D116" s="58" t="s">
        <v>9</v>
      </c>
      <c r="E116" s="55" t="s">
        <v>26</v>
      </c>
      <c r="F116" s="55" t="s">
        <v>26</v>
      </c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  <c r="AJ116" s="76"/>
      <c r="AK116" s="76"/>
      <c r="AL116" s="76"/>
      <c r="AM116" s="76"/>
      <c r="AN116" s="76"/>
      <c r="AO116" s="76"/>
      <c r="AP116" s="76"/>
      <c r="AQ116" s="76"/>
      <c r="AR116" s="76"/>
      <c r="AS116" s="76"/>
      <c r="AT116" s="76"/>
      <c r="AU116" s="76"/>
      <c r="AV116" s="76"/>
      <c r="AW116" s="76"/>
      <c r="AX116" s="76"/>
      <c r="AY116" s="76"/>
      <c r="AZ116" s="76"/>
      <c r="BA116" s="76"/>
      <c r="BB116" s="76"/>
      <c r="BC116" s="76"/>
      <c r="BD116" s="76"/>
      <c r="BE116" s="76"/>
      <c r="BF116" s="76"/>
      <c r="BG116" s="76"/>
      <c r="BH116" s="76"/>
      <c r="BI116" s="76"/>
      <c r="BJ116" s="76"/>
      <c r="BK116" s="76"/>
      <c r="BL116" s="76"/>
      <c r="BM116" s="76"/>
      <c r="BN116" s="76"/>
      <c r="BO116" s="76"/>
      <c r="BP116" s="76"/>
      <c r="BQ116" s="76"/>
      <c r="BR116" s="76"/>
      <c r="BS116" s="76"/>
      <c r="BT116" s="76"/>
      <c r="BU116" s="76"/>
      <c r="BV116" s="76"/>
      <c r="BW116" s="76"/>
      <c r="BX116" s="76"/>
      <c r="BY116" s="76"/>
      <c r="BZ116" s="76"/>
      <c r="CA116" s="76"/>
      <c r="CB116" s="76"/>
      <c r="CC116" s="76"/>
      <c r="CD116" s="76"/>
      <c r="CE116" s="76"/>
      <c r="CF116" s="76"/>
      <c r="CG116" s="76"/>
      <c r="CH116" s="76"/>
      <c r="CI116" s="76"/>
      <c r="CJ116" s="76"/>
      <c r="CK116" s="76"/>
      <c r="CL116" s="76"/>
      <c r="CM116" s="76"/>
      <c r="CN116" s="76"/>
      <c r="CO116" s="76"/>
      <c r="CP116" s="76"/>
      <c r="CQ116" s="76"/>
      <c r="CR116" s="76"/>
      <c r="CS116" s="76"/>
      <c r="CT116" s="76"/>
      <c r="CU116" s="76"/>
      <c r="CV116" s="76"/>
      <c r="CW116" s="76"/>
      <c r="CX116" s="76"/>
      <c r="CY116" s="76"/>
      <c r="CZ116" s="76"/>
      <c r="DA116" s="76"/>
      <c r="DB116" s="76"/>
      <c r="DC116" s="76"/>
      <c r="DD116" s="76"/>
      <c r="DE116" s="76"/>
      <c r="DF116" s="76"/>
      <c r="DG116" s="76"/>
      <c r="DH116" s="76"/>
      <c r="DI116" s="76"/>
      <c r="DJ116" s="76"/>
      <c r="DK116" s="76"/>
      <c r="DL116" s="76"/>
      <c r="DM116" s="76"/>
      <c r="DN116" s="76"/>
      <c r="DO116" s="76"/>
      <c r="DP116" s="76"/>
      <c r="DQ116" s="76"/>
      <c r="DR116" s="76"/>
    </row>
    <row r="117" spans="1:122" s="5" customFormat="1" ht="22.5" customHeight="1" x14ac:dyDescent="0.25">
      <c r="A117" s="6" t="s">
        <v>401</v>
      </c>
      <c r="B117" s="64" t="s">
        <v>402</v>
      </c>
      <c r="C117" s="2">
        <v>1700</v>
      </c>
      <c r="D117" s="58" t="s">
        <v>9</v>
      </c>
      <c r="E117" s="55" t="s">
        <v>26</v>
      </c>
      <c r="F117" s="55" t="s">
        <v>26</v>
      </c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6"/>
      <c r="AK117" s="76"/>
      <c r="AL117" s="76"/>
      <c r="AM117" s="76"/>
      <c r="AN117" s="76"/>
      <c r="AO117" s="76"/>
      <c r="AP117" s="76"/>
      <c r="AQ117" s="76"/>
      <c r="AR117" s="76"/>
      <c r="AS117" s="76"/>
      <c r="AT117" s="76"/>
      <c r="AU117" s="76"/>
      <c r="AV117" s="76"/>
      <c r="AW117" s="76"/>
      <c r="AX117" s="76"/>
      <c r="AY117" s="76"/>
      <c r="AZ117" s="76"/>
      <c r="BA117" s="76"/>
      <c r="BB117" s="76"/>
      <c r="BC117" s="76"/>
      <c r="BD117" s="76"/>
      <c r="BE117" s="76"/>
      <c r="BF117" s="76"/>
      <c r="BG117" s="76"/>
      <c r="BH117" s="76"/>
      <c r="BI117" s="76"/>
      <c r="BJ117" s="76"/>
      <c r="BK117" s="76"/>
      <c r="BL117" s="76"/>
      <c r="BM117" s="76"/>
      <c r="BN117" s="76"/>
      <c r="BO117" s="76"/>
      <c r="BP117" s="76"/>
      <c r="BQ117" s="76"/>
      <c r="BR117" s="76"/>
      <c r="BS117" s="76"/>
      <c r="BT117" s="76"/>
      <c r="BU117" s="76"/>
      <c r="BV117" s="76"/>
      <c r="BW117" s="76"/>
      <c r="BX117" s="76"/>
      <c r="BY117" s="76"/>
      <c r="BZ117" s="76"/>
      <c r="CA117" s="76"/>
      <c r="CB117" s="76"/>
      <c r="CC117" s="76"/>
      <c r="CD117" s="76"/>
      <c r="CE117" s="76"/>
      <c r="CF117" s="76"/>
      <c r="CG117" s="76"/>
      <c r="CH117" s="76"/>
      <c r="CI117" s="76"/>
      <c r="CJ117" s="76"/>
      <c r="CK117" s="76"/>
      <c r="CL117" s="76"/>
      <c r="CM117" s="76"/>
      <c r="CN117" s="76"/>
      <c r="CO117" s="76"/>
      <c r="CP117" s="76"/>
      <c r="CQ117" s="76"/>
      <c r="CR117" s="76"/>
      <c r="CS117" s="76"/>
      <c r="CT117" s="76"/>
      <c r="CU117" s="76"/>
      <c r="CV117" s="76"/>
      <c r="CW117" s="76"/>
      <c r="CX117" s="76"/>
      <c r="CY117" s="76"/>
      <c r="CZ117" s="76"/>
      <c r="DA117" s="76"/>
      <c r="DB117" s="76"/>
      <c r="DC117" s="76"/>
      <c r="DD117" s="76"/>
      <c r="DE117" s="76"/>
      <c r="DF117" s="76"/>
      <c r="DG117" s="76"/>
      <c r="DH117" s="76"/>
      <c r="DI117" s="76"/>
      <c r="DJ117" s="76"/>
      <c r="DK117" s="76"/>
      <c r="DL117" s="76"/>
      <c r="DM117" s="76"/>
      <c r="DN117" s="76"/>
      <c r="DO117" s="76"/>
      <c r="DP117" s="76"/>
      <c r="DQ117" s="76"/>
      <c r="DR117" s="76"/>
    </row>
    <row r="118" spans="1:122" s="5" customFormat="1" ht="28.5" customHeight="1" x14ac:dyDescent="0.25">
      <c r="A118" s="6" t="s">
        <v>528</v>
      </c>
      <c r="B118" s="64" t="s">
        <v>403</v>
      </c>
      <c r="C118" s="2">
        <v>3000</v>
      </c>
      <c r="D118" s="58" t="s">
        <v>9</v>
      </c>
      <c r="E118" s="55" t="s">
        <v>10</v>
      </c>
      <c r="F118" s="55" t="s">
        <v>10</v>
      </c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6"/>
      <c r="AI118" s="76"/>
      <c r="AJ118" s="76"/>
      <c r="AK118" s="76"/>
      <c r="AL118" s="76"/>
      <c r="AM118" s="76"/>
      <c r="AN118" s="76"/>
      <c r="AO118" s="76"/>
      <c r="AP118" s="76"/>
      <c r="AQ118" s="76"/>
      <c r="AR118" s="76"/>
      <c r="AS118" s="76"/>
      <c r="AT118" s="76"/>
      <c r="AU118" s="76"/>
      <c r="AV118" s="76"/>
      <c r="AW118" s="76"/>
      <c r="AX118" s="76"/>
      <c r="AY118" s="76"/>
      <c r="AZ118" s="76"/>
      <c r="BA118" s="76"/>
      <c r="BB118" s="76"/>
      <c r="BC118" s="76"/>
      <c r="BD118" s="76"/>
      <c r="BE118" s="76"/>
      <c r="BF118" s="76"/>
      <c r="BG118" s="76"/>
      <c r="BH118" s="76"/>
      <c r="BI118" s="76"/>
      <c r="BJ118" s="76"/>
      <c r="BK118" s="76"/>
      <c r="BL118" s="76"/>
      <c r="BM118" s="76"/>
      <c r="BN118" s="76"/>
      <c r="BO118" s="76"/>
      <c r="BP118" s="76"/>
      <c r="BQ118" s="76"/>
      <c r="BR118" s="76"/>
      <c r="BS118" s="76"/>
      <c r="BT118" s="76"/>
      <c r="BU118" s="76"/>
      <c r="BV118" s="76"/>
      <c r="BW118" s="76"/>
      <c r="BX118" s="76"/>
      <c r="BY118" s="76"/>
      <c r="BZ118" s="76"/>
      <c r="CA118" s="76"/>
      <c r="CB118" s="76"/>
      <c r="CC118" s="76"/>
      <c r="CD118" s="76"/>
      <c r="CE118" s="76"/>
      <c r="CF118" s="76"/>
      <c r="CG118" s="76"/>
      <c r="CH118" s="76"/>
      <c r="CI118" s="76"/>
      <c r="CJ118" s="76"/>
      <c r="CK118" s="76"/>
      <c r="CL118" s="76"/>
      <c r="CM118" s="76"/>
      <c r="CN118" s="76"/>
      <c r="CO118" s="76"/>
      <c r="CP118" s="76"/>
      <c r="CQ118" s="76"/>
      <c r="CR118" s="76"/>
      <c r="CS118" s="76"/>
      <c r="CT118" s="76"/>
      <c r="CU118" s="76"/>
      <c r="CV118" s="76"/>
      <c r="CW118" s="76"/>
      <c r="CX118" s="76"/>
      <c r="CY118" s="76"/>
      <c r="CZ118" s="76"/>
      <c r="DA118" s="76"/>
      <c r="DB118" s="76"/>
      <c r="DC118" s="76"/>
      <c r="DD118" s="76"/>
      <c r="DE118" s="76"/>
      <c r="DF118" s="76"/>
      <c r="DG118" s="76"/>
      <c r="DH118" s="76"/>
      <c r="DI118" s="76"/>
      <c r="DJ118" s="76"/>
      <c r="DK118" s="76"/>
      <c r="DL118" s="76"/>
      <c r="DM118" s="76"/>
      <c r="DN118" s="76"/>
      <c r="DO118" s="76"/>
      <c r="DP118" s="76"/>
      <c r="DQ118" s="76"/>
      <c r="DR118" s="76"/>
    </row>
    <row r="119" spans="1:122" s="5" customFormat="1" ht="28.5" customHeight="1" x14ac:dyDescent="0.25">
      <c r="A119" s="6" t="s">
        <v>602</v>
      </c>
      <c r="B119" s="64" t="s">
        <v>403</v>
      </c>
      <c r="C119" s="2">
        <v>2100</v>
      </c>
      <c r="D119" s="58" t="s">
        <v>9</v>
      </c>
      <c r="E119" s="55" t="s">
        <v>182</v>
      </c>
      <c r="F119" s="55" t="s">
        <v>182</v>
      </c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  <c r="AH119" s="76"/>
      <c r="AI119" s="76"/>
      <c r="AJ119" s="76"/>
      <c r="AK119" s="76"/>
      <c r="AL119" s="76"/>
      <c r="AM119" s="76"/>
      <c r="AN119" s="76"/>
      <c r="AO119" s="76"/>
      <c r="AP119" s="76"/>
      <c r="AQ119" s="76"/>
      <c r="AR119" s="76"/>
      <c r="AS119" s="76"/>
      <c r="AT119" s="76"/>
      <c r="AU119" s="76"/>
      <c r="AV119" s="76"/>
      <c r="AW119" s="76"/>
      <c r="AX119" s="76"/>
      <c r="AY119" s="76"/>
      <c r="AZ119" s="76"/>
      <c r="BA119" s="76"/>
      <c r="BB119" s="76"/>
      <c r="BC119" s="76"/>
      <c r="BD119" s="76"/>
      <c r="BE119" s="76"/>
      <c r="BF119" s="76"/>
      <c r="BG119" s="76"/>
      <c r="BH119" s="76"/>
      <c r="BI119" s="76"/>
      <c r="BJ119" s="76"/>
      <c r="BK119" s="76"/>
      <c r="BL119" s="76"/>
      <c r="BM119" s="76"/>
      <c r="BN119" s="76"/>
      <c r="BO119" s="76"/>
      <c r="BP119" s="76"/>
      <c r="BQ119" s="76"/>
      <c r="BR119" s="76"/>
      <c r="BS119" s="76"/>
      <c r="BT119" s="76"/>
      <c r="BU119" s="76"/>
      <c r="BV119" s="76"/>
      <c r="BW119" s="76"/>
      <c r="BX119" s="76"/>
      <c r="BY119" s="76"/>
      <c r="BZ119" s="76"/>
      <c r="CA119" s="76"/>
      <c r="CB119" s="76"/>
      <c r="CC119" s="76"/>
      <c r="CD119" s="76"/>
      <c r="CE119" s="76"/>
      <c r="CF119" s="76"/>
      <c r="CG119" s="76"/>
      <c r="CH119" s="76"/>
      <c r="CI119" s="76"/>
      <c r="CJ119" s="76"/>
      <c r="CK119" s="76"/>
      <c r="CL119" s="76"/>
      <c r="CM119" s="76"/>
      <c r="CN119" s="76"/>
      <c r="CO119" s="76"/>
      <c r="CP119" s="76"/>
      <c r="CQ119" s="76"/>
      <c r="CR119" s="76"/>
      <c r="CS119" s="76"/>
      <c r="CT119" s="76"/>
      <c r="CU119" s="76"/>
      <c r="CV119" s="76"/>
      <c r="CW119" s="76"/>
      <c r="CX119" s="76"/>
      <c r="CY119" s="76"/>
      <c r="CZ119" s="76"/>
      <c r="DA119" s="76"/>
      <c r="DB119" s="76"/>
      <c r="DC119" s="76"/>
      <c r="DD119" s="76"/>
      <c r="DE119" s="76"/>
      <c r="DF119" s="76"/>
      <c r="DG119" s="76"/>
      <c r="DH119" s="76"/>
      <c r="DI119" s="76"/>
      <c r="DJ119" s="76"/>
      <c r="DK119" s="76"/>
      <c r="DL119" s="76"/>
      <c r="DM119" s="76"/>
      <c r="DN119" s="76"/>
      <c r="DO119" s="76"/>
      <c r="DP119" s="76"/>
      <c r="DQ119" s="76"/>
      <c r="DR119" s="76"/>
    </row>
    <row r="120" spans="1:122" s="5" customFormat="1" ht="27" customHeight="1" x14ac:dyDescent="0.25">
      <c r="A120" s="6" t="s">
        <v>589</v>
      </c>
      <c r="B120" s="64" t="s">
        <v>590</v>
      </c>
      <c r="C120" s="2">
        <v>560</v>
      </c>
      <c r="D120" s="58" t="s">
        <v>9</v>
      </c>
      <c r="E120" s="55" t="s">
        <v>182</v>
      </c>
      <c r="F120" s="55" t="s">
        <v>182</v>
      </c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  <c r="AJ120" s="76"/>
      <c r="AK120" s="76"/>
      <c r="AL120" s="76"/>
      <c r="AM120" s="76"/>
      <c r="AN120" s="76"/>
      <c r="AO120" s="76"/>
      <c r="AP120" s="76"/>
      <c r="AQ120" s="76"/>
      <c r="AR120" s="76"/>
      <c r="AS120" s="76"/>
      <c r="AT120" s="76"/>
      <c r="AU120" s="76"/>
      <c r="AV120" s="76"/>
      <c r="AW120" s="76"/>
      <c r="AX120" s="76"/>
      <c r="AY120" s="76"/>
      <c r="AZ120" s="76"/>
      <c r="BA120" s="76"/>
      <c r="BB120" s="76"/>
      <c r="BC120" s="76"/>
      <c r="BD120" s="76"/>
      <c r="BE120" s="76"/>
      <c r="BF120" s="76"/>
      <c r="BG120" s="76"/>
      <c r="BH120" s="76"/>
      <c r="BI120" s="76"/>
      <c r="BJ120" s="76"/>
      <c r="BK120" s="76"/>
      <c r="BL120" s="76"/>
      <c r="BM120" s="76"/>
      <c r="BN120" s="76"/>
      <c r="BO120" s="76"/>
      <c r="BP120" s="76"/>
      <c r="BQ120" s="76"/>
      <c r="BR120" s="76"/>
      <c r="BS120" s="76"/>
      <c r="BT120" s="76"/>
      <c r="BU120" s="76"/>
      <c r="BV120" s="76"/>
      <c r="BW120" s="76"/>
      <c r="BX120" s="76"/>
      <c r="BY120" s="76"/>
      <c r="BZ120" s="76"/>
      <c r="CA120" s="76"/>
      <c r="CB120" s="76"/>
      <c r="CC120" s="76"/>
      <c r="CD120" s="76"/>
      <c r="CE120" s="76"/>
      <c r="CF120" s="76"/>
      <c r="CG120" s="76"/>
      <c r="CH120" s="76"/>
      <c r="CI120" s="76"/>
      <c r="CJ120" s="76"/>
      <c r="CK120" s="76"/>
      <c r="CL120" s="76"/>
      <c r="CM120" s="76"/>
      <c r="CN120" s="76"/>
      <c r="CO120" s="76"/>
      <c r="CP120" s="76"/>
      <c r="CQ120" s="76"/>
      <c r="CR120" s="76"/>
      <c r="CS120" s="76"/>
      <c r="CT120" s="76"/>
      <c r="CU120" s="76"/>
      <c r="CV120" s="76"/>
      <c r="CW120" s="76"/>
      <c r="CX120" s="76"/>
      <c r="CY120" s="76"/>
      <c r="CZ120" s="76"/>
      <c r="DA120" s="76"/>
      <c r="DB120" s="76"/>
      <c r="DC120" s="76"/>
      <c r="DD120" s="76"/>
      <c r="DE120" s="76"/>
      <c r="DF120" s="76"/>
      <c r="DG120" s="76"/>
      <c r="DH120" s="76"/>
      <c r="DI120" s="76"/>
      <c r="DJ120" s="76"/>
      <c r="DK120" s="76"/>
      <c r="DL120" s="76"/>
      <c r="DM120" s="76"/>
      <c r="DN120" s="76"/>
      <c r="DO120" s="76"/>
      <c r="DP120" s="76"/>
      <c r="DQ120" s="76"/>
      <c r="DR120" s="76"/>
    </row>
    <row r="121" spans="1:122" s="5" customFormat="1" ht="27" customHeight="1" x14ac:dyDescent="0.25">
      <c r="A121" s="6" t="s">
        <v>644</v>
      </c>
      <c r="B121" s="64" t="s">
        <v>402</v>
      </c>
      <c r="C121" s="2">
        <v>63</v>
      </c>
      <c r="D121" s="58" t="s">
        <v>9</v>
      </c>
      <c r="E121" s="55" t="s">
        <v>182</v>
      </c>
      <c r="F121" s="55" t="s">
        <v>242</v>
      </c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  <c r="AJ121" s="76"/>
      <c r="AK121" s="76"/>
      <c r="AL121" s="76"/>
      <c r="AM121" s="76"/>
      <c r="AN121" s="76"/>
      <c r="AO121" s="76"/>
      <c r="AP121" s="76"/>
      <c r="AQ121" s="76"/>
      <c r="AR121" s="76"/>
      <c r="AS121" s="76"/>
      <c r="AT121" s="76"/>
      <c r="AU121" s="76"/>
      <c r="AV121" s="76"/>
      <c r="AW121" s="76"/>
      <c r="AX121" s="76"/>
      <c r="AY121" s="76"/>
      <c r="AZ121" s="76"/>
      <c r="BA121" s="76"/>
      <c r="BB121" s="76"/>
      <c r="BC121" s="76"/>
      <c r="BD121" s="76"/>
      <c r="BE121" s="76"/>
      <c r="BF121" s="76"/>
      <c r="BG121" s="76"/>
      <c r="BH121" s="76"/>
      <c r="BI121" s="76"/>
      <c r="BJ121" s="76"/>
      <c r="BK121" s="76"/>
      <c r="BL121" s="76"/>
      <c r="BM121" s="76"/>
      <c r="BN121" s="76"/>
      <c r="BO121" s="76"/>
      <c r="BP121" s="76"/>
      <c r="BQ121" s="76"/>
      <c r="BR121" s="76"/>
      <c r="BS121" s="76"/>
      <c r="BT121" s="76"/>
      <c r="BU121" s="76"/>
      <c r="BV121" s="76"/>
      <c r="BW121" s="76"/>
      <c r="BX121" s="76"/>
      <c r="BY121" s="76"/>
      <c r="BZ121" s="76"/>
      <c r="CA121" s="76"/>
      <c r="CB121" s="76"/>
      <c r="CC121" s="76"/>
      <c r="CD121" s="76"/>
      <c r="CE121" s="76"/>
      <c r="CF121" s="76"/>
      <c r="CG121" s="76"/>
      <c r="CH121" s="76"/>
      <c r="CI121" s="76"/>
      <c r="CJ121" s="76"/>
      <c r="CK121" s="76"/>
      <c r="CL121" s="76"/>
      <c r="CM121" s="76"/>
      <c r="CN121" s="76"/>
      <c r="CO121" s="76"/>
      <c r="CP121" s="76"/>
      <c r="CQ121" s="76"/>
      <c r="CR121" s="76"/>
      <c r="CS121" s="76"/>
      <c r="CT121" s="76"/>
      <c r="CU121" s="76"/>
      <c r="CV121" s="76"/>
      <c r="CW121" s="76"/>
      <c r="CX121" s="76"/>
      <c r="CY121" s="76"/>
      <c r="CZ121" s="76"/>
      <c r="DA121" s="76"/>
      <c r="DB121" s="76"/>
      <c r="DC121" s="76"/>
      <c r="DD121" s="76"/>
      <c r="DE121" s="76"/>
      <c r="DF121" s="76"/>
      <c r="DG121" s="76"/>
      <c r="DH121" s="76"/>
      <c r="DI121" s="76"/>
      <c r="DJ121" s="76"/>
      <c r="DK121" s="76"/>
      <c r="DL121" s="76"/>
      <c r="DM121" s="76"/>
      <c r="DN121" s="76"/>
      <c r="DO121" s="76"/>
      <c r="DP121" s="76"/>
      <c r="DQ121" s="76"/>
      <c r="DR121" s="76"/>
    </row>
    <row r="122" spans="1:122" s="5" customFormat="1" ht="50.25" customHeight="1" x14ac:dyDescent="0.25">
      <c r="A122" s="6" t="s">
        <v>667</v>
      </c>
      <c r="B122" s="64" t="s">
        <v>402</v>
      </c>
      <c r="C122" s="2">
        <v>412</v>
      </c>
      <c r="D122" s="58" t="s">
        <v>9</v>
      </c>
      <c r="E122" s="55" t="s">
        <v>242</v>
      </c>
      <c r="F122" s="55" t="s">
        <v>161</v>
      </c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76"/>
      <c r="AI122" s="76"/>
      <c r="AJ122" s="76"/>
      <c r="AK122" s="76"/>
      <c r="AL122" s="76"/>
      <c r="AM122" s="76"/>
      <c r="AN122" s="76"/>
      <c r="AO122" s="76"/>
      <c r="AP122" s="76"/>
      <c r="AQ122" s="76"/>
      <c r="AR122" s="76"/>
      <c r="AS122" s="76"/>
      <c r="AT122" s="76"/>
      <c r="AU122" s="76"/>
      <c r="AV122" s="76"/>
      <c r="AW122" s="76"/>
      <c r="AX122" s="76"/>
      <c r="AY122" s="76"/>
      <c r="AZ122" s="76"/>
      <c r="BA122" s="76"/>
      <c r="BB122" s="76"/>
      <c r="BC122" s="76"/>
      <c r="BD122" s="76"/>
      <c r="BE122" s="76"/>
      <c r="BF122" s="76"/>
      <c r="BG122" s="76"/>
      <c r="BH122" s="76"/>
      <c r="BI122" s="76"/>
      <c r="BJ122" s="76"/>
      <c r="BK122" s="76"/>
      <c r="BL122" s="76"/>
      <c r="BM122" s="76"/>
      <c r="BN122" s="76"/>
      <c r="BO122" s="76"/>
      <c r="BP122" s="76"/>
      <c r="BQ122" s="76"/>
      <c r="BR122" s="76"/>
      <c r="BS122" s="76"/>
      <c r="BT122" s="76"/>
      <c r="BU122" s="76"/>
      <c r="BV122" s="76"/>
      <c r="BW122" s="76"/>
      <c r="BX122" s="76"/>
      <c r="BY122" s="76"/>
      <c r="BZ122" s="76"/>
      <c r="CA122" s="76"/>
      <c r="CB122" s="76"/>
      <c r="CC122" s="76"/>
      <c r="CD122" s="76"/>
      <c r="CE122" s="76"/>
      <c r="CF122" s="76"/>
      <c r="CG122" s="76"/>
      <c r="CH122" s="76"/>
      <c r="CI122" s="76"/>
      <c r="CJ122" s="76"/>
      <c r="CK122" s="76"/>
      <c r="CL122" s="76"/>
      <c r="CM122" s="76"/>
      <c r="CN122" s="76"/>
      <c r="CO122" s="76"/>
      <c r="CP122" s="76"/>
      <c r="CQ122" s="76"/>
      <c r="CR122" s="76"/>
      <c r="CS122" s="76"/>
      <c r="CT122" s="76"/>
      <c r="CU122" s="76"/>
      <c r="CV122" s="76"/>
      <c r="CW122" s="76"/>
      <c r="CX122" s="76"/>
      <c r="CY122" s="76"/>
      <c r="CZ122" s="76"/>
      <c r="DA122" s="76"/>
      <c r="DB122" s="76"/>
      <c r="DC122" s="76"/>
      <c r="DD122" s="76"/>
      <c r="DE122" s="76"/>
      <c r="DF122" s="76"/>
      <c r="DG122" s="76"/>
      <c r="DH122" s="76"/>
      <c r="DI122" s="76"/>
      <c r="DJ122" s="76"/>
      <c r="DK122" s="76"/>
      <c r="DL122" s="76"/>
      <c r="DM122" s="76"/>
      <c r="DN122" s="76"/>
      <c r="DO122" s="76"/>
      <c r="DP122" s="76"/>
      <c r="DQ122" s="76"/>
      <c r="DR122" s="76"/>
    </row>
    <row r="123" spans="1:122" s="5" customFormat="1" ht="23.25" customHeight="1" x14ac:dyDescent="0.25">
      <c r="A123" s="6" t="s">
        <v>673</v>
      </c>
      <c r="B123" s="64" t="s">
        <v>402</v>
      </c>
      <c r="C123" s="2">
        <v>83</v>
      </c>
      <c r="D123" s="58" t="s">
        <v>9</v>
      </c>
      <c r="E123" s="55" t="s">
        <v>242</v>
      </c>
      <c r="F123" s="55" t="s">
        <v>161</v>
      </c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  <c r="AH123" s="76"/>
      <c r="AI123" s="76"/>
      <c r="AJ123" s="76"/>
      <c r="AK123" s="76"/>
      <c r="AL123" s="76"/>
      <c r="AM123" s="76"/>
      <c r="AN123" s="76"/>
      <c r="AO123" s="76"/>
      <c r="AP123" s="76"/>
      <c r="AQ123" s="76"/>
      <c r="AR123" s="76"/>
      <c r="AS123" s="76"/>
      <c r="AT123" s="76"/>
      <c r="AU123" s="76"/>
      <c r="AV123" s="76"/>
      <c r="AW123" s="76"/>
      <c r="AX123" s="76"/>
      <c r="AY123" s="76"/>
      <c r="AZ123" s="76"/>
      <c r="BA123" s="76"/>
      <c r="BB123" s="76"/>
      <c r="BC123" s="76"/>
      <c r="BD123" s="76"/>
      <c r="BE123" s="76"/>
      <c r="BF123" s="76"/>
      <c r="BG123" s="76"/>
      <c r="BH123" s="76"/>
      <c r="BI123" s="76"/>
      <c r="BJ123" s="76"/>
      <c r="BK123" s="76"/>
      <c r="BL123" s="76"/>
      <c r="BM123" s="76"/>
      <c r="BN123" s="76"/>
      <c r="BO123" s="76"/>
      <c r="BP123" s="76"/>
      <c r="BQ123" s="76"/>
      <c r="BR123" s="76"/>
      <c r="BS123" s="76"/>
      <c r="BT123" s="76"/>
      <c r="BU123" s="76"/>
      <c r="BV123" s="76"/>
      <c r="BW123" s="76"/>
      <c r="BX123" s="76"/>
      <c r="BY123" s="76"/>
      <c r="BZ123" s="76"/>
      <c r="CA123" s="76"/>
      <c r="CB123" s="76"/>
      <c r="CC123" s="76"/>
      <c r="CD123" s="76"/>
      <c r="CE123" s="76"/>
      <c r="CF123" s="76"/>
      <c r="CG123" s="76"/>
      <c r="CH123" s="76"/>
      <c r="CI123" s="76"/>
      <c r="CJ123" s="76"/>
      <c r="CK123" s="76"/>
      <c r="CL123" s="76"/>
      <c r="CM123" s="76"/>
      <c r="CN123" s="76"/>
      <c r="CO123" s="76"/>
      <c r="CP123" s="76"/>
      <c r="CQ123" s="76"/>
      <c r="CR123" s="76"/>
      <c r="CS123" s="76"/>
      <c r="CT123" s="76"/>
      <c r="CU123" s="76"/>
      <c r="CV123" s="76"/>
      <c r="CW123" s="76"/>
      <c r="CX123" s="76"/>
      <c r="CY123" s="76"/>
      <c r="CZ123" s="76"/>
      <c r="DA123" s="76"/>
      <c r="DB123" s="76"/>
      <c r="DC123" s="76"/>
      <c r="DD123" s="76"/>
      <c r="DE123" s="76"/>
      <c r="DF123" s="76"/>
      <c r="DG123" s="76"/>
      <c r="DH123" s="76"/>
      <c r="DI123" s="76"/>
      <c r="DJ123" s="76"/>
      <c r="DK123" s="76"/>
      <c r="DL123" s="76"/>
      <c r="DM123" s="76"/>
      <c r="DN123" s="76"/>
      <c r="DO123" s="76"/>
      <c r="DP123" s="76"/>
      <c r="DQ123" s="76"/>
      <c r="DR123" s="76"/>
    </row>
    <row r="124" spans="1:122" s="5" customFormat="1" ht="42" customHeight="1" x14ac:dyDescent="0.25">
      <c r="A124" s="6" t="s">
        <v>705</v>
      </c>
      <c r="B124" s="64" t="s">
        <v>402</v>
      </c>
      <c r="C124" s="2">
        <v>4190</v>
      </c>
      <c r="D124" s="58" t="s">
        <v>9</v>
      </c>
      <c r="E124" s="55" t="s">
        <v>242</v>
      </c>
      <c r="F124" s="55" t="s">
        <v>161</v>
      </c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76"/>
      <c r="AI124" s="76"/>
      <c r="AJ124" s="76"/>
      <c r="AK124" s="76"/>
      <c r="AL124" s="76"/>
      <c r="AM124" s="76"/>
      <c r="AN124" s="76"/>
      <c r="AO124" s="76"/>
      <c r="AP124" s="76"/>
      <c r="AQ124" s="76"/>
      <c r="AR124" s="76"/>
      <c r="AS124" s="76"/>
      <c r="AT124" s="76"/>
      <c r="AU124" s="76"/>
      <c r="AV124" s="76"/>
      <c r="AW124" s="76"/>
      <c r="AX124" s="76"/>
      <c r="AY124" s="76"/>
      <c r="AZ124" s="76"/>
      <c r="BA124" s="76"/>
      <c r="BB124" s="76"/>
      <c r="BC124" s="76"/>
      <c r="BD124" s="76"/>
      <c r="BE124" s="76"/>
      <c r="BF124" s="76"/>
      <c r="BG124" s="76"/>
      <c r="BH124" s="76"/>
      <c r="BI124" s="76"/>
      <c r="BJ124" s="76"/>
      <c r="BK124" s="76"/>
      <c r="BL124" s="76"/>
      <c r="BM124" s="76"/>
      <c r="BN124" s="76"/>
      <c r="BO124" s="76"/>
      <c r="BP124" s="76"/>
      <c r="BQ124" s="76"/>
      <c r="BR124" s="76"/>
      <c r="BS124" s="76"/>
      <c r="BT124" s="76"/>
      <c r="BU124" s="76"/>
      <c r="BV124" s="76"/>
      <c r="BW124" s="76"/>
      <c r="BX124" s="76"/>
      <c r="BY124" s="76"/>
      <c r="BZ124" s="76"/>
      <c r="CA124" s="76"/>
      <c r="CB124" s="76"/>
      <c r="CC124" s="76"/>
      <c r="CD124" s="76"/>
      <c r="CE124" s="76"/>
      <c r="CF124" s="76"/>
      <c r="CG124" s="76"/>
      <c r="CH124" s="76"/>
      <c r="CI124" s="76"/>
      <c r="CJ124" s="76"/>
      <c r="CK124" s="76"/>
      <c r="CL124" s="76"/>
      <c r="CM124" s="76"/>
      <c r="CN124" s="76"/>
      <c r="CO124" s="76"/>
      <c r="CP124" s="76"/>
      <c r="CQ124" s="76"/>
      <c r="CR124" s="76"/>
      <c r="CS124" s="76"/>
      <c r="CT124" s="76"/>
      <c r="CU124" s="76"/>
      <c r="CV124" s="76"/>
      <c r="CW124" s="76"/>
      <c r="CX124" s="76"/>
      <c r="CY124" s="76"/>
      <c r="CZ124" s="76"/>
      <c r="DA124" s="76"/>
      <c r="DB124" s="76"/>
      <c r="DC124" s="76"/>
      <c r="DD124" s="76"/>
      <c r="DE124" s="76"/>
      <c r="DF124" s="76"/>
      <c r="DG124" s="76"/>
      <c r="DH124" s="76"/>
      <c r="DI124" s="76"/>
      <c r="DJ124" s="76"/>
      <c r="DK124" s="76"/>
      <c r="DL124" s="76"/>
      <c r="DM124" s="76"/>
      <c r="DN124" s="76"/>
      <c r="DO124" s="76"/>
      <c r="DP124" s="76"/>
      <c r="DQ124" s="76"/>
      <c r="DR124" s="76"/>
    </row>
    <row r="125" spans="1:122" s="5" customFormat="1" ht="24" x14ac:dyDescent="0.25">
      <c r="A125" s="6" t="s">
        <v>734</v>
      </c>
      <c r="B125" s="64" t="s">
        <v>733</v>
      </c>
      <c r="C125" s="2">
        <v>5600</v>
      </c>
      <c r="D125" s="58" t="s">
        <v>9</v>
      </c>
      <c r="E125" s="55" t="s">
        <v>161</v>
      </c>
      <c r="F125" s="55" t="s">
        <v>161</v>
      </c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  <c r="AK125" s="76"/>
      <c r="AL125" s="76"/>
      <c r="AM125" s="76"/>
      <c r="AN125" s="76"/>
      <c r="AO125" s="76"/>
      <c r="AP125" s="76"/>
      <c r="AQ125" s="76"/>
      <c r="AR125" s="76"/>
      <c r="AS125" s="76"/>
      <c r="AT125" s="76"/>
      <c r="AU125" s="76"/>
      <c r="AV125" s="76"/>
      <c r="AW125" s="76"/>
      <c r="AX125" s="76"/>
      <c r="AY125" s="76"/>
      <c r="AZ125" s="76"/>
      <c r="BA125" s="76"/>
      <c r="BB125" s="76"/>
      <c r="BC125" s="76"/>
      <c r="BD125" s="76"/>
      <c r="BE125" s="76"/>
      <c r="BF125" s="76"/>
      <c r="BG125" s="76"/>
      <c r="BH125" s="76"/>
      <c r="BI125" s="76"/>
      <c r="BJ125" s="76"/>
      <c r="BK125" s="76"/>
      <c r="BL125" s="76"/>
      <c r="BM125" s="76"/>
      <c r="BN125" s="76"/>
      <c r="BO125" s="76"/>
      <c r="BP125" s="76"/>
      <c r="BQ125" s="76"/>
      <c r="BR125" s="76"/>
      <c r="BS125" s="76"/>
      <c r="BT125" s="76"/>
      <c r="BU125" s="76"/>
      <c r="BV125" s="76"/>
      <c r="BW125" s="76"/>
      <c r="BX125" s="76"/>
      <c r="BY125" s="76"/>
      <c r="BZ125" s="76"/>
      <c r="CA125" s="76"/>
      <c r="CB125" s="76"/>
      <c r="CC125" s="76"/>
      <c r="CD125" s="76"/>
      <c r="CE125" s="76"/>
      <c r="CF125" s="76"/>
      <c r="CG125" s="76"/>
      <c r="CH125" s="76"/>
      <c r="CI125" s="76"/>
      <c r="CJ125" s="76"/>
      <c r="CK125" s="76"/>
      <c r="CL125" s="76"/>
      <c r="CM125" s="76"/>
      <c r="CN125" s="76"/>
      <c r="CO125" s="76"/>
      <c r="CP125" s="76"/>
      <c r="CQ125" s="76"/>
      <c r="CR125" s="76"/>
      <c r="CS125" s="76"/>
      <c r="CT125" s="76"/>
      <c r="CU125" s="76"/>
      <c r="CV125" s="76"/>
      <c r="CW125" s="76"/>
      <c r="CX125" s="76"/>
      <c r="CY125" s="76"/>
      <c r="CZ125" s="76"/>
      <c r="DA125" s="76"/>
      <c r="DB125" s="76"/>
      <c r="DC125" s="76"/>
      <c r="DD125" s="76"/>
      <c r="DE125" s="76"/>
      <c r="DF125" s="76"/>
      <c r="DG125" s="76"/>
      <c r="DH125" s="76"/>
      <c r="DI125" s="76"/>
      <c r="DJ125" s="76"/>
      <c r="DK125" s="76"/>
      <c r="DL125" s="76"/>
      <c r="DM125" s="76"/>
      <c r="DN125" s="76"/>
      <c r="DO125" s="76"/>
      <c r="DP125" s="76"/>
      <c r="DQ125" s="76"/>
      <c r="DR125" s="76"/>
    </row>
    <row r="126" spans="1:122" s="5" customFormat="1" ht="24" x14ac:dyDescent="0.25">
      <c r="A126" s="6" t="s">
        <v>738</v>
      </c>
      <c r="B126" s="64" t="s">
        <v>735</v>
      </c>
      <c r="C126" s="2">
        <f>7600+4010</f>
        <v>11610</v>
      </c>
      <c r="D126" s="58" t="s">
        <v>9</v>
      </c>
      <c r="E126" s="55" t="s">
        <v>161</v>
      </c>
      <c r="F126" s="55" t="s">
        <v>161</v>
      </c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6"/>
      <c r="AI126" s="76"/>
      <c r="AJ126" s="76"/>
      <c r="AK126" s="76"/>
      <c r="AL126" s="76"/>
      <c r="AM126" s="76"/>
      <c r="AN126" s="76"/>
      <c r="AO126" s="76"/>
      <c r="AP126" s="76"/>
      <c r="AQ126" s="76"/>
      <c r="AR126" s="76"/>
      <c r="AS126" s="76"/>
      <c r="AT126" s="76"/>
      <c r="AU126" s="76"/>
      <c r="AV126" s="76"/>
      <c r="AW126" s="76"/>
      <c r="AX126" s="76"/>
      <c r="AY126" s="76"/>
      <c r="AZ126" s="76"/>
      <c r="BA126" s="76"/>
      <c r="BB126" s="76"/>
      <c r="BC126" s="76"/>
      <c r="BD126" s="76"/>
      <c r="BE126" s="76"/>
      <c r="BF126" s="76"/>
      <c r="BG126" s="76"/>
      <c r="BH126" s="76"/>
      <c r="BI126" s="76"/>
      <c r="BJ126" s="76"/>
      <c r="BK126" s="76"/>
      <c r="BL126" s="76"/>
      <c r="BM126" s="76"/>
      <c r="BN126" s="76"/>
      <c r="BO126" s="76"/>
      <c r="BP126" s="76"/>
      <c r="BQ126" s="76"/>
      <c r="BR126" s="76"/>
      <c r="BS126" s="76"/>
      <c r="BT126" s="76"/>
      <c r="BU126" s="76"/>
      <c r="BV126" s="76"/>
      <c r="BW126" s="76"/>
      <c r="BX126" s="76"/>
      <c r="BY126" s="76"/>
      <c r="BZ126" s="76"/>
      <c r="CA126" s="76"/>
      <c r="CB126" s="76"/>
      <c r="CC126" s="76"/>
      <c r="CD126" s="76"/>
      <c r="CE126" s="76"/>
      <c r="CF126" s="76"/>
      <c r="CG126" s="76"/>
      <c r="CH126" s="76"/>
      <c r="CI126" s="76"/>
      <c r="CJ126" s="76"/>
      <c r="CK126" s="76"/>
      <c r="CL126" s="76"/>
      <c r="CM126" s="76"/>
      <c r="CN126" s="76"/>
      <c r="CO126" s="76"/>
      <c r="CP126" s="76"/>
      <c r="CQ126" s="76"/>
      <c r="CR126" s="76"/>
      <c r="CS126" s="76"/>
      <c r="CT126" s="76"/>
      <c r="CU126" s="76"/>
      <c r="CV126" s="76"/>
      <c r="CW126" s="76"/>
      <c r="CX126" s="76"/>
      <c r="CY126" s="76"/>
      <c r="CZ126" s="76"/>
      <c r="DA126" s="76"/>
      <c r="DB126" s="76"/>
      <c r="DC126" s="76"/>
      <c r="DD126" s="76"/>
      <c r="DE126" s="76"/>
      <c r="DF126" s="76"/>
      <c r="DG126" s="76"/>
      <c r="DH126" s="76"/>
      <c r="DI126" s="76"/>
      <c r="DJ126" s="76"/>
      <c r="DK126" s="76"/>
      <c r="DL126" s="76"/>
      <c r="DM126" s="76"/>
      <c r="DN126" s="76"/>
      <c r="DO126" s="76"/>
      <c r="DP126" s="76"/>
      <c r="DQ126" s="76"/>
      <c r="DR126" s="76"/>
    </row>
    <row r="127" spans="1:122" s="5" customFormat="1" ht="25.5" x14ac:dyDescent="0.25">
      <c r="A127" s="6" t="s">
        <v>737</v>
      </c>
      <c r="B127" s="64" t="s">
        <v>736</v>
      </c>
      <c r="C127" s="2"/>
      <c r="D127" s="58" t="s">
        <v>9</v>
      </c>
      <c r="E127" s="55" t="s">
        <v>161</v>
      </c>
      <c r="F127" s="55" t="s">
        <v>161</v>
      </c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6"/>
      <c r="AK127" s="76"/>
      <c r="AL127" s="76"/>
      <c r="AM127" s="76"/>
      <c r="AN127" s="76"/>
      <c r="AO127" s="76"/>
      <c r="AP127" s="76"/>
      <c r="AQ127" s="76"/>
      <c r="AR127" s="76"/>
      <c r="AS127" s="76"/>
      <c r="AT127" s="76"/>
      <c r="AU127" s="76"/>
      <c r="AV127" s="76"/>
      <c r="AW127" s="76"/>
      <c r="AX127" s="76"/>
      <c r="AY127" s="76"/>
      <c r="AZ127" s="76"/>
      <c r="BA127" s="76"/>
      <c r="BB127" s="76"/>
      <c r="BC127" s="76"/>
      <c r="BD127" s="76"/>
      <c r="BE127" s="76"/>
      <c r="BF127" s="76"/>
      <c r="BG127" s="76"/>
      <c r="BH127" s="76"/>
      <c r="BI127" s="76"/>
      <c r="BJ127" s="76"/>
      <c r="BK127" s="76"/>
      <c r="BL127" s="76"/>
      <c r="BM127" s="76"/>
      <c r="BN127" s="76"/>
      <c r="BO127" s="76"/>
      <c r="BP127" s="76"/>
      <c r="BQ127" s="76"/>
      <c r="BR127" s="76"/>
      <c r="BS127" s="76"/>
      <c r="BT127" s="76"/>
      <c r="BU127" s="76"/>
      <c r="BV127" s="76"/>
      <c r="BW127" s="76"/>
      <c r="BX127" s="76"/>
      <c r="BY127" s="76"/>
      <c r="BZ127" s="76"/>
      <c r="CA127" s="76"/>
      <c r="CB127" s="76"/>
      <c r="CC127" s="76"/>
      <c r="CD127" s="76"/>
      <c r="CE127" s="76"/>
      <c r="CF127" s="76"/>
      <c r="CG127" s="76"/>
      <c r="CH127" s="76"/>
      <c r="CI127" s="76"/>
      <c r="CJ127" s="76"/>
      <c r="CK127" s="76"/>
      <c r="CL127" s="76"/>
      <c r="CM127" s="76"/>
      <c r="CN127" s="76"/>
      <c r="CO127" s="76"/>
      <c r="CP127" s="76"/>
      <c r="CQ127" s="76"/>
      <c r="CR127" s="76"/>
      <c r="CS127" s="76"/>
      <c r="CT127" s="76"/>
      <c r="CU127" s="76"/>
      <c r="CV127" s="76"/>
      <c r="CW127" s="76"/>
      <c r="CX127" s="76"/>
      <c r="CY127" s="76"/>
      <c r="CZ127" s="76"/>
      <c r="DA127" s="76"/>
      <c r="DB127" s="76"/>
      <c r="DC127" s="76"/>
      <c r="DD127" s="76"/>
      <c r="DE127" s="76"/>
      <c r="DF127" s="76"/>
      <c r="DG127" s="76"/>
      <c r="DH127" s="76"/>
      <c r="DI127" s="76"/>
      <c r="DJ127" s="76"/>
      <c r="DK127" s="76"/>
      <c r="DL127" s="76"/>
      <c r="DM127" s="76"/>
      <c r="DN127" s="76"/>
      <c r="DO127" s="76"/>
      <c r="DP127" s="76"/>
      <c r="DQ127" s="76"/>
      <c r="DR127" s="76"/>
    </row>
    <row r="128" spans="1:122" s="5" customFormat="1" ht="21.75" customHeight="1" x14ac:dyDescent="0.25">
      <c r="A128" s="6" t="s">
        <v>715</v>
      </c>
      <c r="B128" s="64" t="s">
        <v>402</v>
      </c>
      <c r="C128" s="2">
        <v>750</v>
      </c>
      <c r="D128" s="58" t="s">
        <v>9</v>
      </c>
      <c r="E128" s="55" t="s">
        <v>161</v>
      </c>
      <c r="F128" s="55" t="s">
        <v>161</v>
      </c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6"/>
      <c r="AK128" s="76"/>
      <c r="AL128" s="76"/>
      <c r="AM128" s="76"/>
      <c r="AN128" s="76"/>
      <c r="AO128" s="76"/>
      <c r="AP128" s="76"/>
      <c r="AQ128" s="76"/>
      <c r="AR128" s="76"/>
      <c r="AS128" s="76"/>
      <c r="AT128" s="76"/>
      <c r="AU128" s="76"/>
      <c r="AV128" s="76"/>
      <c r="AW128" s="76"/>
      <c r="AX128" s="76"/>
      <c r="AY128" s="76"/>
      <c r="AZ128" s="76"/>
      <c r="BA128" s="76"/>
      <c r="BB128" s="76"/>
      <c r="BC128" s="76"/>
      <c r="BD128" s="76"/>
      <c r="BE128" s="76"/>
      <c r="BF128" s="76"/>
      <c r="BG128" s="76"/>
      <c r="BH128" s="76"/>
      <c r="BI128" s="76"/>
      <c r="BJ128" s="76"/>
      <c r="BK128" s="76"/>
      <c r="BL128" s="76"/>
      <c r="BM128" s="76"/>
      <c r="BN128" s="76"/>
      <c r="BO128" s="76"/>
      <c r="BP128" s="76"/>
      <c r="BQ128" s="76"/>
      <c r="BR128" s="76"/>
      <c r="BS128" s="76"/>
      <c r="BT128" s="76"/>
      <c r="BU128" s="76"/>
      <c r="BV128" s="76"/>
      <c r="BW128" s="76"/>
      <c r="BX128" s="76"/>
      <c r="BY128" s="76"/>
      <c r="BZ128" s="76"/>
      <c r="CA128" s="76"/>
      <c r="CB128" s="76"/>
      <c r="CC128" s="76"/>
      <c r="CD128" s="76"/>
      <c r="CE128" s="76"/>
      <c r="CF128" s="76"/>
      <c r="CG128" s="76"/>
      <c r="CH128" s="76"/>
      <c r="CI128" s="76"/>
      <c r="CJ128" s="76"/>
      <c r="CK128" s="76"/>
      <c r="CL128" s="76"/>
      <c r="CM128" s="76"/>
      <c r="CN128" s="76"/>
      <c r="CO128" s="76"/>
      <c r="CP128" s="76"/>
      <c r="CQ128" s="76"/>
      <c r="CR128" s="76"/>
      <c r="CS128" s="76"/>
      <c r="CT128" s="76"/>
      <c r="CU128" s="76"/>
      <c r="CV128" s="76"/>
      <c r="CW128" s="76"/>
      <c r="CX128" s="76"/>
      <c r="CY128" s="76"/>
      <c r="CZ128" s="76"/>
      <c r="DA128" s="76"/>
      <c r="DB128" s="76"/>
      <c r="DC128" s="76"/>
      <c r="DD128" s="76"/>
      <c r="DE128" s="76"/>
      <c r="DF128" s="76"/>
      <c r="DG128" s="76"/>
      <c r="DH128" s="76"/>
      <c r="DI128" s="76"/>
      <c r="DJ128" s="76"/>
      <c r="DK128" s="76"/>
      <c r="DL128" s="76"/>
      <c r="DM128" s="76"/>
      <c r="DN128" s="76"/>
      <c r="DO128" s="76"/>
      <c r="DP128" s="76"/>
      <c r="DQ128" s="76"/>
      <c r="DR128" s="76"/>
    </row>
    <row r="129" spans="1:122" s="5" customFormat="1" ht="21.75" customHeight="1" x14ac:dyDescent="0.25">
      <c r="A129" s="6" t="s">
        <v>716</v>
      </c>
      <c r="B129" s="64" t="s">
        <v>402</v>
      </c>
      <c r="C129" s="2">
        <v>500</v>
      </c>
      <c r="D129" s="58" t="s">
        <v>9</v>
      </c>
      <c r="E129" s="55" t="s">
        <v>161</v>
      </c>
      <c r="F129" s="55" t="s">
        <v>161</v>
      </c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  <c r="AJ129" s="76"/>
      <c r="AK129" s="76"/>
      <c r="AL129" s="76"/>
      <c r="AM129" s="76"/>
      <c r="AN129" s="76"/>
      <c r="AO129" s="76"/>
      <c r="AP129" s="76"/>
      <c r="AQ129" s="76"/>
      <c r="AR129" s="76"/>
      <c r="AS129" s="76"/>
      <c r="AT129" s="76"/>
      <c r="AU129" s="76"/>
      <c r="AV129" s="76"/>
      <c r="AW129" s="76"/>
      <c r="AX129" s="76"/>
      <c r="AY129" s="76"/>
      <c r="AZ129" s="76"/>
      <c r="BA129" s="76"/>
      <c r="BB129" s="76"/>
      <c r="BC129" s="76"/>
      <c r="BD129" s="76"/>
      <c r="BE129" s="76"/>
      <c r="BF129" s="76"/>
      <c r="BG129" s="76"/>
      <c r="BH129" s="76"/>
      <c r="BI129" s="76"/>
      <c r="BJ129" s="76"/>
      <c r="BK129" s="76"/>
      <c r="BL129" s="76"/>
      <c r="BM129" s="76"/>
      <c r="BN129" s="76"/>
      <c r="BO129" s="76"/>
      <c r="BP129" s="76"/>
      <c r="BQ129" s="76"/>
      <c r="BR129" s="76"/>
      <c r="BS129" s="76"/>
      <c r="BT129" s="76"/>
      <c r="BU129" s="76"/>
      <c r="BV129" s="76"/>
      <c r="BW129" s="76"/>
      <c r="BX129" s="76"/>
      <c r="BY129" s="76"/>
      <c r="BZ129" s="76"/>
      <c r="CA129" s="76"/>
      <c r="CB129" s="76"/>
      <c r="CC129" s="76"/>
      <c r="CD129" s="76"/>
      <c r="CE129" s="76"/>
      <c r="CF129" s="76"/>
      <c r="CG129" s="76"/>
      <c r="CH129" s="76"/>
      <c r="CI129" s="76"/>
      <c r="CJ129" s="76"/>
      <c r="CK129" s="76"/>
      <c r="CL129" s="76"/>
      <c r="CM129" s="76"/>
      <c r="CN129" s="76"/>
      <c r="CO129" s="76"/>
      <c r="CP129" s="76"/>
      <c r="CQ129" s="76"/>
      <c r="CR129" s="76"/>
      <c r="CS129" s="76"/>
      <c r="CT129" s="76"/>
      <c r="CU129" s="76"/>
      <c r="CV129" s="76"/>
      <c r="CW129" s="76"/>
      <c r="CX129" s="76"/>
      <c r="CY129" s="76"/>
      <c r="CZ129" s="76"/>
      <c r="DA129" s="76"/>
      <c r="DB129" s="76"/>
      <c r="DC129" s="76"/>
      <c r="DD129" s="76"/>
      <c r="DE129" s="76"/>
      <c r="DF129" s="76"/>
      <c r="DG129" s="76"/>
      <c r="DH129" s="76"/>
      <c r="DI129" s="76"/>
      <c r="DJ129" s="76"/>
      <c r="DK129" s="76"/>
      <c r="DL129" s="76"/>
      <c r="DM129" s="76"/>
      <c r="DN129" s="76"/>
      <c r="DO129" s="76"/>
      <c r="DP129" s="76"/>
      <c r="DQ129" s="76"/>
      <c r="DR129" s="76"/>
    </row>
    <row r="130" spans="1:122" s="5" customFormat="1" ht="21.75" customHeight="1" x14ac:dyDescent="0.25">
      <c r="A130" s="6" t="s">
        <v>732</v>
      </c>
      <c r="B130" s="64" t="s">
        <v>403</v>
      </c>
      <c r="C130" s="2">
        <v>2000</v>
      </c>
      <c r="D130" s="58" t="s">
        <v>9</v>
      </c>
      <c r="E130" s="55" t="s">
        <v>161</v>
      </c>
      <c r="F130" s="55" t="s">
        <v>161</v>
      </c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6"/>
      <c r="AK130" s="76"/>
      <c r="AL130" s="76"/>
      <c r="AM130" s="76"/>
      <c r="AN130" s="76"/>
      <c r="AO130" s="76"/>
      <c r="AP130" s="76"/>
      <c r="AQ130" s="76"/>
      <c r="AR130" s="76"/>
      <c r="AS130" s="76"/>
      <c r="AT130" s="76"/>
      <c r="AU130" s="76"/>
      <c r="AV130" s="76"/>
      <c r="AW130" s="76"/>
      <c r="AX130" s="76"/>
      <c r="AY130" s="76"/>
      <c r="AZ130" s="76"/>
      <c r="BA130" s="76"/>
      <c r="BB130" s="76"/>
      <c r="BC130" s="76"/>
      <c r="BD130" s="76"/>
      <c r="BE130" s="76"/>
      <c r="BF130" s="76"/>
      <c r="BG130" s="76"/>
      <c r="BH130" s="76"/>
      <c r="BI130" s="76"/>
      <c r="BJ130" s="76"/>
      <c r="BK130" s="76"/>
      <c r="BL130" s="76"/>
      <c r="BM130" s="76"/>
      <c r="BN130" s="76"/>
      <c r="BO130" s="76"/>
      <c r="BP130" s="76"/>
      <c r="BQ130" s="76"/>
      <c r="BR130" s="76"/>
      <c r="BS130" s="76"/>
      <c r="BT130" s="76"/>
      <c r="BU130" s="76"/>
      <c r="BV130" s="76"/>
      <c r="BW130" s="76"/>
      <c r="BX130" s="76"/>
      <c r="BY130" s="76"/>
      <c r="BZ130" s="76"/>
      <c r="CA130" s="76"/>
      <c r="CB130" s="76"/>
      <c r="CC130" s="76"/>
      <c r="CD130" s="76"/>
      <c r="CE130" s="76"/>
      <c r="CF130" s="76"/>
      <c r="CG130" s="76"/>
      <c r="CH130" s="76"/>
      <c r="CI130" s="76"/>
      <c r="CJ130" s="76"/>
      <c r="CK130" s="76"/>
      <c r="CL130" s="76"/>
      <c r="CM130" s="76"/>
      <c r="CN130" s="76"/>
      <c r="CO130" s="76"/>
      <c r="CP130" s="76"/>
      <c r="CQ130" s="76"/>
      <c r="CR130" s="76"/>
      <c r="CS130" s="76"/>
      <c r="CT130" s="76"/>
      <c r="CU130" s="76"/>
      <c r="CV130" s="76"/>
      <c r="CW130" s="76"/>
      <c r="CX130" s="76"/>
      <c r="CY130" s="76"/>
      <c r="CZ130" s="76"/>
      <c r="DA130" s="76"/>
      <c r="DB130" s="76"/>
      <c r="DC130" s="76"/>
      <c r="DD130" s="76"/>
      <c r="DE130" s="76"/>
      <c r="DF130" s="76"/>
      <c r="DG130" s="76"/>
      <c r="DH130" s="76"/>
      <c r="DI130" s="76"/>
      <c r="DJ130" s="76"/>
      <c r="DK130" s="76"/>
      <c r="DL130" s="76"/>
      <c r="DM130" s="76"/>
      <c r="DN130" s="76"/>
      <c r="DO130" s="76"/>
      <c r="DP130" s="76"/>
      <c r="DQ130" s="76"/>
      <c r="DR130" s="76"/>
    </row>
    <row r="131" spans="1:122" s="5" customFormat="1" ht="21.75" customHeight="1" x14ac:dyDescent="0.25">
      <c r="A131" s="6" t="s">
        <v>743</v>
      </c>
      <c r="B131" s="64" t="s">
        <v>771</v>
      </c>
      <c r="C131" s="2">
        <v>740</v>
      </c>
      <c r="D131" s="58" t="s">
        <v>9</v>
      </c>
      <c r="E131" s="55" t="s">
        <v>161</v>
      </c>
      <c r="F131" s="55" t="s">
        <v>161</v>
      </c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  <c r="AJ131" s="76"/>
      <c r="AK131" s="76"/>
      <c r="AL131" s="76"/>
      <c r="AM131" s="76"/>
      <c r="AN131" s="76"/>
      <c r="AO131" s="76"/>
      <c r="AP131" s="76"/>
      <c r="AQ131" s="76"/>
      <c r="AR131" s="76"/>
      <c r="AS131" s="76"/>
      <c r="AT131" s="76"/>
      <c r="AU131" s="76"/>
      <c r="AV131" s="76"/>
      <c r="AW131" s="76"/>
      <c r="AX131" s="76"/>
      <c r="AY131" s="76"/>
      <c r="AZ131" s="76"/>
      <c r="BA131" s="76"/>
      <c r="BB131" s="76"/>
      <c r="BC131" s="76"/>
      <c r="BD131" s="76"/>
      <c r="BE131" s="76"/>
      <c r="BF131" s="76"/>
      <c r="BG131" s="76"/>
      <c r="BH131" s="76"/>
      <c r="BI131" s="76"/>
      <c r="BJ131" s="76"/>
      <c r="BK131" s="76"/>
      <c r="BL131" s="76"/>
      <c r="BM131" s="76"/>
      <c r="BN131" s="76"/>
      <c r="BO131" s="76"/>
      <c r="BP131" s="76"/>
      <c r="BQ131" s="76"/>
      <c r="BR131" s="76"/>
      <c r="BS131" s="76"/>
      <c r="BT131" s="76"/>
      <c r="BU131" s="76"/>
      <c r="BV131" s="76"/>
      <c r="BW131" s="76"/>
      <c r="BX131" s="76"/>
      <c r="BY131" s="76"/>
      <c r="BZ131" s="76"/>
      <c r="CA131" s="76"/>
      <c r="CB131" s="76"/>
      <c r="CC131" s="76"/>
      <c r="CD131" s="76"/>
      <c r="CE131" s="76"/>
      <c r="CF131" s="76"/>
      <c r="CG131" s="76"/>
      <c r="CH131" s="76"/>
      <c r="CI131" s="76"/>
      <c r="CJ131" s="76"/>
      <c r="CK131" s="76"/>
      <c r="CL131" s="76"/>
      <c r="CM131" s="76"/>
      <c r="CN131" s="76"/>
      <c r="CO131" s="76"/>
      <c r="CP131" s="76"/>
      <c r="CQ131" s="76"/>
      <c r="CR131" s="76"/>
      <c r="CS131" s="76"/>
      <c r="CT131" s="76"/>
      <c r="CU131" s="76"/>
      <c r="CV131" s="76"/>
      <c r="CW131" s="76"/>
      <c r="CX131" s="76"/>
      <c r="CY131" s="76"/>
      <c r="CZ131" s="76"/>
      <c r="DA131" s="76"/>
      <c r="DB131" s="76"/>
      <c r="DC131" s="76"/>
      <c r="DD131" s="76"/>
      <c r="DE131" s="76"/>
      <c r="DF131" s="76"/>
      <c r="DG131" s="76"/>
      <c r="DH131" s="76"/>
      <c r="DI131" s="76"/>
      <c r="DJ131" s="76"/>
      <c r="DK131" s="76"/>
      <c r="DL131" s="76"/>
      <c r="DM131" s="76"/>
      <c r="DN131" s="76"/>
      <c r="DO131" s="76"/>
      <c r="DP131" s="76"/>
      <c r="DQ131" s="76"/>
      <c r="DR131" s="76"/>
    </row>
    <row r="132" spans="1:122" s="5" customFormat="1" ht="21.75" customHeight="1" x14ac:dyDescent="0.25">
      <c r="A132" s="6" t="s">
        <v>756</v>
      </c>
      <c r="B132" s="64" t="s">
        <v>403</v>
      </c>
      <c r="C132" s="2">
        <v>3600</v>
      </c>
      <c r="D132" s="58" t="s">
        <v>9</v>
      </c>
      <c r="E132" s="55" t="s">
        <v>161</v>
      </c>
      <c r="F132" s="55" t="s">
        <v>161</v>
      </c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6"/>
      <c r="AK132" s="76"/>
      <c r="AL132" s="76"/>
      <c r="AM132" s="76"/>
      <c r="AN132" s="76"/>
      <c r="AO132" s="76"/>
      <c r="AP132" s="76"/>
      <c r="AQ132" s="76"/>
      <c r="AR132" s="76"/>
      <c r="AS132" s="76"/>
      <c r="AT132" s="76"/>
      <c r="AU132" s="76"/>
      <c r="AV132" s="76"/>
      <c r="AW132" s="76"/>
      <c r="AX132" s="76"/>
      <c r="AY132" s="76"/>
      <c r="AZ132" s="76"/>
      <c r="BA132" s="76"/>
      <c r="BB132" s="76"/>
      <c r="BC132" s="76"/>
      <c r="BD132" s="76"/>
      <c r="BE132" s="76"/>
      <c r="BF132" s="76"/>
      <c r="BG132" s="76"/>
      <c r="BH132" s="76"/>
      <c r="BI132" s="76"/>
      <c r="BJ132" s="76"/>
      <c r="BK132" s="76"/>
      <c r="BL132" s="76"/>
      <c r="BM132" s="76"/>
      <c r="BN132" s="76"/>
      <c r="BO132" s="76"/>
      <c r="BP132" s="76"/>
      <c r="BQ132" s="76"/>
      <c r="BR132" s="76"/>
      <c r="BS132" s="76"/>
      <c r="BT132" s="76"/>
      <c r="BU132" s="76"/>
      <c r="BV132" s="76"/>
      <c r="BW132" s="76"/>
      <c r="BX132" s="76"/>
      <c r="BY132" s="76"/>
      <c r="BZ132" s="76"/>
      <c r="CA132" s="76"/>
      <c r="CB132" s="76"/>
      <c r="CC132" s="76"/>
      <c r="CD132" s="76"/>
      <c r="CE132" s="76"/>
      <c r="CF132" s="76"/>
      <c r="CG132" s="76"/>
      <c r="CH132" s="76"/>
      <c r="CI132" s="76"/>
      <c r="CJ132" s="76"/>
      <c r="CK132" s="76"/>
      <c r="CL132" s="76"/>
      <c r="CM132" s="76"/>
      <c r="CN132" s="76"/>
      <c r="CO132" s="76"/>
      <c r="CP132" s="76"/>
      <c r="CQ132" s="76"/>
      <c r="CR132" s="76"/>
      <c r="CS132" s="76"/>
      <c r="CT132" s="76"/>
      <c r="CU132" s="76"/>
      <c r="CV132" s="76"/>
      <c r="CW132" s="76"/>
      <c r="CX132" s="76"/>
      <c r="CY132" s="76"/>
      <c r="CZ132" s="76"/>
      <c r="DA132" s="76"/>
      <c r="DB132" s="76"/>
      <c r="DC132" s="76"/>
      <c r="DD132" s="76"/>
      <c r="DE132" s="76"/>
      <c r="DF132" s="76"/>
      <c r="DG132" s="76"/>
      <c r="DH132" s="76"/>
      <c r="DI132" s="76"/>
      <c r="DJ132" s="76"/>
      <c r="DK132" s="76"/>
      <c r="DL132" s="76"/>
      <c r="DM132" s="76"/>
      <c r="DN132" s="76"/>
      <c r="DO132" s="76"/>
      <c r="DP132" s="76"/>
      <c r="DQ132" s="76"/>
      <c r="DR132" s="76"/>
    </row>
    <row r="133" spans="1:122" s="5" customFormat="1" ht="24" x14ac:dyDescent="0.25">
      <c r="A133" s="6" t="s">
        <v>775</v>
      </c>
      <c r="B133" s="64" t="s">
        <v>403</v>
      </c>
      <c r="C133" s="2">
        <v>10100</v>
      </c>
      <c r="D133" s="58" t="s">
        <v>9</v>
      </c>
      <c r="E133" s="55" t="s">
        <v>161</v>
      </c>
      <c r="F133" s="55" t="s">
        <v>162</v>
      </c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76"/>
      <c r="AK133" s="76"/>
      <c r="AL133" s="76"/>
      <c r="AM133" s="76"/>
      <c r="AN133" s="76"/>
      <c r="AO133" s="76"/>
      <c r="AP133" s="76"/>
      <c r="AQ133" s="76"/>
      <c r="AR133" s="76"/>
      <c r="AS133" s="76"/>
      <c r="AT133" s="76"/>
      <c r="AU133" s="76"/>
      <c r="AV133" s="76"/>
      <c r="AW133" s="76"/>
      <c r="AX133" s="76"/>
      <c r="AY133" s="76"/>
      <c r="AZ133" s="76"/>
      <c r="BA133" s="76"/>
      <c r="BB133" s="76"/>
      <c r="BC133" s="76"/>
      <c r="BD133" s="76"/>
      <c r="BE133" s="76"/>
      <c r="BF133" s="76"/>
      <c r="BG133" s="76"/>
      <c r="BH133" s="76"/>
      <c r="BI133" s="76"/>
      <c r="BJ133" s="76"/>
      <c r="BK133" s="76"/>
      <c r="BL133" s="76"/>
      <c r="BM133" s="76"/>
      <c r="BN133" s="76"/>
      <c r="BO133" s="76"/>
      <c r="BP133" s="76"/>
      <c r="BQ133" s="76"/>
      <c r="BR133" s="76"/>
      <c r="BS133" s="76"/>
      <c r="BT133" s="76"/>
      <c r="BU133" s="76"/>
      <c r="BV133" s="76"/>
      <c r="BW133" s="76"/>
      <c r="BX133" s="76"/>
      <c r="BY133" s="76"/>
      <c r="BZ133" s="76"/>
      <c r="CA133" s="76"/>
      <c r="CB133" s="76"/>
      <c r="CC133" s="76"/>
      <c r="CD133" s="76"/>
      <c r="CE133" s="76"/>
      <c r="CF133" s="76"/>
      <c r="CG133" s="76"/>
      <c r="CH133" s="76"/>
      <c r="CI133" s="76"/>
      <c r="CJ133" s="76"/>
      <c r="CK133" s="76"/>
      <c r="CL133" s="76"/>
      <c r="CM133" s="76"/>
      <c r="CN133" s="76"/>
      <c r="CO133" s="76"/>
      <c r="CP133" s="76"/>
      <c r="CQ133" s="76"/>
      <c r="CR133" s="76"/>
      <c r="CS133" s="76"/>
      <c r="CT133" s="76"/>
      <c r="CU133" s="76"/>
      <c r="CV133" s="76"/>
      <c r="CW133" s="76"/>
      <c r="CX133" s="76"/>
      <c r="CY133" s="76"/>
      <c r="CZ133" s="76"/>
      <c r="DA133" s="76"/>
      <c r="DB133" s="76"/>
      <c r="DC133" s="76"/>
      <c r="DD133" s="76"/>
      <c r="DE133" s="76"/>
      <c r="DF133" s="76"/>
      <c r="DG133" s="76"/>
      <c r="DH133" s="76"/>
      <c r="DI133" s="76"/>
      <c r="DJ133" s="76"/>
      <c r="DK133" s="76"/>
      <c r="DL133" s="76"/>
      <c r="DM133" s="76"/>
      <c r="DN133" s="76"/>
      <c r="DO133" s="76"/>
      <c r="DP133" s="76"/>
      <c r="DQ133" s="76"/>
      <c r="DR133" s="76"/>
    </row>
    <row r="134" spans="1:122" s="5" customFormat="1" ht="24" x14ac:dyDescent="0.25">
      <c r="A134" s="6" t="s">
        <v>777</v>
      </c>
      <c r="B134" s="64" t="s">
        <v>736</v>
      </c>
      <c r="C134" s="2">
        <f>8700+6600</f>
        <v>15300</v>
      </c>
      <c r="D134" s="58" t="s">
        <v>9</v>
      </c>
      <c r="E134" s="55" t="s">
        <v>161</v>
      </c>
      <c r="F134" s="55" t="s">
        <v>162</v>
      </c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76"/>
      <c r="AI134" s="76"/>
      <c r="AJ134" s="76"/>
      <c r="AK134" s="76"/>
      <c r="AL134" s="76"/>
      <c r="AM134" s="76"/>
      <c r="AN134" s="76"/>
      <c r="AO134" s="76"/>
      <c r="AP134" s="76"/>
      <c r="AQ134" s="76"/>
      <c r="AR134" s="76"/>
      <c r="AS134" s="76"/>
      <c r="AT134" s="76"/>
      <c r="AU134" s="76"/>
      <c r="AV134" s="76"/>
      <c r="AW134" s="76"/>
      <c r="AX134" s="76"/>
      <c r="AY134" s="76"/>
      <c r="AZ134" s="76"/>
      <c r="BA134" s="76"/>
      <c r="BB134" s="76"/>
      <c r="BC134" s="76"/>
      <c r="BD134" s="76"/>
      <c r="BE134" s="76"/>
      <c r="BF134" s="76"/>
      <c r="BG134" s="76"/>
      <c r="BH134" s="76"/>
      <c r="BI134" s="76"/>
      <c r="BJ134" s="76"/>
      <c r="BK134" s="76"/>
      <c r="BL134" s="76"/>
      <c r="BM134" s="76"/>
      <c r="BN134" s="76"/>
      <c r="BO134" s="76"/>
      <c r="BP134" s="76"/>
      <c r="BQ134" s="76"/>
      <c r="BR134" s="76"/>
      <c r="BS134" s="76"/>
      <c r="BT134" s="76"/>
      <c r="BU134" s="76"/>
      <c r="BV134" s="76"/>
      <c r="BW134" s="76"/>
      <c r="BX134" s="76"/>
      <c r="BY134" s="76"/>
      <c r="BZ134" s="76"/>
      <c r="CA134" s="76"/>
      <c r="CB134" s="76"/>
      <c r="CC134" s="76"/>
      <c r="CD134" s="76"/>
      <c r="CE134" s="76"/>
      <c r="CF134" s="76"/>
      <c r="CG134" s="76"/>
      <c r="CH134" s="76"/>
      <c r="CI134" s="76"/>
      <c r="CJ134" s="76"/>
      <c r="CK134" s="76"/>
      <c r="CL134" s="76"/>
      <c r="CM134" s="76"/>
      <c r="CN134" s="76"/>
      <c r="CO134" s="76"/>
      <c r="CP134" s="76"/>
      <c r="CQ134" s="76"/>
      <c r="CR134" s="76"/>
      <c r="CS134" s="76"/>
      <c r="CT134" s="76"/>
      <c r="CU134" s="76"/>
      <c r="CV134" s="76"/>
      <c r="CW134" s="76"/>
      <c r="CX134" s="76"/>
      <c r="CY134" s="76"/>
      <c r="CZ134" s="76"/>
      <c r="DA134" s="76"/>
      <c r="DB134" s="76"/>
      <c r="DC134" s="76"/>
      <c r="DD134" s="76"/>
      <c r="DE134" s="76"/>
      <c r="DF134" s="76"/>
      <c r="DG134" s="76"/>
      <c r="DH134" s="76"/>
      <c r="DI134" s="76"/>
      <c r="DJ134" s="76"/>
      <c r="DK134" s="76"/>
      <c r="DL134" s="76"/>
      <c r="DM134" s="76"/>
      <c r="DN134" s="76"/>
      <c r="DO134" s="76"/>
      <c r="DP134" s="76"/>
      <c r="DQ134" s="76"/>
      <c r="DR134" s="76"/>
    </row>
    <row r="135" spans="1:122" s="5" customFormat="1" ht="24" x14ac:dyDescent="0.25">
      <c r="A135" s="6" t="s">
        <v>778</v>
      </c>
      <c r="B135" s="64" t="s">
        <v>402</v>
      </c>
      <c r="C135" s="2">
        <f>2940+360</f>
        <v>3300</v>
      </c>
      <c r="D135" s="58" t="s">
        <v>9</v>
      </c>
      <c r="E135" s="55" t="s">
        <v>161</v>
      </c>
      <c r="F135" s="55" t="s">
        <v>162</v>
      </c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  <c r="AJ135" s="76"/>
      <c r="AK135" s="76"/>
      <c r="AL135" s="76"/>
      <c r="AM135" s="76"/>
      <c r="AN135" s="76"/>
      <c r="AO135" s="76"/>
      <c r="AP135" s="76"/>
      <c r="AQ135" s="76"/>
      <c r="AR135" s="76"/>
      <c r="AS135" s="76"/>
      <c r="AT135" s="76"/>
      <c r="AU135" s="76"/>
      <c r="AV135" s="76"/>
      <c r="AW135" s="76"/>
      <c r="AX135" s="76"/>
      <c r="AY135" s="76"/>
      <c r="AZ135" s="76"/>
      <c r="BA135" s="76"/>
      <c r="BB135" s="76"/>
      <c r="BC135" s="76"/>
      <c r="BD135" s="76"/>
      <c r="BE135" s="76"/>
      <c r="BF135" s="76"/>
      <c r="BG135" s="76"/>
      <c r="BH135" s="76"/>
      <c r="BI135" s="76"/>
      <c r="BJ135" s="76"/>
      <c r="BK135" s="76"/>
      <c r="BL135" s="76"/>
      <c r="BM135" s="76"/>
      <c r="BN135" s="76"/>
      <c r="BO135" s="76"/>
      <c r="BP135" s="76"/>
      <c r="BQ135" s="76"/>
      <c r="BR135" s="76"/>
      <c r="BS135" s="76"/>
      <c r="BT135" s="76"/>
      <c r="BU135" s="76"/>
      <c r="BV135" s="76"/>
      <c r="BW135" s="76"/>
      <c r="BX135" s="76"/>
      <c r="BY135" s="76"/>
      <c r="BZ135" s="76"/>
      <c r="CA135" s="76"/>
      <c r="CB135" s="76"/>
      <c r="CC135" s="76"/>
      <c r="CD135" s="76"/>
      <c r="CE135" s="76"/>
      <c r="CF135" s="76"/>
      <c r="CG135" s="76"/>
      <c r="CH135" s="76"/>
      <c r="CI135" s="76"/>
      <c r="CJ135" s="76"/>
      <c r="CK135" s="76"/>
      <c r="CL135" s="76"/>
      <c r="CM135" s="76"/>
      <c r="CN135" s="76"/>
      <c r="CO135" s="76"/>
      <c r="CP135" s="76"/>
      <c r="CQ135" s="76"/>
      <c r="CR135" s="76"/>
      <c r="CS135" s="76"/>
      <c r="CT135" s="76"/>
      <c r="CU135" s="76"/>
      <c r="CV135" s="76"/>
      <c r="CW135" s="76"/>
      <c r="CX135" s="76"/>
      <c r="CY135" s="76"/>
      <c r="CZ135" s="76"/>
      <c r="DA135" s="76"/>
      <c r="DB135" s="76"/>
      <c r="DC135" s="76"/>
      <c r="DD135" s="76"/>
      <c r="DE135" s="76"/>
      <c r="DF135" s="76"/>
      <c r="DG135" s="76"/>
      <c r="DH135" s="76"/>
      <c r="DI135" s="76"/>
      <c r="DJ135" s="76"/>
      <c r="DK135" s="76"/>
      <c r="DL135" s="76"/>
      <c r="DM135" s="76"/>
      <c r="DN135" s="76"/>
      <c r="DO135" s="76"/>
      <c r="DP135" s="76"/>
      <c r="DQ135" s="76"/>
      <c r="DR135" s="76"/>
    </row>
    <row r="136" spans="1:122" s="5" customFormat="1" x14ac:dyDescent="0.25">
      <c r="A136" s="1" t="s">
        <v>33</v>
      </c>
      <c r="B136" s="64"/>
      <c r="C136" s="2"/>
      <c r="D136" s="58"/>
      <c r="E136" s="58"/>
      <c r="F136" s="58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56"/>
      <c r="AO136" s="56"/>
      <c r="AP136" s="56"/>
      <c r="AQ136" s="56"/>
      <c r="AR136" s="56"/>
      <c r="AS136" s="56"/>
      <c r="AT136" s="56"/>
      <c r="AU136" s="56"/>
      <c r="AV136" s="56"/>
      <c r="AW136" s="56"/>
      <c r="AX136" s="56"/>
      <c r="AY136" s="56"/>
      <c r="AZ136" s="56"/>
      <c r="BA136" s="56"/>
      <c r="BB136" s="56"/>
      <c r="BC136" s="56"/>
      <c r="BD136" s="56"/>
      <c r="BE136" s="56"/>
      <c r="BF136" s="56"/>
      <c r="BG136" s="56"/>
      <c r="BH136" s="56"/>
      <c r="BI136" s="56"/>
      <c r="BJ136" s="56"/>
      <c r="BK136" s="56"/>
      <c r="BL136" s="56"/>
      <c r="BM136" s="56"/>
      <c r="BN136" s="56"/>
      <c r="BO136" s="56"/>
      <c r="BP136" s="56"/>
      <c r="BQ136" s="56"/>
      <c r="BR136" s="56"/>
      <c r="BS136" s="56"/>
      <c r="BT136" s="56"/>
      <c r="BU136" s="56"/>
      <c r="BV136" s="56"/>
      <c r="BW136" s="56"/>
      <c r="BX136" s="56"/>
      <c r="BY136" s="56"/>
      <c r="BZ136" s="56"/>
      <c r="CA136" s="56"/>
      <c r="CB136" s="56"/>
      <c r="CC136" s="56"/>
      <c r="CD136" s="56"/>
      <c r="CE136" s="56"/>
      <c r="CF136" s="56"/>
      <c r="CG136" s="56"/>
      <c r="CH136" s="56"/>
      <c r="CI136" s="56"/>
      <c r="CJ136" s="56"/>
      <c r="CK136" s="56"/>
      <c r="CL136" s="56"/>
      <c r="CM136" s="56"/>
      <c r="CN136" s="56"/>
      <c r="CO136" s="56"/>
      <c r="CP136" s="56"/>
      <c r="CQ136" s="56"/>
      <c r="CR136" s="56"/>
      <c r="CS136" s="56"/>
      <c r="CT136" s="56"/>
      <c r="CU136" s="56"/>
      <c r="CV136" s="56"/>
      <c r="CW136" s="56"/>
      <c r="CX136" s="56"/>
      <c r="CY136" s="56"/>
      <c r="CZ136" s="56"/>
      <c r="DA136" s="56"/>
      <c r="DB136" s="56"/>
      <c r="DC136" s="56"/>
      <c r="DD136" s="56"/>
      <c r="DE136" s="56"/>
      <c r="DF136" s="56"/>
      <c r="DG136" s="56"/>
      <c r="DH136" s="56"/>
      <c r="DI136" s="56"/>
      <c r="DJ136" s="56"/>
      <c r="DK136" s="56"/>
      <c r="DL136" s="56"/>
      <c r="DM136" s="56"/>
      <c r="DN136" s="56"/>
      <c r="DO136" s="56"/>
      <c r="DP136" s="56"/>
      <c r="DQ136" s="56"/>
    </row>
    <row r="137" spans="1:122" s="5" customFormat="1" ht="25.5" x14ac:dyDescent="0.25">
      <c r="A137" s="57" t="s">
        <v>757</v>
      </c>
      <c r="B137" s="91" t="s">
        <v>758</v>
      </c>
      <c r="C137" s="2">
        <v>6500</v>
      </c>
      <c r="D137" s="58" t="s">
        <v>759</v>
      </c>
      <c r="E137" s="55" t="s">
        <v>161</v>
      </c>
      <c r="F137" s="55" t="s">
        <v>161</v>
      </c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6"/>
      <c r="AM137" s="56"/>
      <c r="AN137" s="56"/>
      <c r="AO137" s="56"/>
      <c r="AP137" s="56"/>
      <c r="AQ137" s="56"/>
      <c r="AR137" s="56"/>
      <c r="AS137" s="56"/>
      <c r="AT137" s="56"/>
      <c r="AU137" s="56"/>
      <c r="AV137" s="56"/>
      <c r="AW137" s="56"/>
      <c r="AX137" s="56"/>
      <c r="AY137" s="56"/>
      <c r="AZ137" s="56"/>
      <c r="BA137" s="56"/>
      <c r="BB137" s="56"/>
      <c r="BC137" s="56"/>
      <c r="BD137" s="56"/>
      <c r="BE137" s="56"/>
      <c r="BF137" s="56"/>
      <c r="BG137" s="56"/>
      <c r="BH137" s="56"/>
      <c r="BI137" s="56"/>
      <c r="BJ137" s="56"/>
      <c r="BK137" s="56"/>
      <c r="BL137" s="56"/>
      <c r="BM137" s="56"/>
      <c r="BN137" s="56"/>
      <c r="BO137" s="56"/>
      <c r="BP137" s="56"/>
      <c r="BQ137" s="56"/>
      <c r="BR137" s="56"/>
      <c r="BS137" s="56"/>
      <c r="BT137" s="56"/>
      <c r="BU137" s="56"/>
      <c r="BV137" s="56"/>
      <c r="BW137" s="56"/>
      <c r="BX137" s="56"/>
      <c r="BY137" s="56"/>
      <c r="BZ137" s="56"/>
      <c r="CA137" s="56"/>
      <c r="CB137" s="56"/>
      <c r="CC137" s="56"/>
      <c r="CD137" s="56"/>
      <c r="CE137" s="56"/>
      <c r="CF137" s="56"/>
      <c r="CG137" s="56"/>
      <c r="CH137" s="56"/>
      <c r="CI137" s="56"/>
      <c r="CJ137" s="56"/>
      <c r="CK137" s="56"/>
      <c r="CL137" s="56"/>
      <c r="CM137" s="56"/>
      <c r="CN137" s="56"/>
      <c r="CO137" s="56"/>
      <c r="CP137" s="56"/>
      <c r="CQ137" s="56"/>
      <c r="CR137" s="56"/>
      <c r="CS137" s="56"/>
      <c r="CT137" s="56"/>
      <c r="CU137" s="56"/>
      <c r="CV137" s="56"/>
      <c r="CW137" s="56"/>
      <c r="CX137" s="56"/>
      <c r="CY137" s="56"/>
      <c r="CZ137" s="56"/>
      <c r="DA137" s="56"/>
      <c r="DB137" s="56"/>
      <c r="DC137" s="56"/>
      <c r="DD137" s="56"/>
      <c r="DE137" s="56"/>
      <c r="DF137" s="56"/>
      <c r="DG137" s="56"/>
      <c r="DH137" s="56"/>
      <c r="DI137" s="56"/>
      <c r="DJ137" s="56"/>
      <c r="DK137" s="56"/>
      <c r="DL137" s="56"/>
      <c r="DM137" s="56"/>
      <c r="DN137" s="56"/>
      <c r="DO137" s="56"/>
      <c r="DP137" s="56"/>
      <c r="DQ137" s="56"/>
    </row>
    <row r="138" spans="1:122" s="5" customFormat="1" ht="36" x14ac:dyDescent="0.25">
      <c r="A138" s="1" t="s">
        <v>34</v>
      </c>
      <c r="B138" s="64" t="s">
        <v>35</v>
      </c>
      <c r="C138" s="2"/>
      <c r="D138" s="58"/>
      <c r="E138" s="55"/>
      <c r="F138" s="55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56"/>
      <c r="AR138" s="56"/>
      <c r="AS138" s="56"/>
      <c r="AT138" s="56"/>
      <c r="AU138" s="56"/>
      <c r="AV138" s="56"/>
      <c r="AW138" s="56"/>
      <c r="AX138" s="56"/>
      <c r="AY138" s="56"/>
      <c r="AZ138" s="56"/>
      <c r="BA138" s="56"/>
      <c r="BB138" s="56"/>
      <c r="BC138" s="56"/>
      <c r="BD138" s="56"/>
      <c r="BE138" s="56"/>
      <c r="BF138" s="56"/>
      <c r="BG138" s="56"/>
      <c r="BH138" s="56"/>
      <c r="BI138" s="56"/>
      <c r="BJ138" s="56"/>
      <c r="BK138" s="56"/>
      <c r="BL138" s="56"/>
      <c r="BM138" s="56"/>
      <c r="BN138" s="56"/>
      <c r="BO138" s="56"/>
      <c r="BP138" s="56"/>
      <c r="BQ138" s="56"/>
      <c r="BR138" s="56"/>
      <c r="BS138" s="56"/>
      <c r="BT138" s="56"/>
      <c r="BU138" s="56"/>
      <c r="BV138" s="56"/>
      <c r="BW138" s="56"/>
      <c r="BX138" s="56"/>
      <c r="BY138" s="56"/>
      <c r="BZ138" s="56"/>
      <c r="CA138" s="56"/>
      <c r="CB138" s="56"/>
      <c r="CC138" s="56"/>
      <c r="CD138" s="56"/>
      <c r="CE138" s="56"/>
      <c r="CF138" s="56"/>
      <c r="CG138" s="56"/>
      <c r="CH138" s="56"/>
      <c r="CI138" s="56"/>
      <c r="CJ138" s="56"/>
      <c r="CK138" s="56"/>
      <c r="CL138" s="56"/>
      <c r="CM138" s="56"/>
      <c r="CN138" s="56"/>
      <c r="CO138" s="56"/>
      <c r="CP138" s="56"/>
      <c r="CQ138" s="56"/>
      <c r="CR138" s="56"/>
      <c r="CS138" s="56"/>
      <c r="CT138" s="56"/>
      <c r="CU138" s="56"/>
      <c r="CV138" s="56"/>
      <c r="CW138" s="56"/>
      <c r="CX138" s="56"/>
      <c r="CY138" s="56"/>
      <c r="CZ138" s="56"/>
      <c r="DA138" s="56"/>
      <c r="DB138" s="56"/>
      <c r="DC138" s="56"/>
      <c r="DD138" s="56"/>
      <c r="DE138" s="56"/>
      <c r="DF138" s="56"/>
      <c r="DG138" s="56"/>
      <c r="DH138" s="56"/>
      <c r="DI138" s="56"/>
      <c r="DJ138" s="56"/>
      <c r="DK138" s="56"/>
      <c r="DL138" s="56"/>
      <c r="DM138" s="56"/>
      <c r="DN138" s="56"/>
      <c r="DO138" s="56"/>
      <c r="DP138" s="56"/>
      <c r="DQ138" s="56"/>
    </row>
    <row r="139" spans="1:122" s="5" customFormat="1" x14ac:dyDescent="0.25">
      <c r="A139" s="57" t="s">
        <v>36</v>
      </c>
      <c r="B139" s="64" t="s">
        <v>37</v>
      </c>
      <c r="C139" s="2">
        <v>60000</v>
      </c>
      <c r="D139" s="58" t="s">
        <v>9</v>
      </c>
      <c r="E139" s="55" t="s">
        <v>14</v>
      </c>
      <c r="F139" s="55" t="s">
        <v>38</v>
      </c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  <c r="AM139" s="56"/>
      <c r="AN139" s="56"/>
      <c r="AO139" s="56"/>
      <c r="AP139" s="56"/>
      <c r="AQ139" s="56"/>
      <c r="AR139" s="56"/>
      <c r="AS139" s="56"/>
      <c r="AT139" s="56"/>
      <c r="AU139" s="56"/>
      <c r="AV139" s="56"/>
      <c r="AW139" s="56"/>
      <c r="AX139" s="56"/>
      <c r="AY139" s="56"/>
      <c r="AZ139" s="56"/>
      <c r="BA139" s="56"/>
      <c r="BB139" s="56"/>
      <c r="BC139" s="56"/>
      <c r="BD139" s="56"/>
      <c r="BE139" s="56"/>
      <c r="BF139" s="56"/>
      <c r="BG139" s="56"/>
      <c r="BH139" s="56"/>
      <c r="BI139" s="56"/>
      <c r="BJ139" s="56"/>
      <c r="BK139" s="56"/>
      <c r="BL139" s="56"/>
      <c r="BM139" s="56"/>
      <c r="BN139" s="56"/>
      <c r="BO139" s="56"/>
      <c r="BP139" s="56"/>
      <c r="BQ139" s="56"/>
      <c r="BR139" s="56"/>
      <c r="BS139" s="56"/>
      <c r="BT139" s="56"/>
      <c r="BU139" s="56"/>
      <c r="BV139" s="56"/>
      <c r="BW139" s="56"/>
      <c r="BX139" s="56"/>
      <c r="BY139" s="56"/>
      <c r="BZ139" s="56"/>
      <c r="CA139" s="56"/>
      <c r="CB139" s="56"/>
      <c r="CC139" s="56"/>
      <c r="CD139" s="56"/>
      <c r="CE139" s="56"/>
      <c r="CF139" s="56"/>
      <c r="CG139" s="56"/>
      <c r="CH139" s="56"/>
      <c r="CI139" s="56"/>
      <c r="CJ139" s="56"/>
      <c r="CK139" s="56"/>
      <c r="CL139" s="56"/>
      <c r="CM139" s="56"/>
      <c r="CN139" s="56"/>
      <c r="CO139" s="56"/>
      <c r="CP139" s="56"/>
      <c r="CQ139" s="56"/>
      <c r="CR139" s="56"/>
      <c r="CS139" s="56"/>
      <c r="CT139" s="56"/>
      <c r="CU139" s="56"/>
      <c r="CV139" s="56"/>
      <c r="CW139" s="56"/>
      <c r="CX139" s="56"/>
      <c r="CY139" s="56"/>
      <c r="CZ139" s="56"/>
      <c r="DA139" s="56"/>
      <c r="DB139" s="56"/>
      <c r="DC139" s="56"/>
      <c r="DD139" s="56"/>
      <c r="DE139" s="56"/>
      <c r="DF139" s="56"/>
      <c r="DG139" s="56"/>
      <c r="DH139" s="56"/>
      <c r="DI139" s="56"/>
      <c r="DJ139" s="56"/>
      <c r="DK139" s="56"/>
      <c r="DL139" s="56"/>
      <c r="DM139" s="56"/>
      <c r="DN139" s="56"/>
      <c r="DO139" s="56"/>
      <c r="DP139" s="56"/>
      <c r="DQ139" s="56"/>
    </row>
    <row r="140" spans="1:122" s="5" customFormat="1" ht="24.75" customHeight="1" x14ac:dyDescent="0.25">
      <c r="A140" s="1" t="s">
        <v>39</v>
      </c>
      <c r="B140" s="64" t="s">
        <v>40</v>
      </c>
      <c r="C140" s="2"/>
      <c r="D140" s="58"/>
      <c r="E140" s="58"/>
      <c r="F140" s="58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56"/>
      <c r="AZ140" s="56"/>
      <c r="BA140" s="56"/>
      <c r="BB140" s="56"/>
      <c r="BC140" s="56"/>
      <c r="BD140" s="56"/>
      <c r="BE140" s="56"/>
      <c r="BF140" s="56"/>
      <c r="BG140" s="56"/>
      <c r="BH140" s="56"/>
      <c r="BI140" s="56"/>
      <c r="BJ140" s="56"/>
      <c r="BK140" s="56"/>
      <c r="BL140" s="56"/>
      <c r="BM140" s="56"/>
      <c r="BN140" s="56"/>
      <c r="BO140" s="56"/>
      <c r="BP140" s="56"/>
      <c r="BQ140" s="56"/>
      <c r="BR140" s="56"/>
      <c r="BS140" s="56"/>
      <c r="BT140" s="56"/>
      <c r="BU140" s="56"/>
      <c r="BV140" s="56"/>
      <c r="BW140" s="56"/>
      <c r="BX140" s="56"/>
      <c r="BY140" s="56"/>
      <c r="BZ140" s="56"/>
      <c r="CA140" s="56"/>
      <c r="CB140" s="56"/>
      <c r="CC140" s="56"/>
      <c r="CD140" s="56"/>
      <c r="CE140" s="56"/>
      <c r="CF140" s="56"/>
      <c r="CG140" s="56"/>
      <c r="CH140" s="56"/>
      <c r="CI140" s="56"/>
      <c r="CJ140" s="56"/>
      <c r="CK140" s="56"/>
      <c r="CL140" s="56"/>
      <c r="CM140" s="56"/>
      <c r="CN140" s="56"/>
      <c r="CO140" s="56"/>
      <c r="CP140" s="56"/>
      <c r="CQ140" s="56"/>
      <c r="CR140" s="56"/>
      <c r="CS140" s="56"/>
      <c r="CT140" s="56"/>
      <c r="CU140" s="56"/>
      <c r="CV140" s="56"/>
      <c r="CW140" s="56"/>
      <c r="CX140" s="56"/>
      <c r="CY140" s="56"/>
      <c r="CZ140" s="56"/>
      <c r="DA140" s="56"/>
      <c r="DB140" s="56"/>
      <c r="DC140" s="56"/>
      <c r="DD140" s="56"/>
      <c r="DE140" s="56"/>
      <c r="DF140" s="56"/>
      <c r="DG140" s="56"/>
      <c r="DH140" s="56"/>
      <c r="DI140" s="56"/>
      <c r="DJ140" s="56"/>
      <c r="DK140" s="56"/>
      <c r="DL140" s="56"/>
      <c r="DM140" s="56"/>
      <c r="DN140" s="56"/>
      <c r="DO140" s="56"/>
      <c r="DP140" s="56"/>
      <c r="DQ140" s="56"/>
    </row>
    <row r="141" spans="1:122" s="5" customFormat="1" ht="38.25" customHeight="1" x14ac:dyDescent="0.25">
      <c r="A141" s="11" t="s">
        <v>41</v>
      </c>
      <c r="B141" s="64" t="s">
        <v>42</v>
      </c>
      <c r="C141" s="2">
        <v>50000</v>
      </c>
      <c r="D141" s="58" t="s">
        <v>9</v>
      </c>
      <c r="E141" s="58" t="s">
        <v>38</v>
      </c>
      <c r="F141" s="58" t="s">
        <v>38</v>
      </c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  <c r="AL141" s="56"/>
      <c r="AM141" s="56"/>
      <c r="AN141" s="56"/>
      <c r="AO141" s="56"/>
      <c r="AP141" s="56"/>
      <c r="AQ141" s="56"/>
      <c r="AR141" s="56"/>
      <c r="AS141" s="56"/>
      <c r="AT141" s="56"/>
      <c r="AU141" s="56"/>
      <c r="AV141" s="56"/>
      <c r="AW141" s="56"/>
      <c r="AX141" s="56"/>
      <c r="AY141" s="56"/>
      <c r="AZ141" s="56"/>
      <c r="BA141" s="56"/>
      <c r="BB141" s="56"/>
      <c r="BC141" s="56"/>
      <c r="BD141" s="56"/>
      <c r="BE141" s="56"/>
      <c r="BF141" s="56"/>
      <c r="BG141" s="56"/>
      <c r="BH141" s="56"/>
      <c r="BI141" s="56"/>
      <c r="BJ141" s="56"/>
      <c r="BK141" s="56"/>
      <c r="BL141" s="56"/>
      <c r="BM141" s="56"/>
      <c r="BN141" s="56"/>
      <c r="BO141" s="56"/>
      <c r="BP141" s="56"/>
      <c r="BQ141" s="56"/>
      <c r="BR141" s="56"/>
      <c r="BS141" s="56"/>
      <c r="BT141" s="56"/>
      <c r="BU141" s="56"/>
      <c r="BV141" s="56"/>
      <c r="BW141" s="56"/>
      <c r="BX141" s="56"/>
      <c r="BY141" s="56"/>
      <c r="BZ141" s="56"/>
      <c r="CA141" s="56"/>
      <c r="CB141" s="56"/>
      <c r="CC141" s="56"/>
      <c r="CD141" s="56"/>
      <c r="CE141" s="56"/>
      <c r="CF141" s="56"/>
      <c r="CG141" s="56"/>
      <c r="CH141" s="56"/>
      <c r="CI141" s="56"/>
      <c r="CJ141" s="56"/>
      <c r="CK141" s="56"/>
      <c r="CL141" s="56"/>
      <c r="CM141" s="56"/>
      <c r="CN141" s="56"/>
      <c r="CO141" s="56"/>
      <c r="CP141" s="56"/>
      <c r="CQ141" s="56"/>
      <c r="CR141" s="56"/>
      <c r="CS141" s="56"/>
      <c r="CT141" s="56"/>
      <c r="CU141" s="56"/>
      <c r="CV141" s="56"/>
      <c r="CW141" s="56"/>
      <c r="CX141" s="56"/>
      <c r="CY141" s="56"/>
      <c r="CZ141" s="56"/>
      <c r="DA141" s="56"/>
      <c r="DB141" s="56"/>
      <c r="DC141" s="56"/>
      <c r="DD141" s="56"/>
      <c r="DE141" s="56"/>
      <c r="DF141" s="56"/>
      <c r="DG141" s="56"/>
      <c r="DH141" s="56"/>
      <c r="DI141" s="56"/>
      <c r="DJ141" s="56"/>
      <c r="DK141" s="56"/>
      <c r="DL141" s="56"/>
      <c r="DM141" s="56"/>
      <c r="DN141" s="56"/>
      <c r="DO141" s="56"/>
      <c r="DP141" s="56"/>
      <c r="DQ141" s="56"/>
    </row>
    <row r="142" spans="1:122" s="10" customFormat="1" ht="24" x14ac:dyDescent="0.25">
      <c r="A142" s="92" t="s">
        <v>620</v>
      </c>
      <c r="B142" s="64" t="s">
        <v>621</v>
      </c>
      <c r="C142" s="2"/>
      <c r="D142" s="12"/>
      <c r="E142" s="12"/>
      <c r="F142" s="12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</row>
    <row r="143" spans="1:122" s="5" customFormat="1" ht="38.25" customHeight="1" x14ac:dyDescent="0.25">
      <c r="A143" s="11" t="s">
        <v>633</v>
      </c>
      <c r="B143" s="64"/>
      <c r="C143" s="2">
        <v>9900</v>
      </c>
      <c r="D143" s="58" t="s">
        <v>9</v>
      </c>
      <c r="E143" s="58" t="s">
        <v>242</v>
      </c>
      <c r="F143" s="58" t="s">
        <v>242</v>
      </c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  <c r="AI143" s="56"/>
      <c r="AJ143" s="56"/>
      <c r="AK143" s="56"/>
      <c r="AL143" s="56"/>
      <c r="AM143" s="56"/>
      <c r="AN143" s="56"/>
      <c r="AO143" s="56"/>
      <c r="AP143" s="56"/>
      <c r="AQ143" s="56"/>
      <c r="AR143" s="56"/>
      <c r="AS143" s="56"/>
      <c r="AT143" s="56"/>
      <c r="AU143" s="56"/>
      <c r="AV143" s="56"/>
      <c r="AW143" s="56"/>
      <c r="AX143" s="56"/>
      <c r="AY143" s="56"/>
      <c r="AZ143" s="56"/>
      <c r="BA143" s="56"/>
      <c r="BB143" s="56"/>
      <c r="BC143" s="56"/>
      <c r="BD143" s="56"/>
      <c r="BE143" s="56"/>
      <c r="BF143" s="56"/>
      <c r="BG143" s="56"/>
      <c r="BH143" s="56"/>
      <c r="BI143" s="56"/>
      <c r="BJ143" s="56"/>
      <c r="BK143" s="56"/>
      <c r="BL143" s="56"/>
      <c r="BM143" s="56"/>
      <c r="BN143" s="56"/>
      <c r="BO143" s="56"/>
      <c r="BP143" s="56"/>
      <c r="BQ143" s="56"/>
      <c r="BR143" s="56"/>
      <c r="BS143" s="56"/>
      <c r="BT143" s="56"/>
      <c r="BU143" s="56"/>
      <c r="BV143" s="56"/>
      <c r="BW143" s="56"/>
      <c r="BX143" s="56"/>
      <c r="BY143" s="56"/>
      <c r="BZ143" s="56"/>
      <c r="CA143" s="56"/>
      <c r="CB143" s="56"/>
      <c r="CC143" s="56"/>
      <c r="CD143" s="56"/>
      <c r="CE143" s="56"/>
      <c r="CF143" s="56"/>
      <c r="CG143" s="56"/>
      <c r="CH143" s="56"/>
      <c r="CI143" s="56"/>
      <c r="CJ143" s="56"/>
      <c r="CK143" s="56"/>
      <c r="CL143" s="56"/>
      <c r="CM143" s="56"/>
      <c r="CN143" s="56"/>
      <c r="CO143" s="56"/>
      <c r="CP143" s="56"/>
      <c r="CQ143" s="56"/>
      <c r="CR143" s="56"/>
      <c r="CS143" s="56"/>
      <c r="CT143" s="56"/>
      <c r="CU143" s="56"/>
      <c r="CV143" s="56"/>
      <c r="CW143" s="56"/>
      <c r="CX143" s="56"/>
      <c r="CY143" s="56"/>
      <c r="CZ143" s="56"/>
      <c r="DA143" s="56"/>
      <c r="DB143" s="56"/>
      <c r="DC143" s="56"/>
      <c r="DD143" s="56"/>
      <c r="DE143" s="56"/>
      <c r="DF143" s="56"/>
      <c r="DG143" s="56"/>
      <c r="DH143" s="56"/>
      <c r="DI143" s="56"/>
      <c r="DJ143" s="56"/>
      <c r="DK143" s="56"/>
      <c r="DL143" s="56"/>
      <c r="DM143" s="56"/>
      <c r="DN143" s="56"/>
      <c r="DO143" s="56"/>
      <c r="DP143" s="56"/>
      <c r="DQ143" s="56"/>
    </row>
    <row r="144" spans="1:122" s="5" customFormat="1" ht="26.25" customHeight="1" x14ac:dyDescent="0.25">
      <c r="A144" s="1" t="s">
        <v>44</v>
      </c>
      <c r="B144" s="64" t="s">
        <v>45</v>
      </c>
      <c r="C144" s="2"/>
      <c r="D144" s="58"/>
      <c r="E144" s="55"/>
      <c r="F144" s="55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  <c r="AI144" s="56"/>
      <c r="AJ144" s="56"/>
      <c r="AK144" s="56"/>
      <c r="AL144" s="56"/>
      <c r="AM144" s="56"/>
      <c r="AN144" s="56"/>
      <c r="AO144" s="56"/>
      <c r="AP144" s="56"/>
      <c r="AQ144" s="56"/>
      <c r="AR144" s="56"/>
      <c r="AS144" s="56"/>
      <c r="AT144" s="56"/>
      <c r="AU144" s="56"/>
      <c r="AV144" s="56"/>
      <c r="AW144" s="56"/>
      <c r="AX144" s="56"/>
      <c r="AY144" s="56"/>
      <c r="AZ144" s="56"/>
      <c r="BA144" s="56"/>
      <c r="BB144" s="56"/>
      <c r="BC144" s="56"/>
      <c r="BD144" s="56"/>
      <c r="BE144" s="56"/>
      <c r="BF144" s="56"/>
      <c r="BG144" s="56"/>
      <c r="BH144" s="56"/>
      <c r="BI144" s="56"/>
      <c r="BJ144" s="56"/>
      <c r="BK144" s="56"/>
      <c r="BL144" s="56"/>
      <c r="BM144" s="56"/>
      <c r="BN144" s="56"/>
      <c r="BO144" s="56"/>
      <c r="BP144" s="56"/>
      <c r="BQ144" s="56"/>
      <c r="BR144" s="56"/>
      <c r="BS144" s="56"/>
      <c r="BT144" s="56"/>
      <c r="BU144" s="56"/>
      <c r="BV144" s="56"/>
      <c r="BW144" s="56"/>
      <c r="BX144" s="56"/>
      <c r="BY144" s="56"/>
      <c r="BZ144" s="56"/>
      <c r="CA144" s="56"/>
      <c r="CB144" s="56"/>
      <c r="CC144" s="56"/>
      <c r="CD144" s="56"/>
      <c r="CE144" s="56"/>
      <c r="CF144" s="56"/>
      <c r="CG144" s="56"/>
      <c r="CH144" s="56"/>
      <c r="CI144" s="56"/>
      <c r="CJ144" s="56"/>
      <c r="CK144" s="56"/>
      <c r="CL144" s="56"/>
      <c r="CM144" s="56"/>
      <c r="CN144" s="56"/>
      <c r="CO144" s="56"/>
      <c r="CP144" s="56"/>
      <c r="CQ144" s="56"/>
      <c r="CR144" s="56"/>
      <c r="CS144" s="56"/>
      <c r="CT144" s="56"/>
      <c r="CU144" s="56"/>
      <c r="CV144" s="56"/>
      <c r="CW144" s="56"/>
      <c r="CX144" s="56"/>
      <c r="CY144" s="56"/>
      <c r="CZ144" s="56"/>
      <c r="DA144" s="56"/>
      <c r="DB144" s="56"/>
      <c r="DC144" s="56"/>
      <c r="DD144" s="56"/>
      <c r="DE144" s="56"/>
      <c r="DF144" s="56"/>
      <c r="DG144" s="56"/>
      <c r="DH144" s="56"/>
      <c r="DI144" s="56"/>
      <c r="DJ144" s="56"/>
      <c r="DK144" s="56"/>
      <c r="DL144" s="56"/>
      <c r="DM144" s="56"/>
      <c r="DN144" s="56"/>
      <c r="DO144" s="56"/>
      <c r="DP144" s="56"/>
      <c r="DQ144" s="56"/>
    </row>
    <row r="145" spans="1:122" s="5" customFormat="1" ht="27.75" customHeight="1" x14ac:dyDescent="0.25">
      <c r="A145" s="57" t="s">
        <v>46</v>
      </c>
      <c r="B145" s="64"/>
      <c r="C145" s="2">
        <v>17500</v>
      </c>
      <c r="D145" s="58" t="s">
        <v>9</v>
      </c>
      <c r="E145" s="58"/>
      <c r="F145" s="58"/>
    </row>
    <row r="146" spans="1:122" s="5" customFormat="1" ht="18" customHeight="1" x14ac:dyDescent="0.25">
      <c r="A146" s="57" t="s">
        <v>47</v>
      </c>
      <c r="B146" s="64"/>
      <c r="C146" s="2">
        <v>1000</v>
      </c>
      <c r="D146" s="58" t="s">
        <v>9</v>
      </c>
      <c r="E146" s="58"/>
      <c r="F146" s="58"/>
    </row>
    <row r="147" spans="1:122" s="5" customFormat="1" ht="32.25" customHeight="1" x14ac:dyDescent="0.25">
      <c r="A147" s="57" t="s">
        <v>48</v>
      </c>
      <c r="B147" s="64"/>
      <c r="C147" s="2">
        <v>5000</v>
      </c>
      <c r="D147" s="58" t="s">
        <v>9</v>
      </c>
      <c r="E147" s="58"/>
      <c r="F147" s="58"/>
    </row>
    <row r="148" spans="1:122" s="5" customFormat="1" ht="23.25" customHeight="1" x14ac:dyDescent="0.25">
      <c r="A148" s="1" t="s">
        <v>459</v>
      </c>
      <c r="B148" s="64"/>
      <c r="C148" s="2"/>
      <c r="D148" s="58"/>
      <c r="E148" s="55"/>
      <c r="F148" s="55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  <c r="AF148" s="56"/>
      <c r="AG148" s="56"/>
      <c r="AH148" s="56"/>
      <c r="AI148" s="56"/>
      <c r="AJ148" s="56"/>
      <c r="AK148" s="56"/>
      <c r="AL148" s="56"/>
      <c r="AM148" s="56"/>
      <c r="AN148" s="56"/>
      <c r="AO148" s="56"/>
      <c r="AP148" s="56"/>
      <c r="AQ148" s="56"/>
      <c r="AR148" s="56"/>
      <c r="AS148" s="56"/>
      <c r="AT148" s="56"/>
      <c r="AU148" s="56"/>
      <c r="AV148" s="56"/>
      <c r="AW148" s="56"/>
      <c r="AX148" s="56"/>
      <c r="AY148" s="56"/>
      <c r="AZ148" s="56"/>
      <c r="BA148" s="56"/>
      <c r="BB148" s="56"/>
      <c r="BC148" s="56"/>
      <c r="BD148" s="56"/>
      <c r="BE148" s="56"/>
      <c r="BF148" s="56"/>
      <c r="BG148" s="56"/>
      <c r="BH148" s="56"/>
      <c r="BI148" s="56"/>
      <c r="BJ148" s="56"/>
      <c r="BK148" s="56"/>
      <c r="BL148" s="56"/>
      <c r="BM148" s="56"/>
      <c r="BN148" s="56"/>
      <c r="BO148" s="56"/>
      <c r="BP148" s="56"/>
      <c r="BQ148" s="56"/>
      <c r="BR148" s="56"/>
      <c r="BS148" s="56"/>
      <c r="BT148" s="56"/>
      <c r="BU148" s="56"/>
      <c r="BV148" s="56"/>
      <c r="BW148" s="56"/>
      <c r="BX148" s="56"/>
      <c r="BY148" s="56"/>
      <c r="BZ148" s="56"/>
      <c r="CA148" s="56"/>
      <c r="CB148" s="56"/>
      <c r="CC148" s="56"/>
      <c r="CD148" s="56"/>
      <c r="CE148" s="56"/>
      <c r="CF148" s="56"/>
      <c r="CG148" s="56"/>
      <c r="CH148" s="56"/>
      <c r="CI148" s="56"/>
      <c r="CJ148" s="56"/>
      <c r="CK148" s="56"/>
      <c r="CL148" s="56"/>
      <c r="CM148" s="56"/>
      <c r="CN148" s="56"/>
      <c r="CO148" s="56"/>
      <c r="CP148" s="56"/>
      <c r="CQ148" s="56"/>
      <c r="CR148" s="56"/>
      <c r="CS148" s="56"/>
      <c r="CT148" s="56"/>
      <c r="CU148" s="56"/>
      <c r="CV148" s="56"/>
      <c r="CW148" s="56"/>
      <c r="CX148" s="56"/>
      <c r="CY148" s="56"/>
      <c r="CZ148" s="56"/>
      <c r="DA148" s="56"/>
      <c r="DB148" s="56"/>
      <c r="DC148" s="56"/>
      <c r="DD148" s="56"/>
      <c r="DE148" s="56"/>
      <c r="DF148" s="56"/>
      <c r="DG148" s="56"/>
      <c r="DH148" s="56"/>
      <c r="DI148" s="56"/>
      <c r="DJ148" s="56"/>
      <c r="DK148" s="56"/>
      <c r="DL148" s="56"/>
      <c r="DM148" s="56"/>
      <c r="DN148" s="56"/>
      <c r="DO148" s="56"/>
      <c r="DP148" s="56"/>
      <c r="DQ148" s="56"/>
    </row>
    <row r="149" spans="1:122" s="5" customFormat="1" ht="27.75" customHeight="1" x14ac:dyDescent="0.25">
      <c r="A149" s="57" t="s">
        <v>370</v>
      </c>
      <c r="B149" s="64" t="s">
        <v>371</v>
      </c>
      <c r="C149" s="2">
        <v>9100</v>
      </c>
      <c r="D149" s="58" t="s">
        <v>9</v>
      </c>
      <c r="E149" s="58" t="s">
        <v>14</v>
      </c>
      <c r="F149" s="58" t="s">
        <v>372</v>
      </c>
    </row>
    <row r="150" spans="1:122" s="5" customFormat="1" ht="24" x14ac:dyDescent="0.25">
      <c r="A150" s="57" t="s">
        <v>435</v>
      </c>
      <c r="B150" s="65" t="s">
        <v>434</v>
      </c>
      <c r="C150" s="2">
        <v>870</v>
      </c>
      <c r="D150" s="58" t="s">
        <v>9</v>
      </c>
      <c r="E150" s="55" t="s">
        <v>26</v>
      </c>
      <c r="F150" s="3" t="s">
        <v>26</v>
      </c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  <c r="AF150" s="56"/>
      <c r="AG150" s="56"/>
      <c r="AH150" s="56"/>
      <c r="AI150" s="56"/>
      <c r="AJ150" s="56"/>
      <c r="AK150" s="56"/>
      <c r="AL150" s="56"/>
      <c r="AM150" s="56"/>
      <c r="AN150" s="56"/>
      <c r="AO150" s="56"/>
      <c r="AP150" s="56"/>
      <c r="AQ150" s="56"/>
      <c r="AR150" s="56"/>
      <c r="AS150" s="56"/>
      <c r="AT150" s="56"/>
      <c r="AU150" s="56"/>
      <c r="AV150" s="56"/>
      <c r="AW150" s="56"/>
      <c r="AX150" s="56"/>
      <c r="AY150" s="56"/>
      <c r="AZ150" s="56"/>
      <c r="BA150" s="56"/>
      <c r="BB150" s="56"/>
      <c r="BC150" s="56"/>
      <c r="BD150" s="56"/>
      <c r="BE150" s="56"/>
      <c r="BF150" s="56"/>
      <c r="BG150" s="56"/>
      <c r="BH150" s="56"/>
      <c r="BI150" s="56"/>
      <c r="BJ150" s="56"/>
      <c r="BK150" s="56"/>
      <c r="BL150" s="56"/>
      <c r="BM150" s="56"/>
      <c r="BN150" s="56"/>
      <c r="BO150" s="56"/>
      <c r="BP150" s="56"/>
      <c r="BQ150" s="56"/>
      <c r="BR150" s="56"/>
      <c r="BS150" s="56"/>
      <c r="BT150" s="56"/>
      <c r="BU150" s="56"/>
      <c r="BV150" s="56"/>
      <c r="BW150" s="56"/>
      <c r="BX150" s="56"/>
      <c r="BY150" s="56"/>
      <c r="BZ150" s="56"/>
      <c r="CA150" s="56"/>
      <c r="CB150" s="56"/>
      <c r="CC150" s="56"/>
      <c r="CD150" s="56"/>
      <c r="CE150" s="56"/>
      <c r="CF150" s="56"/>
      <c r="CG150" s="56"/>
      <c r="CH150" s="56"/>
      <c r="CI150" s="56"/>
      <c r="CJ150" s="56"/>
      <c r="CK150" s="56"/>
      <c r="CL150" s="56"/>
      <c r="CM150" s="56"/>
      <c r="CN150" s="56"/>
      <c r="CO150" s="56"/>
      <c r="CP150" s="56"/>
      <c r="CQ150" s="56"/>
      <c r="CR150" s="56"/>
      <c r="CS150" s="56"/>
      <c r="CT150" s="56"/>
      <c r="CU150" s="56"/>
      <c r="CV150" s="56"/>
      <c r="CW150" s="56"/>
      <c r="CX150" s="56"/>
      <c r="CY150" s="56"/>
      <c r="CZ150" s="56"/>
      <c r="DA150" s="56"/>
      <c r="DB150" s="56"/>
      <c r="DC150" s="56"/>
      <c r="DD150" s="56"/>
      <c r="DE150" s="56"/>
      <c r="DF150" s="56"/>
      <c r="DG150" s="56"/>
      <c r="DH150" s="56"/>
      <c r="DI150" s="56"/>
      <c r="DJ150" s="56"/>
      <c r="DK150" s="56"/>
      <c r="DL150" s="56"/>
      <c r="DM150" s="56"/>
      <c r="DN150" s="56"/>
      <c r="DO150" s="56"/>
      <c r="DP150" s="56"/>
      <c r="DQ150" s="56"/>
    </row>
    <row r="151" spans="1:122" s="5" customFormat="1" ht="31.5" customHeight="1" x14ac:dyDescent="0.25">
      <c r="A151" s="57" t="s">
        <v>425</v>
      </c>
      <c r="B151" s="65" t="s">
        <v>419</v>
      </c>
      <c r="C151" s="2">
        <v>600</v>
      </c>
      <c r="D151" s="58" t="s">
        <v>9</v>
      </c>
      <c r="E151" s="55" t="s">
        <v>26</v>
      </c>
      <c r="F151" s="55" t="s">
        <v>26</v>
      </c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  <c r="AG151" s="56"/>
      <c r="AH151" s="56"/>
      <c r="AI151" s="56"/>
      <c r="AJ151" s="56"/>
      <c r="AK151" s="56"/>
      <c r="AL151" s="56"/>
      <c r="AM151" s="56"/>
      <c r="AN151" s="56"/>
      <c r="AO151" s="56"/>
      <c r="AP151" s="56"/>
      <c r="AQ151" s="56"/>
      <c r="AR151" s="56"/>
      <c r="AS151" s="56"/>
      <c r="AT151" s="56"/>
      <c r="AU151" s="56"/>
      <c r="AV151" s="56"/>
      <c r="AW151" s="56"/>
      <c r="AX151" s="56"/>
      <c r="AY151" s="56"/>
      <c r="AZ151" s="56"/>
      <c r="BA151" s="56"/>
      <c r="BB151" s="56"/>
      <c r="BC151" s="56"/>
      <c r="BD151" s="56"/>
      <c r="BE151" s="56"/>
      <c r="BF151" s="56"/>
      <c r="BG151" s="56"/>
      <c r="BH151" s="56"/>
      <c r="BI151" s="56"/>
      <c r="BJ151" s="56"/>
      <c r="BK151" s="56"/>
      <c r="BL151" s="56"/>
      <c r="BM151" s="56"/>
      <c r="BN151" s="56"/>
      <c r="BO151" s="56"/>
      <c r="BP151" s="56"/>
      <c r="BQ151" s="56"/>
      <c r="BR151" s="56"/>
      <c r="BS151" s="56"/>
      <c r="BT151" s="56"/>
      <c r="BU151" s="56"/>
      <c r="BV151" s="56"/>
      <c r="BW151" s="56"/>
      <c r="BX151" s="56"/>
      <c r="BY151" s="56"/>
      <c r="BZ151" s="56"/>
      <c r="CA151" s="56"/>
      <c r="CB151" s="56"/>
      <c r="CC151" s="56"/>
      <c r="CD151" s="56"/>
      <c r="CE151" s="56"/>
      <c r="CF151" s="56"/>
      <c r="CG151" s="56"/>
      <c r="CH151" s="56"/>
      <c r="CI151" s="56"/>
      <c r="CJ151" s="56"/>
      <c r="CK151" s="56"/>
      <c r="CL151" s="56"/>
      <c r="CM151" s="56"/>
      <c r="CN151" s="56"/>
      <c r="CO151" s="56"/>
      <c r="CP151" s="56"/>
      <c r="CQ151" s="56"/>
      <c r="CR151" s="56"/>
      <c r="CS151" s="56"/>
      <c r="CT151" s="56"/>
      <c r="CU151" s="56"/>
      <c r="CV151" s="56"/>
      <c r="CW151" s="56"/>
      <c r="CX151" s="56"/>
      <c r="CY151" s="56"/>
      <c r="CZ151" s="56"/>
      <c r="DA151" s="56"/>
      <c r="DB151" s="56"/>
      <c r="DC151" s="56"/>
      <c r="DD151" s="56"/>
      <c r="DE151" s="56"/>
      <c r="DF151" s="56"/>
      <c r="DG151" s="56"/>
      <c r="DH151" s="56"/>
      <c r="DI151" s="56"/>
      <c r="DJ151" s="56"/>
      <c r="DK151" s="56"/>
      <c r="DL151" s="56"/>
      <c r="DM151" s="56"/>
      <c r="DN151" s="56"/>
      <c r="DO151" s="56"/>
      <c r="DP151" s="56"/>
      <c r="DQ151" s="56"/>
    </row>
    <row r="152" spans="1:122" s="5" customFormat="1" ht="22.5" customHeight="1" x14ac:dyDescent="0.25">
      <c r="A152" s="6" t="s">
        <v>412</v>
      </c>
      <c r="B152" s="64" t="s">
        <v>413</v>
      </c>
      <c r="C152" s="2">
        <v>400</v>
      </c>
      <c r="D152" s="58" t="s">
        <v>9</v>
      </c>
      <c r="E152" s="55" t="s">
        <v>26</v>
      </c>
      <c r="F152" s="55" t="s">
        <v>26</v>
      </c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76"/>
      <c r="AL152" s="76"/>
      <c r="AM152" s="76"/>
      <c r="AN152" s="76"/>
      <c r="AO152" s="76"/>
      <c r="AP152" s="76"/>
      <c r="AQ152" s="76"/>
      <c r="AR152" s="76"/>
      <c r="AS152" s="76"/>
      <c r="AT152" s="76"/>
      <c r="AU152" s="76"/>
      <c r="AV152" s="76"/>
      <c r="AW152" s="76"/>
      <c r="AX152" s="76"/>
      <c r="AY152" s="76"/>
      <c r="AZ152" s="76"/>
      <c r="BA152" s="76"/>
      <c r="BB152" s="76"/>
      <c r="BC152" s="76"/>
      <c r="BD152" s="76"/>
      <c r="BE152" s="76"/>
      <c r="BF152" s="76"/>
      <c r="BG152" s="76"/>
      <c r="BH152" s="76"/>
      <c r="BI152" s="76"/>
      <c r="BJ152" s="76"/>
      <c r="BK152" s="76"/>
      <c r="BL152" s="76"/>
      <c r="BM152" s="76"/>
      <c r="BN152" s="76"/>
      <c r="BO152" s="76"/>
      <c r="BP152" s="76"/>
      <c r="BQ152" s="76"/>
      <c r="BR152" s="76"/>
      <c r="BS152" s="76"/>
      <c r="BT152" s="76"/>
      <c r="BU152" s="76"/>
      <c r="BV152" s="76"/>
      <c r="BW152" s="76"/>
      <c r="BX152" s="76"/>
      <c r="BY152" s="76"/>
      <c r="BZ152" s="76"/>
      <c r="CA152" s="76"/>
      <c r="CB152" s="76"/>
      <c r="CC152" s="76"/>
      <c r="CD152" s="76"/>
      <c r="CE152" s="76"/>
      <c r="CF152" s="76"/>
      <c r="CG152" s="76"/>
      <c r="CH152" s="76"/>
      <c r="CI152" s="76"/>
      <c r="CJ152" s="76"/>
      <c r="CK152" s="76"/>
      <c r="CL152" s="76"/>
      <c r="CM152" s="76"/>
      <c r="CN152" s="76"/>
      <c r="CO152" s="76"/>
      <c r="CP152" s="76"/>
      <c r="CQ152" s="76"/>
      <c r="CR152" s="76"/>
      <c r="CS152" s="76"/>
      <c r="CT152" s="76"/>
      <c r="CU152" s="76"/>
      <c r="CV152" s="76"/>
      <c r="CW152" s="76"/>
      <c r="CX152" s="76"/>
      <c r="CY152" s="76"/>
      <c r="CZ152" s="76"/>
      <c r="DA152" s="76"/>
      <c r="DB152" s="76"/>
      <c r="DC152" s="76"/>
      <c r="DD152" s="76"/>
      <c r="DE152" s="76"/>
      <c r="DF152" s="76"/>
      <c r="DG152" s="76"/>
      <c r="DH152" s="76"/>
      <c r="DI152" s="76"/>
      <c r="DJ152" s="76"/>
      <c r="DK152" s="76"/>
      <c r="DL152" s="76"/>
      <c r="DM152" s="76"/>
      <c r="DN152" s="76"/>
      <c r="DO152" s="76"/>
      <c r="DP152" s="76"/>
      <c r="DQ152" s="76"/>
      <c r="DR152" s="76"/>
    </row>
    <row r="153" spans="1:122" s="5" customFormat="1" x14ac:dyDescent="0.25">
      <c r="A153" s="1" t="s">
        <v>49</v>
      </c>
      <c r="B153" s="64"/>
      <c r="C153" s="2"/>
      <c r="D153" s="58"/>
      <c r="E153" s="55"/>
      <c r="F153" s="55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  <c r="AI153" s="56"/>
      <c r="AJ153" s="56"/>
      <c r="AK153" s="56"/>
      <c r="AL153" s="56"/>
      <c r="AM153" s="56"/>
      <c r="AN153" s="56"/>
      <c r="AO153" s="56"/>
      <c r="AP153" s="56"/>
      <c r="AQ153" s="56"/>
      <c r="AR153" s="56"/>
      <c r="AS153" s="56"/>
      <c r="AT153" s="56"/>
      <c r="AU153" s="56"/>
      <c r="AV153" s="56"/>
      <c r="AW153" s="56"/>
      <c r="AX153" s="56"/>
      <c r="AY153" s="56"/>
      <c r="AZ153" s="56"/>
      <c r="BA153" s="56"/>
      <c r="BB153" s="56"/>
      <c r="BC153" s="56"/>
      <c r="BD153" s="56"/>
      <c r="BE153" s="56"/>
      <c r="BF153" s="56"/>
      <c r="BG153" s="56"/>
      <c r="BH153" s="56"/>
      <c r="BI153" s="56"/>
      <c r="BJ153" s="56"/>
      <c r="BK153" s="56"/>
      <c r="BL153" s="56"/>
      <c r="BM153" s="56"/>
      <c r="BN153" s="56"/>
      <c r="BO153" s="56"/>
      <c r="BP153" s="56"/>
      <c r="BQ153" s="56"/>
      <c r="BR153" s="56"/>
      <c r="BS153" s="56"/>
      <c r="BT153" s="56"/>
      <c r="BU153" s="56"/>
      <c r="BV153" s="56"/>
      <c r="BW153" s="56"/>
      <c r="BX153" s="56"/>
      <c r="BY153" s="56"/>
      <c r="BZ153" s="56"/>
      <c r="CA153" s="56"/>
      <c r="CB153" s="56"/>
      <c r="CC153" s="56"/>
      <c r="CD153" s="56"/>
      <c r="CE153" s="56"/>
      <c r="CF153" s="56"/>
      <c r="CG153" s="56"/>
      <c r="CH153" s="56"/>
      <c r="CI153" s="56"/>
      <c r="CJ153" s="56"/>
      <c r="CK153" s="56"/>
      <c r="CL153" s="56"/>
      <c r="CM153" s="56"/>
      <c r="CN153" s="56"/>
      <c r="CO153" s="56"/>
      <c r="CP153" s="56"/>
      <c r="CQ153" s="56"/>
      <c r="CR153" s="56"/>
      <c r="CS153" s="56"/>
      <c r="CT153" s="56"/>
      <c r="CU153" s="56"/>
      <c r="CV153" s="56"/>
      <c r="CW153" s="56"/>
      <c r="CX153" s="56"/>
      <c r="CY153" s="56"/>
      <c r="CZ153" s="56"/>
      <c r="DA153" s="56"/>
      <c r="DB153" s="56"/>
      <c r="DC153" s="56"/>
      <c r="DD153" s="56"/>
      <c r="DE153" s="56"/>
      <c r="DF153" s="56"/>
      <c r="DG153" s="56"/>
      <c r="DH153" s="56"/>
      <c r="DI153" s="56"/>
      <c r="DJ153" s="56"/>
      <c r="DK153" s="56"/>
      <c r="DL153" s="56"/>
      <c r="DM153" s="56"/>
      <c r="DN153" s="56"/>
      <c r="DO153" s="56"/>
      <c r="DP153" s="56"/>
      <c r="DQ153" s="56"/>
    </row>
    <row r="154" spans="1:122" s="56" customFormat="1" ht="59.25" customHeight="1" x14ac:dyDescent="0.25">
      <c r="A154" s="1" t="s">
        <v>50</v>
      </c>
      <c r="B154" s="64" t="s">
        <v>51</v>
      </c>
      <c r="C154" s="2"/>
      <c r="D154" s="58"/>
      <c r="E154" s="55"/>
      <c r="F154" s="55"/>
    </row>
    <row r="155" spans="1:122" s="5" customFormat="1" ht="21.75" customHeight="1" x14ac:dyDescent="0.25">
      <c r="A155" s="57" t="s">
        <v>468</v>
      </c>
      <c r="B155" s="64" t="s">
        <v>52</v>
      </c>
      <c r="C155" s="61">
        <f>2586.05*5.6329</f>
        <v>14566.961045000002</v>
      </c>
      <c r="D155" s="58" t="s">
        <v>9</v>
      </c>
      <c r="E155" s="55" t="s">
        <v>10</v>
      </c>
      <c r="F155" s="55" t="s">
        <v>10</v>
      </c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6"/>
      <c r="AF155" s="56"/>
      <c r="AG155" s="56"/>
      <c r="AH155" s="56"/>
      <c r="AI155" s="56"/>
      <c r="AJ155" s="56"/>
      <c r="AK155" s="56"/>
      <c r="AL155" s="56"/>
      <c r="AM155" s="56"/>
      <c r="AN155" s="56"/>
      <c r="AO155" s="56"/>
      <c r="AP155" s="56"/>
      <c r="AQ155" s="56"/>
      <c r="AR155" s="56"/>
      <c r="AS155" s="56"/>
      <c r="AT155" s="56"/>
      <c r="AU155" s="56"/>
      <c r="AV155" s="56"/>
      <c r="AW155" s="56"/>
      <c r="AX155" s="56"/>
      <c r="AY155" s="56"/>
      <c r="AZ155" s="56"/>
      <c r="BA155" s="56"/>
      <c r="BB155" s="56"/>
      <c r="BC155" s="56"/>
      <c r="BD155" s="56"/>
      <c r="BE155" s="56"/>
      <c r="BF155" s="56"/>
      <c r="BG155" s="56"/>
      <c r="BH155" s="56"/>
      <c r="BI155" s="56"/>
      <c r="BJ155" s="56"/>
      <c r="BK155" s="56"/>
      <c r="BL155" s="56"/>
      <c r="BM155" s="56"/>
      <c r="BN155" s="56"/>
      <c r="BO155" s="56"/>
      <c r="BP155" s="56"/>
      <c r="BQ155" s="56"/>
      <c r="BR155" s="56"/>
      <c r="BS155" s="56"/>
      <c r="BT155" s="56"/>
      <c r="BU155" s="56"/>
      <c r="BV155" s="56"/>
      <c r="BW155" s="56"/>
      <c r="BX155" s="56"/>
      <c r="BY155" s="56"/>
      <c r="BZ155" s="56"/>
      <c r="CA155" s="56"/>
      <c r="CB155" s="56"/>
      <c r="CC155" s="56"/>
      <c r="CD155" s="56"/>
      <c r="CE155" s="56"/>
      <c r="CF155" s="56"/>
      <c r="CG155" s="56"/>
      <c r="CH155" s="56"/>
      <c r="CI155" s="56"/>
      <c r="CJ155" s="56"/>
      <c r="CK155" s="56"/>
      <c r="CL155" s="56"/>
      <c r="CM155" s="56"/>
      <c r="CN155" s="56"/>
      <c r="CO155" s="56"/>
      <c r="CP155" s="56"/>
      <c r="CQ155" s="56"/>
      <c r="CR155" s="56"/>
      <c r="CS155" s="56"/>
      <c r="CT155" s="56"/>
      <c r="CU155" s="56"/>
      <c r="CV155" s="56"/>
      <c r="CW155" s="56"/>
      <c r="CX155" s="56"/>
      <c r="CY155" s="56"/>
      <c r="CZ155" s="56"/>
      <c r="DA155" s="56"/>
      <c r="DB155" s="56"/>
      <c r="DC155" s="56"/>
      <c r="DD155" s="56"/>
      <c r="DE155" s="56"/>
      <c r="DF155" s="56"/>
      <c r="DG155" s="56"/>
      <c r="DH155" s="56"/>
      <c r="DI155" s="56"/>
      <c r="DJ155" s="56"/>
      <c r="DK155" s="56"/>
      <c r="DL155" s="56"/>
      <c r="DM155" s="56"/>
      <c r="DN155" s="56"/>
      <c r="DO155" s="56"/>
      <c r="DP155" s="56"/>
      <c r="DQ155" s="56"/>
    </row>
    <row r="156" spans="1:122" s="5" customFormat="1" ht="21.75" customHeight="1" x14ac:dyDescent="0.25">
      <c r="A156" s="57" t="s">
        <v>506</v>
      </c>
      <c r="B156" s="64" t="s">
        <v>505</v>
      </c>
      <c r="C156" s="61">
        <v>533.32000000000005</v>
      </c>
      <c r="D156" s="58" t="s">
        <v>9</v>
      </c>
      <c r="E156" s="55" t="s">
        <v>10</v>
      </c>
      <c r="F156" s="55" t="s">
        <v>10</v>
      </c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  <c r="AG156" s="56"/>
      <c r="AH156" s="56"/>
      <c r="AI156" s="56"/>
      <c r="AJ156" s="56"/>
      <c r="AK156" s="56"/>
      <c r="AL156" s="56"/>
      <c r="AM156" s="56"/>
      <c r="AN156" s="56"/>
      <c r="AO156" s="56"/>
      <c r="AP156" s="56"/>
      <c r="AQ156" s="56"/>
      <c r="AR156" s="56"/>
      <c r="AS156" s="56"/>
      <c r="AT156" s="56"/>
      <c r="AU156" s="56"/>
      <c r="AV156" s="56"/>
      <c r="AW156" s="56"/>
      <c r="AX156" s="56"/>
      <c r="AY156" s="56"/>
      <c r="AZ156" s="56"/>
      <c r="BA156" s="56"/>
      <c r="BB156" s="56"/>
      <c r="BC156" s="56"/>
      <c r="BD156" s="56"/>
      <c r="BE156" s="56"/>
      <c r="BF156" s="56"/>
      <c r="BG156" s="56"/>
      <c r="BH156" s="56"/>
      <c r="BI156" s="56"/>
      <c r="BJ156" s="56"/>
      <c r="BK156" s="56"/>
      <c r="BL156" s="56"/>
      <c r="BM156" s="56"/>
      <c r="BN156" s="56"/>
      <c r="BO156" s="56"/>
      <c r="BP156" s="56"/>
      <c r="BQ156" s="56"/>
      <c r="BR156" s="56"/>
      <c r="BS156" s="56"/>
      <c r="BT156" s="56"/>
      <c r="BU156" s="56"/>
      <c r="BV156" s="56"/>
      <c r="BW156" s="56"/>
      <c r="BX156" s="56"/>
      <c r="BY156" s="56"/>
      <c r="BZ156" s="56"/>
      <c r="CA156" s="56"/>
      <c r="CB156" s="56"/>
      <c r="CC156" s="56"/>
      <c r="CD156" s="56"/>
      <c r="CE156" s="56"/>
      <c r="CF156" s="56"/>
      <c r="CG156" s="56"/>
      <c r="CH156" s="56"/>
      <c r="CI156" s="56"/>
      <c r="CJ156" s="56"/>
      <c r="CK156" s="56"/>
      <c r="CL156" s="56"/>
      <c r="CM156" s="56"/>
      <c r="CN156" s="56"/>
      <c r="CO156" s="56"/>
      <c r="CP156" s="56"/>
      <c r="CQ156" s="56"/>
      <c r="CR156" s="56"/>
      <c r="CS156" s="56"/>
      <c r="CT156" s="56"/>
      <c r="CU156" s="56"/>
      <c r="CV156" s="56"/>
      <c r="CW156" s="56"/>
      <c r="CX156" s="56"/>
      <c r="CY156" s="56"/>
      <c r="CZ156" s="56"/>
      <c r="DA156" s="56"/>
      <c r="DB156" s="56"/>
      <c r="DC156" s="56"/>
      <c r="DD156" s="56"/>
      <c r="DE156" s="56"/>
      <c r="DF156" s="56"/>
      <c r="DG156" s="56"/>
      <c r="DH156" s="56"/>
      <c r="DI156" s="56"/>
      <c r="DJ156" s="56"/>
      <c r="DK156" s="56"/>
      <c r="DL156" s="56"/>
      <c r="DM156" s="56"/>
      <c r="DN156" s="56"/>
      <c r="DO156" s="56"/>
      <c r="DP156" s="56"/>
      <c r="DQ156" s="56"/>
    </row>
    <row r="157" spans="1:122" s="5" customFormat="1" ht="36" customHeight="1" x14ac:dyDescent="0.25">
      <c r="A157" s="57" t="s">
        <v>664</v>
      </c>
      <c r="B157" s="64" t="s">
        <v>665</v>
      </c>
      <c r="C157" s="61">
        <v>950</v>
      </c>
      <c r="D157" s="58" t="s">
        <v>9</v>
      </c>
      <c r="E157" s="55" t="s">
        <v>242</v>
      </c>
      <c r="F157" s="55" t="s">
        <v>161</v>
      </c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K157" s="56"/>
      <c r="AL157" s="56"/>
      <c r="AM157" s="56"/>
      <c r="AN157" s="56"/>
      <c r="AO157" s="56"/>
      <c r="AP157" s="56"/>
      <c r="AQ157" s="56"/>
      <c r="AR157" s="56"/>
      <c r="AS157" s="56"/>
      <c r="AT157" s="56"/>
      <c r="AU157" s="56"/>
      <c r="AV157" s="56"/>
      <c r="AW157" s="56"/>
      <c r="AX157" s="56"/>
      <c r="AY157" s="56"/>
      <c r="AZ157" s="56"/>
      <c r="BA157" s="56"/>
      <c r="BB157" s="56"/>
      <c r="BC157" s="56"/>
      <c r="BD157" s="56"/>
      <c r="BE157" s="56"/>
      <c r="BF157" s="56"/>
      <c r="BG157" s="56"/>
      <c r="BH157" s="56"/>
      <c r="BI157" s="56"/>
      <c r="BJ157" s="56"/>
      <c r="BK157" s="56"/>
      <c r="BL157" s="56"/>
      <c r="BM157" s="56"/>
      <c r="BN157" s="56"/>
      <c r="BO157" s="56"/>
      <c r="BP157" s="56"/>
      <c r="BQ157" s="56"/>
      <c r="BR157" s="56"/>
      <c r="BS157" s="56"/>
      <c r="BT157" s="56"/>
      <c r="BU157" s="56"/>
      <c r="BV157" s="56"/>
      <c r="BW157" s="56"/>
      <c r="BX157" s="56"/>
      <c r="BY157" s="56"/>
      <c r="BZ157" s="56"/>
      <c r="CA157" s="56"/>
      <c r="CB157" s="56"/>
      <c r="CC157" s="56"/>
      <c r="CD157" s="56"/>
      <c r="CE157" s="56"/>
      <c r="CF157" s="56"/>
      <c r="CG157" s="56"/>
      <c r="CH157" s="56"/>
      <c r="CI157" s="56"/>
      <c r="CJ157" s="56"/>
      <c r="CK157" s="56"/>
      <c r="CL157" s="56"/>
      <c r="CM157" s="56"/>
      <c r="CN157" s="56"/>
      <c r="CO157" s="56"/>
      <c r="CP157" s="56"/>
      <c r="CQ157" s="56"/>
      <c r="CR157" s="56"/>
      <c r="CS157" s="56"/>
      <c r="CT157" s="56"/>
      <c r="CU157" s="56"/>
      <c r="CV157" s="56"/>
      <c r="CW157" s="56"/>
      <c r="CX157" s="56"/>
      <c r="CY157" s="56"/>
      <c r="CZ157" s="56"/>
      <c r="DA157" s="56"/>
      <c r="DB157" s="56"/>
      <c r="DC157" s="56"/>
      <c r="DD157" s="56"/>
      <c r="DE157" s="56"/>
      <c r="DF157" s="56"/>
      <c r="DG157" s="56"/>
      <c r="DH157" s="56"/>
      <c r="DI157" s="56"/>
      <c r="DJ157" s="56"/>
      <c r="DK157" s="56"/>
      <c r="DL157" s="56"/>
      <c r="DM157" s="56"/>
      <c r="DN157" s="56"/>
      <c r="DO157" s="56"/>
      <c r="DP157" s="56"/>
      <c r="DQ157" s="56"/>
    </row>
    <row r="158" spans="1:122" s="5" customFormat="1" ht="21.75" customHeight="1" x14ac:dyDescent="0.25">
      <c r="A158" s="57" t="s">
        <v>672</v>
      </c>
      <c r="B158" s="64" t="s">
        <v>52</v>
      </c>
      <c r="C158" s="61">
        <v>7100</v>
      </c>
      <c r="D158" s="58" t="s">
        <v>9</v>
      </c>
      <c r="E158" s="55" t="s">
        <v>242</v>
      </c>
      <c r="F158" s="55" t="s">
        <v>242</v>
      </c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  <c r="AG158" s="56"/>
      <c r="AH158" s="56"/>
      <c r="AI158" s="56"/>
      <c r="AJ158" s="56"/>
      <c r="AK158" s="56"/>
      <c r="AL158" s="56"/>
      <c r="AM158" s="56"/>
      <c r="AN158" s="56"/>
      <c r="AO158" s="56"/>
      <c r="AP158" s="56"/>
      <c r="AQ158" s="56"/>
      <c r="AR158" s="56"/>
      <c r="AS158" s="56"/>
      <c r="AT158" s="56"/>
      <c r="AU158" s="56"/>
      <c r="AV158" s="56"/>
      <c r="AW158" s="56"/>
      <c r="AX158" s="56"/>
      <c r="AY158" s="56"/>
      <c r="AZ158" s="56"/>
      <c r="BA158" s="56"/>
      <c r="BB158" s="56"/>
      <c r="BC158" s="56"/>
      <c r="BD158" s="56"/>
      <c r="BE158" s="56"/>
      <c r="BF158" s="56"/>
      <c r="BG158" s="56"/>
      <c r="BH158" s="56"/>
      <c r="BI158" s="56"/>
      <c r="BJ158" s="56"/>
      <c r="BK158" s="56"/>
      <c r="BL158" s="56"/>
      <c r="BM158" s="56"/>
      <c r="BN158" s="56"/>
      <c r="BO158" s="56"/>
      <c r="BP158" s="56"/>
      <c r="BQ158" s="56"/>
      <c r="BR158" s="56"/>
      <c r="BS158" s="56"/>
      <c r="BT158" s="56"/>
      <c r="BU158" s="56"/>
      <c r="BV158" s="56"/>
      <c r="BW158" s="56"/>
      <c r="BX158" s="56"/>
      <c r="BY158" s="56"/>
      <c r="BZ158" s="56"/>
      <c r="CA158" s="56"/>
      <c r="CB158" s="56"/>
      <c r="CC158" s="56"/>
      <c r="CD158" s="56"/>
      <c r="CE158" s="56"/>
      <c r="CF158" s="56"/>
      <c r="CG158" s="56"/>
      <c r="CH158" s="56"/>
      <c r="CI158" s="56"/>
      <c r="CJ158" s="56"/>
      <c r="CK158" s="56"/>
      <c r="CL158" s="56"/>
      <c r="CM158" s="56"/>
      <c r="CN158" s="56"/>
      <c r="CO158" s="56"/>
      <c r="CP158" s="56"/>
      <c r="CQ158" s="56"/>
      <c r="CR158" s="56"/>
      <c r="CS158" s="56"/>
      <c r="CT158" s="56"/>
      <c r="CU158" s="56"/>
      <c r="CV158" s="56"/>
      <c r="CW158" s="56"/>
      <c r="CX158" s="56"/>
      <c r="CY158" s="56"/>
      <c r="CZ158" s="56"/>
      <c r="DA158" s="56"/>
      <c r="DB158" s="56"/>
      <c r="DC158" s="56"/>
      <c r="DD158" s="56"/>
      <c r="DE158" s="56"/>
      <c r="DF158" s="56"/>
      <c r="DG158" s="56"/>
      <c r="DH158" s="56"/>
      <c r="DI158" s="56"/>
      <c r="DJ158" s="56"/>
      <c r="DK158" s="56"/>
      <c r="DL158" s="56"/>
      <c r="DM158" s="56"/>
      <c r="DN158" s="56"/>
      <c r="DO158" s="56"/>
      <c r="DP158" s="56"/>
      <c r="DQ158" s="56"/>
    </row>
    <row r="159" spans="1:122" s="5" customFormat="1" ht="21.75" customHeight="1" x14ac:dyDescent="0.25">
      <c r="A159" s="57" t="s">
        <v>755</v>
      </c>
      <c r="B159" s="64"/>
      <c r="C159" s="61">
        <f>(2460+43)*5.7006</f>
        <v>14268.601799999999</v>
      </c>
      <c r="D159" s="58" t="s">
        <v>9</v>
      </c>
      <c r="E159" s="55" t="s">
        <v>242</v>
      </c>
      <c r="F159" s="55" t="s">
        <v>242</v>
      </c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  <c r="AM159" s="56"/>
      <c r="AN159" s="56"/>
      <c r="AO159" s="56"/>
      <c r="AP159" s="56"/>
      <c r="AQ159" s="56"/>
      <c r="AR159" s="56"/>
      <c r="AS159" s="56"/>
      <c r="AT159" s="56"/>
      <c r="AU159" s="56"/>
      <c r="AV159" s="56"/>
      <c r="AW159" s="56"/>
      <c r="AX159" s="56"/>
      <c r="AY159" s="56"/>
      <c r="AZ159" s="56"/>
      <c r="BA159" s="56"/>
      <c r="BB159" s="56"/>
      <c r="BC159" s="56"/>
      <c r="BD159" s="56"/>
      <c r="BE159" s="56"/>
      <c r="BF159" s="56"/>
      <c r="BG159" s="56"/>
      <c r="BH159" s="56"/>
      <c r="BI159" s="56"/>
      <c r="BJ159" s="56"/>
      <c r="BK159" s="56"/>
      <c r="BL159" s="56"/>
      <c r="BM159" s="56"/>
      <c r="BN159" s="56"/>
      <c r="BO159" s="56"/>
      <c r="BP159" s="56"/>
      <c r="BQ159" s="56"/>
      <c r="BR159" s="56"/>
      <c r="BS159" s="56"/>
      <c r="BT159" s="56"/>
      <c r="BU159" s="56"/>
      <c r="BV159" s="56"/>
      <c r="BW159" s="56"/>
      <c r="BX159" s="56"/>
      <c r="BY159" s="56"/>
      <c r="BZ159" s="56"/>
      <c r="CA159" s="56"/>
      <c r="CB159" s="56"/>
      <c r="CC159" s="56"/>
      <c r="CD159" s="56"/>
      <c r="CE159" s="56"/>
      <c r="CF159" s="56"/>
      <c r="CG159" s="56"/>
      <c r="CH159" s="56"/>
      <c r="CI159" s="56"/>
      <c r="CJ159" s="56"/>
      <c r="CK159" s="56"/>
      <c r="CL159" s="56"/>
      <c r="CM159" s="56"/>
      <c r="CN159" s="56"/>
      <c r="CO159" s="56"/>
      <c r="CP159" s="56"/>
      <c r="CQ159" s="56"/>
      <c r="CR159" s="56"/>
      <c r="CS159" s="56"/>
      <c r="CT159" s="56"/>
      <c r="CU159" s="56"/>
      <c r="CV159" s="56"/>
      <c r="CW159" s="56"/>
      <c r="CX159" s="56"/>
      <c r="CY159" s="56"/>
      <c r="CZ159" s="56"/>
      <c r="DA159" s="56"/>
      <c r="DB159" s="56"/>
      <c r="DC159" s="56"/>
      <c r="DD159" s="56"/>
      <c r="DE159" s="56"/>
      <c r="DF159" s="56"/>
      <c r="DG159" s="56"/>
      <c r="DH159" s="56"/>
      <c r="DI159" s="56"/>
      <c r="DJ159" s="56"/>
      <c r="DK159" s="56"/>
      <c r="DL159" s="56"/>
      <c r="DM159" s="56"/>
      <c r="DN159" s="56"/>
      <c r="DO159" s="56"/>
      <c r="DP159" s="56"/>
      <c r="DQ159" s="56"/>
    </row>
    <row r="160" spans="1:122" s="5" customFormat="1" ht="32.450000000000003" customHeight="1" x14ac:dyDescent="0.25">
      <c r="A160" s="1" t="s">
        <v>54</v>
      </c>
      <c r="B160" s="64" t="s">
        <v>55</v>
      </c>
      <c r="C160" s="2"/>
      <c r="D160" s="58"/>
      <c r="E160" s="55"/>
      <c r="F160" s="55"/>
    </row>
    <row r="161" spans="1:122" s="5" customFormat="1" ht="25.5" x14ac:dyDescent="0.25">
      <c r="A161" s="57" t="s">
        <v>56</v>
      </c>
      <c r="B161" s="65" t="s">
        <v>57</v>
      </c>
      <c r="C161" s="2">
        <v>19000</v>
      </c>
      <c r="D161" s="58" t="s">
        <v>9</v>
      </c>
      <c r="E161" s="55" t="s">
        <v>14</v>
      </c>
      <c r="F161" s="55" t="s">
        <v>14</v>
      </c>
    </row>
    <row r="162" spans="1:122" s="5" customFormat="1" ht="25.5" x14ac:dyDescent="0.25">
      <c r="A162" s="1" t="s">
        <v>794</v>
      </c>
      <c r="B162" s="89" t="s">
        <v>59</v>
      </c>
      <c r="C162" s="77"/>
      <c r="D162" s="155"/>
      <c r="E162" s="156"/>
      <c r="F162" s="156"/>
    </row>
    <row r="163" spans="1:122" s="5" customFormat="1" ht="36" x14ac:dyDescent="0.25">
      <c r="A163" s="57" t="s">
        <v>60</v>
      </c>
      <c r="B163" s="64" t="s">
        <v>61</v>
      </c>
      <c r="C163" s="2"/>
      <c r="D163" s="58"/>
      <c r="E163" s="55"/>
      <c r="F163" s="55"/>
    </row>
    <row r="164" spans="1:122" s="5" customFormat="1" ht="25.5" x14ac:dyDescent="0.25">
      <c r="A164" s="57" t="s">
        <v>678</v>
      </c>
      <c r="B164" s="64" t="s">
        <v>679</v>
      </c>
      <c r="C164" s="2">
        <v>4800</v>
      </c>
      <c r="D164" s="58" t="s">
        <v>9</v>
      </c>
      <c r="E164" s="55" t="s">
        <v>242</v>
      </c>
      <c r="F164" s="55" t="s">
        <v>242</v>
      </c>
    </row>
    <row r="165" spans="1:122" s="5" customFormat="1" ht="24" x14ac:dyDescent="0.25">
      <c r="A165" s="57" t="s">
        <v>58</v>
      </c>
      <c r="B165" s="65" t="s">
        <v>714</v>
      </c>
      <c r="C165" s="2">
        <v>400</v>
      </c>
      <c r="D165" s="58" t="s">
        <v>9</v>
      </c>
      <c r="E165" s="55" t="s">
        <v>14</v>
      </c>
      <c r="F165" s="55" t="s">
        <v>14</v>
      </c>
    </row>
    <row r="166" spans="1:122" s="5" customFormat="1" ht="27.75" customHeight="1" x14ac:dyDescent="0.25">
      <c r="A166" s="57" t="s">
        <v>680</v>
      </c>
      <c r="B166" s="64" t="s">
        <v>679</v>
      </c>
      <c r="C166" s="2">
        <v>6000</v>
      </c>
      <c r="D166" s="58" t="s">
        <v>9</v>
      </c>
      <c r="E166" s="55" t="s">
        <v>242</v>
      </c>
      <c r="F166" s="55" t="s">
        <v>242</v>
      </c>
    </row>
    <row r="167" spans="1:122" s="5" customFormat="1" ht="32.25" customHeight="1" x14ac:dyDescent="0.25">
      <c r="A167" s="57" t="s">
        <v>58</v>
      </c>
      <c r="B167" s="65" t="s">
        <v>714</v>
      </c>
      <c r="C167" s="2">
        <v>800</v>
      </c>
      <c r="D167" s="58" t="s">
        <v>9</v>
      </c>
      <c r="E167" s="55" t="s">
        <v>242</v>
      </c>
      <c r="F167" s="55" t="s">
        <v>161</v>
      </c>
    </row>
    <row r="168" spans="1:122" s="5" customFormat="1" ht="27.75" customHeight="1" x14ac:dyDescent="0.25">
      <c r="A168" s="57" t="s">
        <v>747</v>
      </c>
      <c r="B168" s="64" t="s">
        <v>704</v>
      </c>
      <c r="C168" s="2">
        <f>4000+3500</f>
        <v>7500</v>
      </c>
      <c r="D168" s="58" t="s">
        <v>9</v>
      </c>
      <c r="E168" s="55" t="s">
        <v>242</v>
      </c>
      <c r="F168" s="55" t="s">
        <v>161</v>
      </c>
    </row>
    <row r="169" spans="1:122" s="10" customFormat="1" ht="28.5" customHeight="1" x14ac:dyDescent="0.25">
      <c r="A169" s="1" t="s">
        <v>795</v>
      </c>
      <c r="B169" s="89"/>
      <c r="C169" s="2"/>
      <c r="D169" s="90"/>
      <c r="E169" s="16"/>
      <c r="F169" s="78"/>
    </row>
    <row r="170" spans="1:122" s="5" customFormat="1" ht="34.5" customHeight="1" x14ac:dyDescent="0.25">
      <c r="A170" s="57" t="s">
        <v>524</v>
      </c>
      <c r="B170" s="64" t="s">
        <v>62</v>
      </c>
      <c r="C170" s="2">
        <v>14620</v>
      </c>
      <c r="D170" s="58" t="s">
        <v>9</v>
      </c>
      <c r="E170" s="55" t="s">
        <v>26</v>
      </c>
      <c r="F170" s="55" t="s">
        <v>10</v>
      </c>
    </row>
    <row r="171" spans="1:122" s="5" customFormat="1" ht="25.5" x14ac:dyDescent="0.25">
      <c r="A171" s="57" t="s">
        <v>63</v>
      </c>
      <c r="B171" s="64" t="s">
        <v>64</v>
      </c>
      <c r="C171" s="2">
        <v>8500</v>
      </c>
      <c r="D171" s="58" t="s">
        <v>9</v>
      </c>
      <c r="E171" s="55" t="s">
        <v>26</v>
      </c>
      <c r="F171" s="55" t="s">
        <v>10</v>
      </c>
    </row>
    <row r="172" spans="1:122" s="5" customFormat="1" ht="16.5" customHeight="1" x14ac:dyDescent="0.25">
      <c r="A172" s="57" t="s">
        <v>373</v>
      </c>
      <c r="B172" s="64" t="s">
        <v>374</v>
      </c>
      <c r="C172" s="2">
        <v>100</v>
      </c>
      <c r="D172" s="58" t="s">
        <v>9</v>
      </c>
      <c r="E172" s="55" t="s">
        <v>14</v>
      </c>
      <c r="F172" s="55" t="s">
        <v>26</v>
      </c>
    </row>
    <row r="173" spans="1:122" s="5" customFormat="1" ht="24.75" customHeight="1" x14ac:dyDescent="0.25">
      <c r="A173" s="57" t="s">
        <v>517</v>
      </c>
      <c r="B173" s="64" t="s">
        <v>518</v>
      </c>
      <c r="C173" s="2">
        <v>225</v>
      </c>
      <c r="D173" s="58" t="s">
        <v>9</v>
      </c>
      <c r="E173" s="55" t="s">
        <v>10</v>
      </c>
      <c r="F173" s="55" t="s">
        <v>11</v>
      </c>
    </row>
    <row r="174" spans="1:122" s="5" customFormat="1" ht="24.75" customHeight="1" x14ac:dyDescent="0.25">
      <c r="A174" s="57" t="s">
        <v>539</v>
      </c>
      <c r="B174" s="64" t="s">
        <v>540</v>
      </c>
      <c r="C174" s="2">
        <v>780</v>
      </c>
      <c r="D174" s="58" t="s">
        <v>9</v>
      </c>
      <c r="E174" s="55" t="s">
        <v>11</v>
      </c>
      <c r="F174" s="55" t="s">
        <v>11</v>
      </c>
    </row>
    <row r="175" spans="1:122" s="5" customFormat="1" ht="24.75" customHeight="1" x14ac:dyDescent="0.25">
      <c r="A175" s="57" t="s">
        <v>562</v>
      </c>
      <c r="B175" s="64" t="s">
        <v>561</v>
      </c>
      <c r="C175" s="2">
        <v>100</v>
      </c>
      <c r="D175" s="58" t="s">
        <v>9</v>
      </c>
      <c r="E175" s="55" t="s">
        <v>11</v>
      </c>
      <c r="F175" s="55" t="s">
        <v>11</v>
      </c>
    </row>
    <row r="176" spans="1:122" s="5" customFormat="1" ht="23.25" customHeight="1" x14ac:dyDescent="0.25">
      <c r="A176" s="6" t="s">
        <v>591</v>
      </c>
      <c r="B176" s="64" t="s">
        <v>592</v>
      </c>
      <c r="C176" s="2">
        <v>1500</v>
      </c>
      <c r="D176" s="58" t="s">
        <v>9</v>
      </c>
      <c r="E176" s="55" t="s">
        <v>182</v>
      </c>
      <c r="F176" s="55" t="s">
        <v>182</v>
      </c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76"/>
      <c r="AC176" s="76"/>
      <c r="AD176" s="76"/>
      <c r="AE176" s="76"/>
      <c r="AF176" s="76"/>
      <c r="AG176" s="76"/>
      <c r="AH176" s="76"/>
      <c r="AI176" s="76"/>
      <c r="AJ176" s="76"/>
      <c r="AK176" s="76"/>
      <c r="AL176" s="76"/>
      <c r="AM176" s="76"/>
      <c r="AN176" s="76"/>
      <c r="AO176" s="76"/>
      <c r="AP176" s="76"/>
      <c r="AQ176" s="76"/>
      <c r="AR176" s="76"/>
      <c r="AS176" s="76"/>
      <c r="AT176" s="76"/>
      <c r="AU176" s="76"/>
      <c r="AV176" s="76"/>
      <c r="AW176" s="76"/>
      <c r="AX176" s="76"/>
      <c r="AY176" s="76"/>
      <c r="AZ176" s="76"/>
      <c r="BA176" s="76"/>
      <c r="BB176" s="76"/>
      <c r="BC176" s="76"/>
      <c r="BD176" s="76"/>
      <c r="BE176" s="76"/>
      <c r="BF176" s="76"/>
      <c r="BG176" s="76"/>
      <c r="BH176" s="76"/>
      <c r="BI176" s="76"/>
      <c r="BJ176" s="76"/>
      <c r="BK176" s="76"/>
      <c r="BL176" s="76"/>
      <c r="BM176" s="76"/>
      <c r="BN176" s="76"/>
      <c r="BO176" s="76"/>
      <c r="BP176" s="76"/>
      <c r="BQ176" s="76"/>
      <c r="BR176" s="76"/>
      <c r="BS176" s="76"/>
      <c r="BT176" s="76"/>
      <c r="BU176" s="76"/>
      <c r="BV176" s="76"/>
      <c r="BW176" s="76"/>
      <c r="BX176" s="76"/>
      <c r="BY176" s="76"/>
      <c r="BZ176" s="76"/>
      <c r="CA176" s="76"/>
      <c r="CB176" s="76"/>
      <c r="CC176" s="76"/>
      <c r="CD176" s="76"/>
      <c r="CE176" s="76"/>
      <c r="CF176" s="76"/>
      <c r="CG176" s="76"/>
      <c r="CH176" s="76"/>
      <c r="CI176" s="76"/>
      <c r="CJ176" s="76"/>
      <c r="CK176" s="76"/>
      <c r="CL176" s="76"/>
      <c r="CM176" s="76"/>
      <c r="CN176" s="76"/>
      <c r="CO176" s="76"/>
      <c r="CP176" s="76"/>
      <c r="CQ176" s="76"/>
      <c r="CR176" s="76"/>
      <c r="CS176" s="76"/>
      <c r="CT176" s="76"/>
      <c r="CU176" s="76"/>
      <c r="CV176" s="76"/>
      <c r="CW176" s="76"/>
      <c r="CX176" s="76"/>
      <c r="CY176" s="76"/>
      <c r="CZ176" s="76"/>
      <c r="DA176" s="76"/>
      <c r="DB176" s="76"/>
      <c r="DC176" s="76"/>
      <c r="DD176" s="76"/>
      <c r="DE176" s="76"/>
      <c r="DF176" s="76"/>
      <c r="DG176" s="76"/>
      <c r="DH176" s="76"/>
      <c r="DI176" s="76"/>
      <c r="DJ176" s="76"/>
      <c r="DK176" s="76"/>
      <c r="DL176" s="76"/>
      <c r="DM176" s="76"/>
      <c r="DN176" s="76"/>
      <c r="DO176" s="76"/>
      <c r="DP176" s="76"/>
      <c r="DQ176" s="76"/>
      <c r="DR176" s="76"/>
    </row>
    <row r="177" spans="1:122" s="5" customFormat="1" ht="23.25" customHeight="1" x14ac:dyDescent="0.25">
      <c r="A177" s="6" t="s">
        <v>711</v>
      </c>
      <c r="B177" s="64" t="s">
        <v>593</v>
      </c>
      <c r="C177" s="2">
        <v>1300</v>
      </c>
      <c r="D177" s="58" t="s">
        <v>9</v>
      </c>
      <c r="E177" s="55" t="s">
        <v>182</v>
      </c>
      <c r="F177" s="55" t="s">
        <v>182</v>
      </c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  <c r="AA177" s="76"/>
      <c r="AB177" s="76"/>
      <c r="AC177" s="76"/>
      <c r="AD177" s="76"/>
      <c r="AE177" s="76"/>
      <c r="AF177" s="76"/>
      <c r="AG177" s="76"/>
      <c r="AH177" s="76"/>
      <c r="AI177" s="76"/>
      <c r="AJ177" s="76"/>
      <c r="AK177" s="76"/>
      <c r="AL177" s="76"/>
      <c r="AM177" s="76"/>
      <c r="AN177" s="76"/>
      <c r="AO177" s="76"/>
      <c r="AP177" s="76"/>
      <c r="AQ177" s="76"/>
      <c r="AR177" s="76"/>
      <c r="AS177" s="76"/>
      <c r="AT177" s="76"/>
      <c r="AU177" s="76"/>
      <c r="AV177" s="76"/>
      <c r="AW177" s="76"/>
      <c r="AX177" s="76"/>
      <c r="AY177" s="76"/>
      <c r="AZ177" s="76"/>
      <c r="BA177" s="76"/>
      <c r="BB177" s="76"/>
      <c r="BC177" s="76"/>
      <c r="BD177" s="76"/>
      <c r="BE177" s="76"/>
      <c r="BF177" s="76"/>
      <c r="BG177" s="76"/>
      <c r="BH177" s="76"/>
      <c r="BI177" s="76"/>
      <c r="BJ177" s="76"/>
      <c r="BK177" s="76"/>
      <c r="BL177" s="76"/>
      <c r="BM177" s="76"/>
      <c r="BN177" s="76"/>
      <c r="BO177" s="76"/>
      <c r="BP177" s="76"/>
      <c r="BQ177" s="76"/>
      <c r="BR177" s="76"/>
      <c r="BS177" s="76"/>
      <c r="BT177" s="76"/>
      <c r="BU177" s="76"/>
      <c r="BV177" s="76"/>
      <c r="BW177" s="76"/>
      <c r="BX177" s="76"/>
      <c r="BY177" s="76"/>
      <c r="BZ177" s="76"/>
      <c r="CA177" s="76"/>
      <c r="CB177" s="76"/>
      <c r="CC177" s="76"/>
      <c r="CD177" s="76"/>
      <c r="CE177" s="76"/>
      <c r="CF177" s="76"/>
      <c r="CG177" s="76"/>
      <c r="CH177" s="76"/>
      <c r="CI177" s="76"/>
      <c r="CJ177" s="76"/>
      <c r="CK177" s="76"/>
      <c r="CL177" s="76"/>
      <c r="CM177" s="76"/>
      <c r="CN177" s="76"/>
      <c r="CO177" s="76"/>
      <c r="CP177" s="76"/>
      <c r="CQ177" s="76"/>
      <c r="CR177" s="76"/>
      <c r="CS177" s="76"/>
      <c r="CT177" s="76"/>
      <c r="CU177" s="76"/>
      <c r="CV177" s="76"/>
      <c r="CW177" s="76"/>
      <c r="CX177" s="76"/>
      <c r="CY177" s="76"/>
      <c r="CZ177" s="76"/>
      <c r="DA177" s="76"/>
      <c r="DB177" s="76"/>
      <c r="DC177" s="76"/>
      <c r="DD177" s="76"/>
      <c r="DE177" s="76"/>
      <c r="DF177" s="76"/>
      <c r="DG177" s="76"/>
      <c r="DH177" s="76"/>
      <c r="DI177" s="76"/>
      <c r="DJ177" s="76"/>
      <c r="DK177" s="76"/>
      <c r="DL177" s="76"/>
      <c r="DM177" s="76"/>
      <c r="DN177" s="76"/>
      <c r="DO177" s="76"/>
      <c r="DP177" s="76"/>
      <c r="DQ177" s="76"/>
      <c r="DR177" s="76"/>
    </row>
    <row r="178" spans="1:122" s="5" customFormat="1" ht="22.5" customHeight="1" x14ac:dyDescent="0.25">
      <c r="A178" s="1" t="s">
        <v>65</v>
      </c>
      <c r="B178" s="157"/>
      <c r="C178" s="2"/>
      <c r="D178" s="58"/>
      <c r="E178" s="55"/>
      <c r="F178" s="55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  <c r="AG178" s="56"/>
      <c r="AH178" s="56"/>
      <c r="AI178" s="56"/>
      <c r="AJ178" s="56"/>
      <c r="AK178" s="56"/>
      <c r="AL178" s="56"/>
      <c r="AM178" s="56"/>
      <c r="AN178" s="56"/>
      <c r="AO178" s="56"/>
      <c r="AP178" s="56"/>
      <c r="AQ178" s="56"/>
      <c r="AR178" s="56"/>
      <c r="AS178" s="56"/>
      <c r="AT178" s="56"/>
      <c r="AU178" s="56"/>
      <c r="AV178" s="56"/>
      <c r="AW178" s="56"/>
      <c r="AX178" s="56"/>
      <c r="AY178" s="56"/>
      <c r="AZ178" s="56"/>
      <c r="BA178" s="56"/>
      <c r="BB178" s="56"/>
      <c r="BC178" s="56"/>
      <c r="BD178" s="56"/>
      <c r="BE178" s="56"/>
      <c r="BF178" s="56"/>
      <c r="BG178" s="56"/>
      <c r="BH178" s="56"/>
      <c r="BI178" s="56"/>
      <c r="BJ178" s="56"/>
      <c r="BK178" s="56"/>
      <c r="BL178" s="56"/>
      <c r="BM178" s="56"/>
      <c r="BN178" s="56"/>
      <c r="BO178" s="56"/>
      <c r="BP178" s="56"/>
      <c r="BQ178" s="56"/>
      <c r="BR178" s="56"/>
      <c r="BS178" s="56"/>
      <c r="BT178" s="56"/>
      <c r="BU178" s="56"/>
      <c r="BV178" s="56"/>
      <c r="BW178" s="56"/>
      <c r="BX178" s="56"/>
      <c r="BY178" s="56"/>
      <c r="BZ178" s="56"/>
      <c r="CA178" s="56"/>
      <c r="CB178" s="56"/>
      <c r="CC178" s="56"/>
      <c r="CD178" s="56"/>
      <c r="CE178" s="56"/>
      <c r="CF178" s="56"/>
      <c r="CG178" s="56"/>
      <c r="CH178" s="56"/>
      <c r="CI178" s="56"/>
      <c r="CJ178" s="56"/>
      <c r="CK178" s="56"/>
      <c r="CL178" s="56"/>
      <c r="CM178" s="56"/>
      <c r="CN178" s="56"/>
      <c r="CO178" s="56"/>
      <c r="CP178" s="56"/>
      <c r="CQ178" s="56"/>
      <c r="CR178" s="56"/>
      <c r="CS178" s="56"/>
      <c r="CT178" s="56"/>
      <c r="CU178" s="56"/>
      <c r="CV178" s="56"/>
      <c r="CW178" s="56"/>
      <c r="CX178" s="56"/>
      <c r="CY178" s="56"/>
      <c r="CZ178" s="56"/>
      <c r="DA178" s="56"/>
      <c r="DB178" s="56"/>
      <c r="DC178" s="56"/>
      <c r="DD178" s="56"/>
      <c r="DE178" s="56"/>
      <c r="DF178" s="56"/>
      <c r="DG178" s="56"/>
      <c r="DH178" s="56"/>
      <c r="DI178" s="56"/>
      <c r="DJ178" s="56"/>
      <c r="DK178" s="56"/>
      <c r="DL178" s="56"/>
      <c r="DM178" s="56"/>
      <c r="DN178" s="56"/>
      <c r="DO178" s="56"/>
      <c r="DP178" s="56"/>
      <c r="DQ178" s="56"/>
    </row>
    <row r="179" spans="1:122" s="5" customFormat="1" ht="44.25" customHeight="1" x14ac:dyDescent="0.25">
      <c r="A179" s="54" t="s">
        <v>66</v>
      </c>
      <c r="B179" s="64" t="s">
        <v>67</v>
      </c>
      <c r="C179" s="2">
        <v>48100</v>
      </c>
      <c r="D179" s="58" t="s">
        <v>9</v>
      </c>
      <c r="E179" s="14" t="s">
        <v>38</v>
      </c>
      <c r="F179" s="14" t="s">
        <v>38</v>
      </c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  <c r="AF179" s="56"/>
      <c r="AG179" s="56"/>
      <c r="AH179" s="56"/>
      <c r="AI179" s="56"/>
      <c r="AJ179" s="56"/>
      <c r="AK179" s="56"/>
      <c r="AL179" s="56"/>
      <c r="AM179" s="56"/>
      <c r="AN179" s="56"/>
      <c r="AO179" s="56"/>
      <c r="AP179" s="56"/>
      <c r="AQ179" s="56"/>
      <c r="AR179" s="56"/>
      <c r="AS179" s="56"/>
      <c r="AT179" s="56"/>
      <c r="AU179" s="56"/>
      <c r="AV179" s="56"/>
      <c r="AW179" s="56"/>
      <c r="AX179" s="56"/>
      <c r="AY179" s="56"/>
      <c r="AZ179" s="56"/>
      <c r="BA179" s="56"/>
      <c r="BB179" s="56"/>
      <c r="BC179" s="56"/>
      <c r="BD179" s="56"/>
      <c r="BE179" s="56"/>
      <c r="BF179" s="56"/>
      <c r="BG179" s="56"/>
      <c r="BH179" s="56"/>
      <c r="BI179" s="56"/>
      <c r="BJ179" s="56"/>
      <c r="BK179" s="56"/>
      <c r="BL179" s="56"/>
      <c r="BM179" s="56"/>
      <c r="BN179" s="56"/>
      <c r="BO179" s="56"/>
      <c r="BP179" s="56"/>
      <c r="BQ179" s="56"/>
      <c r="BR179" s="56"/>
      <c r="BS179" s="56"/>
      <c r="BT179" s="56"/>
      <c r="BU179" s="56"/>
      <c r="BV179" s="56"/>
      <c r="BW179" s="56"/>
      <c r="BX179" s="56"/>
      <c r="BY179" s="56"/>
      <c r="BZ179" s="56"/>
      <c r="CA179" s="56"/>
      <c r="CB179" s="56"/>
      <c r="CC179" s="56"/>
      <c r="CD179" s="56"/>
      <c r="CE179" s="56"/>
      <c r="CF179" s="56"/>
      <c r="CG179" s="56"/>
      <c r="CH179" s="56"/>
      <c r="CI179" s="56"/>
      <c r="CJ179" s="56"/>
      <c r="CK179" s="56"/>
      <c r="CL179" s="56"/>
      <c r="CM179" s="56"/>
      <c r="CN179" s="56"/>
      <c r="CO179" s="56"/>
      <c r="CP179" s="56"/>
      <c r="CQ179" s="56"/>
      <c r="CR179" s="56"/>
      <c r="CS179" s="56"/>
      <c r="CT179" s="56"/>
      <c r="CU179" s="56"/>
      <c r="CV179" s="56"/>
      <c r="CW179" s="56"/>
      <c r="CX179" s="56"/>
      <c r="CY179" s="56"/>
      <c r="CZ179" s="56"/>
      <c r="DA179" s="56"/>
      <c r="DB179" s="56"/>
      <c r="DC179" s="56"/>
      <c r="DD179" s="56"/>
      <c r="DE179" s="56"/>
      <c r="DF179" s="56"/>
      <c r="DG179" s="56"/>
      <c r="DH179" s="56"/>
      <c r="DI179" s="56"/>
      <c r="DJ179" s="56"/>
      <c r="DK179" s="56"/>
      <c r="DL179" s="56"/>
      <c r="DM179" s="56"/>
      <c r="DN179" s="56"/>
      <c r="DO179" s="56"/>
      <c r="DP179" s="56"/>
      <c r="DQ179" s="56"/>
    </row>
    <row r="180" spans="1:122" s="5" customFormat="1" ht="48.75" customHeight="1" x14ac:dyDescent="0.25">
      <c r="A180" s="57" t="s">
        <v>68</v>
      </c>
      <c r="B180" s="64" t="s">
        <v>69</v>
      </c>
      <c r="C180" s="2">
        <v>26000</v>
      </c>
      <c r="D180" s="58" t="s">
        <v>9</v>
      </c>
      <c r="E180" s="58" t="s">
        <v>70</v>
      </c>
      <c r="F180" s="58" t="s">
        <v>71</v>
      </c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/>
      <c r="AR180" s="56"/>
      <c r="AS180" s="56"/>
      <c r="AT180" s="56"/>
      <c r="AU180" s="56"/>
      <c r="AV180" s="56"/>
      <c r="AW180" s="56"/>
      <c r="AX180" s="56"/>
      <c r="AY180" s="56"/>
      <c r="AZ180" s="56"/>
      <c r="BA180" s="56"/>
      <c r="BB180" s="56"/>
      <c r="BC180" s="56"/>
      <c r="BD180" s="56"/>
      <c r="BE180" s="56"/>
      <c r="BF180" s="56"/>
      <c r="BG180" s="56"/>
      <c r="BH180" s="56"/>
      <c r="BI180" s="56"/>
      <c r="BJ180" s="56"/>
      <c r="BK180" s="56"/>
      <c r="BL180" s="56"/>
      <c r="BM180" s="56"/>
      <c r="BN180" s="56"/>
      <c r="BO180" s="56"/>
      <c r="BP180" s="56"/>
      <c r="BQ180" s="56"/>
      <c r="BR180" s="56"/>
      <c r="BS180" s="56"/>
      <c r="BT180" s="56"/>
      <c r="BU180" s="56"/>
      <c r="BV180" s="56"/>
      <c r="BW180" s="56"/>
      <c r="BX180" s="56"/>
      <c r="BY180" s="56"/>
      <c r="BZ180" s="56"/>
      <c r="CA180" s="56"/>
      <c r="CB180" s="56"/>
      <c r="CC180" s="56"/>
      <c r="CD180" s="56"/>
      <c r="CE180" s="56"/>
      <c r="CF180" s="56"/>
      <c r="CG180" s="56"/>
      <c r="CH180" s="56"/>
      <c r="CI180" s="56"/>
      <c r="CJ180" s="56"/>
      <c r="CK180" s="56"/>
      <c r="CL180" s="56"/>
      <c r="CM180" s="56"/>
      <c r="CN180" s="56"/>
      <c r="CO180" s="56"/>
      <c r="CP180" s="56"/>
      <c r="CQ180" s="56"/>
      <c r="CR180" s="56"/>
      <c r="CS180" s="56"/>
      <c r="CT180" s="56"/>
      <c r="CU180" s="56"/>
      <c r="CV180" s="56"/>
      <c r="CW180" s="56"/>
      <c r="CX180" s="56"/>
      <c r="CY180" s="56"/>
      <c r="CZ180" s="56"/>
      <c r="DA180" s="56"/>
      <c r="DB180" s="56"/>
      <c r="DC180" s="56"/>
      <c r="DD180" s="56"/>
      <c r="DE180" s="56"/>
      <c r="DF180" s="56"/>
      <c r="DG180" s="56"/>
      <c r="DH180" s="56"/>
      <c r="DI180" s="56"/>
      <c r="DJ180" s="56"/>
      <c r="DK180" s="56"/>
      <c r="DL180" s="56"/>
      <c r="DM180" s="56"/>
      <c r="DN180" s="56"/>
      <c r="DO180" s="56"/>
      <c r="DP180" s="56"/>
      <c r="DQ180" s="56"/>
    </row>
    <row r="181" spans="1:122" s="5" customFormat="1" ht="38.25" customHeight="1" x14ac:dyDescent="0.25">
      <c r="A181" s="57" t="s">
        <v>392</v>
      </c>
      <c r="B181" s="64" t="s">
        <v>379</v>
      </c>
      <c r="C181" s="2">
        <f>877*7</f>
        <v>6139</v>
      </c>
      <c r="D181" s="58" t="s">
        <v>9</v>
      </c>
      <c r="E181" s="58" t="s">
        <v>14</v>
      </c>
      <c r="F181" s="58" t="s">
        <v>26</v>
      </c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56"/>
      <c r="AU181" s="56"/>
      <c r="AV181" s="56"/>
      <c r="AW181" s="56"/>
      <c r="AX181" s="56"/>
      <c r="AY181" s="56"/>
      <c r="AZ181" s="56"/>
      <c r="BA181" s="56"/>
      <c r="BB181" s="56"/>
      <c r="BC181" s="56"/>
      <c r="BD181" s="56"/>
      <c r="BE181" s="56"/>
      <c r="BF181" s="56"/>
      <c r="BG181" s="56"/>
      <c r="BH181" s="56"/>
      <c r="BI181" s="56"/>
      <c r="BJ181" s="56"/>
      <c r="BK181" s="56"/>
      <c r="BL181" s="56"/>
      <c r="BM181" s="56"/>
      <c r="BN181" s="56"/>
      <c r="BO181" s="56"/>
      <c r="BP181" s="56"/>
      <c r="BQ181" s="56"/>
      <c r="BR181" s="56"/>
      <c r="BS181" s="56"/>
      <c r="BT181" s="56"/>
      <c r="BU181" s="56"/>
      <c r="BV181" s="56"/>
      <c r="BW181" s="56"/>
      <c r="BX181" s="56"/>
      <c r="BY181" s="56"/>
      <c r="BZ181" s="56"/>
      <c r="CA181" s="56"/>
      <c r="CB181" s="56"/>
      <c r="CC181" s="56"/>
      <c r="CD181" s="56"/>
      <c r="CE181" s="56"/>
      <c r="CF181" s="56"/>
      <c r="CG181" s="56"/>
      <c r="CH181" s="56"/>
      <c r="CI181" s="56"/>
      <c r="CJ181" s="56"/>
      <c r="CK181" s="56"/>
      <c r="CL181" s="56"/>
      <c r="CM181" s="56"/>
      <c r="CN181" s="56"/>
      <c r="CO181" s="56"/>
      <c r="CP181" s="56"/>
      <c r="CQ181" s="56"/>
      <c r="CR181" s="56"/>
      <c r="CS181" s="56"/>
      <c r="CT181" s="56"/>
      <c r="CU181" s="56"/>
      <c r="CV181" s="56"/>
      <c r="CW181" s="56"/>
      <c r="CX181" s="56"/>
      <c r="CY181" s="56"/>
      <c r="CZ181" s="56"/>
      <c r="DA181" s="56"/>
      <c r="DB181" s="56"/>
      <c r="DC181" s="56"/>
      <c r="DD181" s="56"/>
      <c r="DE181" s="56"/>
      <c r="DF181" s="56"/>
      <c r="DG181" s="56"/>
      <c r="DH181" s="56"/>
      <c r="DI181" s="56"/>
      <c r="DJ181" s="56"/>
      <c r="DK181" s="56"/>
      <c r="DL181" s="56"/>
      <c r="DM181" s="56"/>
      <c r="DN181" s="56"/>
      <c r="DO181" s="56"/>
      <c r="DP181" s="56"/>
      <c r="DQ181" s="56"/>
    </row>
    <row r="182" spans="1:122" s="5" customFormat="1" ht="39.75" customHeight="1" x14ac:dyDescent="0.25">
      <c r="A182" s="57" t="s">
        <v>453</v>
      </c>
      <c r="B182" s="64" t="s">
        <v>407</v>
      </c>
      <c r="C182" s="2">
        <v>7168</v>
      </c>
      <c r="D182" s="58" t="s">
        <v>9</v>
      </c>
      <c r="E182" s="58" t="s">
        <v>26</v>
      </c>
      <c r="F182" s="58" t="s">
        <v>26</v>
      </c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  <c r="AM182" s="56"/>
      <c r="AN182" s="56"/>
      <c r="AO182" s="56"/>
      <c r="AP182" s="56"/>
      <c r="AQ182" s="56"/>
      <c r="AR182" s="56"/>
      <c r="AS182" s="56"/>
      <c r="AT182" s="56"/>
      <c r="AU182" s="56"/>
      <c r="AV182" s="56"/>
      <c r="AW182" s="56"/>
      <c r="AX182" s="56"/>
      <c r="AY182" s="56"/>
      <c r="AZ182" s="56"/>
      <c r="BA182" s="56"/>
      <c r="BB182" s="56"/>
      <c r="BC182" s="56"/>
      <c r="BD182" s="56"/>
      <c r="BE182" s="56"/>
      <c r="BF182" s="56"/>
      <c r="BG182" s="56"/>
      <c r="BH182" s="56"/>
      <c r="BI182" s="56"/>
      <c r="BJ182" s="56"/>
      <c r="BK182" s="56"/>
      <c r="BL182" s="56"/>
      <c r="BM182" s="56"/>
      <c r="BN182" s="56"/>
      <c r="BO182" s="56"/>
      <c r="BP182" s="56"/>
      <c r="BQ182" s="56"/>
      <c r="BR182" s="56"/>
      <c r="BS182" s="56"/>
      <c r="BT182" s="56"/>
      <c r="BU182" s="56"/>
      <c r="BV182" s="56"/>
      <c r="BW182" s="56"/>
      <c r="BX182" s="56"/>
      <c r="BY182" s="56"/>
      <c r="BZ182" s="56"/>
      <c r="CA182" s="56"/>
      <c r="CB182" s="56"/>
      <c r="CC182" s="56"/>
      <c r="CD182" s="56"/>
      <c r="CE182" s="56"/>
      <c r="CF182" s="56"/>
      <c r="CG182" s="56"/>
      <c r="CH182" s="56"/>
      <c r="CI182" s="56"/>
      <c r="CJ182" s="56"/>
      <c r="CK182" s="56"/>
      <c r="CL182" s="56"/>
      <c r="CM182" s="56"/>
      <c r="CN182" s="56"/>
      <c r="CO182" s="56"/>
      <c r="CP182" s="56"/>
      <c r="CQ182" s="56"/>
      <c r="CR182" s="56"/>
      <c r="CS182" s="56"/>
      <c r="CT182" s="56"/>
      <c r="CU182" s="56"/>
      <c r="CV182" s="56"/>
      <c r="CW182" s="56"/>
      <c r="CX182" s="56"/>
      <c r="CY182" s="56"/>
      <c r="CZ182" s="56"/>
      <c r="DA182" s="56"/>
      <c r="DB182" s="56"/>
      <c r="DC182" s="56"/>
      <c r="DD182" s="56"/>
      <c r="DE182" s="56"/>
      <c r="DF182" s="56"/>
      <c r="DG182" s="56"/>
      <c r="DH182" s="56"/>
      <c r="DI182" s="56"/>
      <c r="DJ182" s="56"/>
      <c r="DK182" s="56"/>
      <c r="DL182" s="56"/>
      <c r="DM182" s="56"/>
      <c r="DN182" s="56"/>
      <c r="DO182" s="56"/>
      <c r="DP182" s="56"/>
      <c r="DQ182" s="56"/>
    </row>
    <row r="183" spans="1:122" s="5" customFormat="1" ht="24.75" customHeight="1" x14ac:dyDescent="0.25">
      <c r="A183" s="57" t="s">
        <v>555</v>
      </c>
      <c r="B183" s="64" t="s">
        <v>554</v>
      </c>
      <c r="C183" s="2">
        <v>4788</v>
      </c>
      <c r="D183" s="58" t="s">
        <v>9</v>
      </c>
      <c r="E183" s="58" t="s">
        <v>11</v>
      </c>
      <c r="F183" s="58" t="s">
        <v>11</v>
      </c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  <c r="AD183" s="56"/>
      <c r="AE183" s="56"/>
      <c r="AF183" s="56"/>
      <c r="AG183" s="56"/>
      <c r="AH183" s="56"/>
      <c r="AI183" s="56"/>
      <c r="AJ183" s="56"/>
      <c r="AK183" s="56"/>
      <c r="AL183" s="56"/>
      <c r="AM183" s="56"/>
      <c r="AN183" s="56"/>
      <c r="AO183" s="56"/>
      <c r="AP183" s="56"/>
      <c r="AQ183" s="56"/>
      <c r="AR183" s="56"/>
      <c r="AS183" s="56"/>
      <c r="AT183" s="56"/>
      <c r="AU183" s="56"/>
      <c r="AV183" s="56"/>
      <c r="AW183" s="56"/>
      <c r="AX183" s="56"/>
      <c r="AY183" s="56"/>
      <c r="AZ183" s="56"/>
      <c r="BA183" s="56"/>
      <c r="BB183" s="56"/>
      <c r="BC183" s="56"/>
      <c r="BD183" s="56"/>
      <c r="BE183" s="56"/>
      <c r="BF183" s="56"/>
      <c r="BG183" s="56"/>
      <c r="BH183" s="56"/>
      <c r="BI183" s="56"/>
      <c r="BJ183" s="56"/>
      <c r="BK183" s="56"/>
      <c r="BL183" s="56"/>
      <c r="BM183" s="56"/>
      <c r="BN183" s="56"/>
      <c r="BO183" s="56"/>
      <c r="BP183" s="56"/>
      <c r="BQ183" s="56"/>
      <c r="BR183" s="56"/>
      <c r="BS183" s="56"/>
      <c r="BT183" s="56"/>
      <c r="BU183" s="56"/>
      <c r="BV183" s="56"/>
      <c r="BW183" s="56"/>
      <c r="BX183" s="56"/>
      <c r="BY183" s="56"/>
      <c r="BZ183" s="56"/>
      <c r="CA183" s="56"/>
      <c r="CB183" s="56"/>
      <c r="CC183" s="56"/>
      <c r="CD183" s="56"/>
      <c r="CE183" s="56"/>
      <c r="CF183" s="56"/>
      <c r="CG183" s="56"/>
      <c r="CH183" s="56"/>
      <c r="CI183" s="56"/>
      <c r="CJ183" s="56"/>
      <c r="CK183" s="56"/>
      <c r="CL183" s="56"/>
      <c r="CM183" s="56"/>
      <c r="CN183" s="56"/>
      <c r="CO183" s="56"/>
      <c r="CP183" s="56"/>
      <c r="CQ183" s="56"/>
      <c r="CR183" s="56"/>
      <c r="CS183" s="56"/>
      <c r="CT183" s="56"/>
      <c r="CU183" s="56"/>
      <c r="CV183" s="56"/>
      <c r="CW183" s="56"/>
      <c r="CX183" s="56"/>
      <c r="CY183" s="56"/>
      <c r="CZ183" s="56"/>
      <c r="DA183" s="56"/>
      <c r="DB183" s="56"/>
      <c r="DC183" s="56"/>
      <c r="DD183" s="56"/>
      <c r="DE183" s="56"/>
      <c r="DF183" s="56"/>
      <c r="DG183" s="56"/>
      <c r="DH183" s="56"/>
      <c r="DI183" s="56"/>
      <c r="DJ183" s="56"/>
      <c r="DK183" s="56"/>
      <c r="DL183" s="56"/>
      <c r="DM183" s="56"/>
      <c r="DN183" s="56"/>
      <c r="DO183" s="56"/>
      <c r="DP183" s="56"/>
      <c r="DQ183" s="56"/>
    </row>
    <row r="184" spans="1:122" s="5" customFormat="1" ht="31.5" customHeight="1" x14ac:dyDescent="0.25">
      <c r="A184" s="57" t="s">
        <v>700</v>
      </c>
      <c r="B184" s="64" t="s">
        <v>379</v>
      </c>
      <c r="C184" s="2">
        <v>1300</v>
      </c>
      <c r="D184" s="58" t="s">
        <v>9</v>
      </c>
      <c r="E184" s="58" t="s">
        <v>242</v>
      </c>
      <c r="F184" s="58" t="s">
        <v>242</v>
      </c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6"/>
      <c r="AB184" s="56"/>
      <c r="AC184" s="56"/>
      <c r="AD184" s="56"/>
      <c r="AE184" s="56"/>
      <c r="AF184" s="56"/>
      <c r="AG184" s="56"/>
      <c r="AH184" s="56"/>
      <c r="AI184" s="56"/>
      <c r="AJ184" s="56"/>
      <c r="AK184" s="56"/>
      <c r="AL184" s="56"/>
      <c r="AM184" s="56"/>
      <c r="AN184" s="56"/>
      <c r="AO184" s="56"/>
      <c r="AP184" s="56"/>
      <c r="AQ184" s="56"/>
      <c r="AR184" s="56"/>
      <c r="AS184" s="56"/>
      <c r="AT184" s="56"/>
      <c r="AU184" s="56"/>
      <c r="AV184" s="56"/>
      <c r="AW184" s="56"/>
      <c r="AX184" s="56"/>
      <c r="AY184" s="56"/>
      <c r="AZ184" s="56"/>
      <c r="BA184" s="56"/>
      <c r="BB184" s="56"/>
      <c r="BC184" s="56"/>
      <c r="BD184" s="56"/>
      <c r="BE184" s="56"/>
      <c r="BF184" s="56"/>
      <c r="BG184" s="56"/>
      <c r="BH184" s="56"/>
      <c r="BI184" s="56"/>
      <c r="BJ184" s="56"/>
      <c r="BK184" s="56"/>
      <c r="BL184" s="56"/>
      <c r="BM184" s="56"/>
      <c r="BN184" s="56"/>
      <c r="BO184" s="56"/>
      <c r="BP184" s="56"/>
      <c r="BQ184" s="56"/>
      <c r="BR184" s="56"/>
      <c r="BS184" s="56"/>
      <c r="BT184" s="56"/>
      <c r="BU184" s="56"/>
      <c r="BV184" s="56"/>
      <c r="BW184" s="56"/>
      <c r="BX184" s="56"/>
      <c r="BY184" s="56"/>
      <c r="BZ184" s="56"/>
      <c r="CA184" s="56"/>
      <c r="CB184" s="56"/>
      <c r="CC184" s="56"/>
      <c r="CD184" s="56"/>
      <c r="CE184" s="56"/>
      <c r="CF184" s="56"/>
      <c r="CG184" s="56"/>
      <c r="CH184" s="56"/>
      <c r="CI184" s="56"/>
      <c r="CJ184" s="56"/>
      <c r="CK184" s="56"/>
      <c r="CL184" s="56"/>
      <c r="CM184" s="56"/>
      <c r="CN184" s="56"/>
      <c r="CO184" s="56"/>
      <c r="CP184" s="56"/>
      <c r="CQ184" s="56"/>
      <c r="CR184" s="56"/>
      <c r="CS184" s="56"/>
      <c r="CT184" s="56"/>
      <c r="CU184" s="56"/>
      <c r="CV184" s="56"/>
      <c r="CW184" s="56"/>
      <c r="CX184" s="56"/>
      <c r="CY184" s="56"/>
      <c r="CZ184" s="56"/>
      <c r="DA184" s="56"/>
      <c r="DB184" s="56"/>
      <c r="DC184" s="56"/>
      <c r="DD184" s="56"/>
      <c r="DE184" s="56"/>
      <c r="DF184" s="56"/>
      <c r="DG184" s="56"/>
      <c r="DH184" s="56"/>
      <c r="DI184" s="56"/>
      <c r="DJ184" s="56"/>
      <c r="DK184" s="56"/>
      <c r="DL184" s="56"/>
      <c r="DM184" s="56"/>
      <c r="DN184" s="56"/>
      <c r="DO184" s="56"/>
      <c r="DP184" s="56"/>
      <c r="DQ184" s="56"/>
    </row>
    <row r="185" spans="1:122" s="5" customFormat="1" ht="24" customHeight="1" x14ac:dyDescent="0.25">
      <c r="A185" s="57" t="s">
        <v>685</v>
      </c>
      <c r="B185" s="64" t="s">
        <v>69</v>
      </c>
      <c r="C185" s="2">
        <v>3100</v>
      </c>
      <c r="D185" s="58" t="s">
        <v>9</v>
      </c>
      <c r="E185" s="58" t="s">
        <v>242</v>
      </c>
      <c r="F185" s="58" t="s">
        <v>161</v>
      </c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  <c r="AA185" s="56"/>
      <c r="AB185" s="56"/>
      <c r="AC185" s="56"/>
      <c r="AD185" s="56"/>
      <c r="AE185" s="56"/>
      <c r="AF185" s="56"/>
      <c r="AG185" s="56"/>
      <c r="AH185" s="56"/>
      <c r="AI185" s="56"/>
      <c r="AJ185" s="56"/>
      <c r="AK185" s="56"/>
      <c r="AL185" s="56"/>
      <c r="AM185" s="56"/>
      <c r="AN185" s="56"/>
      <c r="AO185" s="56"/>
      <c r="AP185" s="56"/>
      <c r="AQ185" s="56"/>
      <c r="AR185" s="56"/>
      <c r="AS185" s="56"/>
      <c r="AT185" s="56"/>
      <c r="AU185" s="56"/>
      <c r="AV185" s="56"/>
      <c r="AW185" s="56"/>
      <c r="AX185" s="56"/>
      <c r="AY185" s="56"/>
      <c r="AZ185" s="56"/>
      <c r="BA185" s="56"/>
      <c r="BB185" s="56"/>
      <c r="BC185" s="56"/>
      <c r="BD185" s="56"/>
      <c r="BE185" s="56"/>
      <c r="BF185" s="56"/>
      <c r="BG185" s="56"/>
      <c r="BH185" s="56"/>
      <c r="BI185" s="56"/>
      <c r="BJ185" s="56"/>
      <c r="BK185" s="56"/>
      <c r="BL185" s="56"/>
      <c r="BM185" s="56"/>
      <c r="BN185" s="56"/>
      <c r="BO185" s="56"/>
      <c r="BP185" s="56"/>
      <c r="BQ185" s="56"/>
      <c r="BR185" s="56"/>
      <c r="BS185" s="56"/>
      <c r="BT185" s="56"/>
      <c r="BU185" s="56"/>
      <c r="BV185" s="56"/>
      <c r="BW185" s="56"/>
      <c r="BX185" s="56"/>
      <c r="BY185" s="56"/>
      <c r="BZ185" s="56"/>
      <c r="CA185" s="56"/>
      <c r="CB185" s="56"/>
      <c r="CC185" s="56"/>
      <c r="CD185" s="56"/>
      <c r="CE185" s="56"/>
      <c r="CF185" s="56"/>
      <c r="CG185" s="56"/>
      <c r="CH185" s="56"/>
      <c r="CI185" s="56"/>
      <c r="CJ185" s="56"/>
      <c r="CK185" s="56"/>
      <c r="CL185" s="56"/>
      <c r="CM185" s="56"/>
      <c r="CN185" s="56"/>
      <c r="CO185" s="56"/>
      <c r="CP185" s="56"/>
      <c r="CQ185" s="56"/>
      <c r="CR185" s="56"/>
      <c r="CS185" s="56"/>
      <c r="CT185" s="56"/>
      <c r="CU185" s="56"/>
      <c r="CV185" s="56"/>
      <c r="CW185" s="56"/>
      <c r="CX185" s="56"/>
      <c r="CY185" s="56"/>
      <c r="CZ185" s="56"/>
      <c r="DA185" s="56"/>
      <c r="DB185" s="56"/>
      <c r="DC185" s="56"/>
      <c r="DD185" s="56"/>
      <c r="DE185" s="56"/>
      <c r="DF185" s="56"/>
      <c r="DG185" s="56"/>
      <c r="DH185" s="56"/>
      <c r="DI185" s="56"/>
      <c r="DJ185" s="56"/>
      <c r="DK185" s="56"/>
      <c r="DL185" s="56"/>
      <c r="DM185" s="56"/>
      <c r="DN185" s="56"/>
      <c r="DO185" s="56"/>
      <c r="DP185" s="56"/>
      <c r="DQ185" s="56"/>
    </row>
    <row r="186" spans="1:122" s="5" customFormat="1" ht="24" customHeight="1" x14ac:dyDescent="0.25">
      <c r="A186" s="57" t="s">
        <v>774</v>
      </c>
      <c r="B186" s="64" t="s">
        <v>69</v>
      </c>
      <c r="C186" s="2">
        <f>1400*4.95</f>
        <v>6930</v>
      </c>
      <c r="D186" s="58" t="s">
        <v>9</v>
      </c>
      <c r="E186" s="58" t="s">
        <v>161</v>
      </c>
      <c r="F186" s="58" t="s">
        <v>162</v>
      </c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  <c r="AA186" s="56"/>
      <c r="AB186" s="56"/>
      <c r="AC186" s="56"/>
      <c r="AD186" s="56"/>
      <c r="AE186" s="56"/>
      <c r="AF186" s="56"/>
      <c r="AG186" s="56"/>
      <c r="AH186" s="56"/>
      <c r="AI186" s="56"/>
      <c r="AJ186" s="56"/>
      <c r="AK186" s="56"/>
      <c r="AL186" s="56"/>
      <c r="AM186" s="56"/>
      <c r="AN186" s="56"/>
      <c r="AO186" s="56"/>
      <c r="AP186" s="56"/>
      <c r="AQ186" s="56"/>
      <c r="AR186" s="56"/>
      <c r="AS186" s="56"/>
      <c r="AT186" s="56"/>
      <c r="AU186" s="56"/>
      <c r="AV186" s="56"/>
      <c r="AW186" s="56"/>
      <c r="AX186" s="56"/>
      <c r="AY186" s="56"/>
      <c r="AZ186" s="56"/>
      <c r="BA186" s="56"/>
      <c r="BB186" s="56"/>
      <c r="BC186" s="56"/>
      <c r="BD186" s="56"/>
      <c r="BE186" s="56"/>
      <c r="BF186" s="56"/>
      <c r="BG186" s="56"/>
      <c r="BH186" s="56"/>
      <c r="BI186" s="56"/>
      <c r="BJ186" s="56"/>
      <c r="BK186" s="56"/>
      <c r="BL186" s="56"/>
      <c r="BM186" s="56"/>
      <c r="BN186" s="56"/>
      <c r="BO186" s="56"/>
      <c r="BP186" s="56"/>
      <c r="BQ186" s="56"/>
      <c r="BR186" s="56"/>
      <c r="BS186" s="56"/>
      <c r="BT186" s="56"/>
      <c r="BU186" s="56"/>
      <c r="BV186" s="56"/>
      <c r="BW186" s="56"/>
      <c r="BX186" s="56"/>
      <c r="BY186" s="56"/>
      <c r="BZ186" s="56"/>
      <c r="CA186" s="56"/>
      <c r="CB186" s="56"/>
      <c r="CC186" s="56"/>
      <c r="CD186" s="56"/>
      <c r="CE186" s="56"/>
      <c r="CF186" s="56"/>
      <c r="CG186" s="56"/>
      <c r="CH186" s="56"/>
      <c r="CI186" s="56"/>
      <c r="CJ186" s="56"/>
      <c r="CK186" s="56"/>
      <c r="CL186" s="56"/>
      <c r="CM186" s="56"/>
      <c r="CN186" s="56"/>
      <c r="CO186" s="56"/>
      <c r="CP186" s="56"/>
      <c r="CQ186" s="56"/>
      <c r="CR186" s="56"/>
      <c r="CS186" s="56"/>
      <c r="CT186" s="56"/>
      <c r="CU186" s="56"/>
      <c r="CV186" s="56"/>
      <c r="CW186" s="56"/>
      <c r="CX186" s="56"/>
      <c r="CY186" s="56"/>
      <c r="CZ186" s="56"/>
      <c r="DA186" s="56"/>
      <c r="DB186" s="56"/>
      <c r="DC186" s="56"/>
      <c r="DD186" s="56"/>
      <c r="DE186" s="56"/>
      <c r="DF186" s="56"/>
      <c r="DG186" s="56"/>
      <c r="DH186" s="56"/>
      <c r="DI186" s="56"/>
      <c r="DJ186" s="56"/>
      <c r="DK186" s="56"/>
      <c r="DL186" s="56"/>
      <c r="DM186" s="56"/>
      <c r="DN186" s="56"/>
      <c r="DO186" s="56"/>
      <c r="DP186" s="56"/>
      <c r="DQ186" s="56"/>
    </row>
    <row r="187" spans="1:122" s="5" customFormat="1" ht="28.5" customHeight="1" x14ac:dyDescent="0.25">
      <c r="A187" s="1" t="s">
        <v>698</v>
      </c>
      <c r="B187" s="64"/>
      <c r="C187" s="2"/>
      <c r="D187" s="58"/>
      <c r="E187" s="55"/>
      <c r="F187" s="55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6"/>
      <c r="AB187" s="56"/>
      <c r="AC187" s="56"/>
      <c r="AD187" s="56"/>
      <c r="AE187" s="56"/>
      <c r="AF187" s="56"/>
      <c r="AG187" s="56"/>
      <c r="AH187" s="56"/>
      <c r="AI187" s="56"/>
      <c r="AJ187" s="56"/>
      <c r="AK187" s="56"/>
      <c r="AL187" s="56"/>
      <c r="AM187" s="56"/>
      <c r="AN187" s="56"/>
      <c r="AO187" s="56"/>
      <c r="AP187" s="56"/>
      <c r="AQ187" s="56"/>
      <c r="AR187" s="56"/>
      <c r="AS187" s="56"/>
      <c r="AT187" s="56"/>
      <c r="AU187" s="56"/>
      <c r="AV187" s="56"/>
      <c r="AW187" s="56"/>
      <c r="AX187" s="56"/>
      <c r="AY187" s="56"/>
      <c r="AZ187" s="56"/>
      <c r="BA187" s="56"/>
      <c r="BB187" s="56"/>
      <c r="BC187" s="56"/>
      <c r="BD187" s="56"/>
      <c r="BE187" s="56"/>
      <c r="BF187" s="56"/>
      <c r="BG187" s="56"/>
      <c r="BH187" s="56"/>
      <c r="BI187" s="56"/>
      <c r="BJ187" s="56"/>
      <c r="BK187" s="56"/>
      <c r="BL187" s="56"/>
      <c r="BM187" s="56"/>
      <c r="BN187" s="56"/>
      <c r="BO187" s="56"/>
      <c r="BP187" s="56"/>
      <c r="BQ187" s="56"/>
      <c r="BR187" s="56"/>
      <c r="BS187" s="56"/>
      <c r="BT187" s="56"/>
      <c r="BU187" s="56"/>
      <c r="BV187" s="56"/>
      <c r="BW187" s="56"/>
      <c r="BX187" s="56"/>
      <c r="BY187" s="56"/>
      <c r="BZ187" s="56"/>
      <c r="CA187" s="56"/>
      <c r="CB187" s="56"/>
      <c r="CC187" s="56"/>
      <c r="CD187" s="56"/>
      <c r="CE187" s="56"/>
      <c r="CF187" s="56"/>
      <c r="CG187" s="56"/>
      <c r="CH187" s="56"/>
      <c r="CI187" s="56"/>
      <c r="CJ187" s="56"/>
      <c r="CK187" s="56"/>
      <c r="CL187" s="56"/>
      <c r="CM187" s="56"/>
      <c r="CN187" s="56"/>
      <c r="CO187" s="56"/>
      <c r="CP187" s="56"/>
      <c r="CQ187" s="56"/>
      <c r="CR187" s="56"/>
      <c r="CS187" s="56"/>
      <c r="CT187" s="56"/>
      <c r="CU187" s="56"/>
      <c r="CV187" s="56"/>
      <c r="CW187" s="56"/>
      <c r="CX187" s="56"/>
      <c r="CY187" s="56"/>
      <c r="CZ187" s="56"/>
      <c r="DA187" s="56"/>
      <c r="DB187" s="56"/>
      <c r="DC187" s="56"/>
      <c r="DD187" s="56"/>
      <c r="DE187" s="56"/>
      <c r="DF187" s="56"/>
      <c r="DG187" s="56"/>
      <c r="DH187" s="56"/>
      <c r="DI187" s="56"/>
      <c r="DJ187" s="56"/>
      <c r="DK187" s="56"/>
      <c r="DL187" s="56"/>
      <c r="DM187" s="56"/>
      <c r="DN187" s="56"/>
      <c r="DO187" s="56"/>
      <c r="DP187" s="56"/>
      <c r="DQ187" s="56"/>
    </row>
    <row r="188" spans="1:122" s="5" customFormat="1" ht="45.75" customHeight="1" x14ac:dyDescent="0.25">
      <c r="A188" s="57" t="s">
        <v>739</v>
      </c>
      <c r="B188" s="74" t="s">
        <v>695</v>
      </c>
      <c r="C188" s="2">
        <v>21277</v>
      </c>
      <c r="D188" s="58" t="s">
        <v>9</v>
      </c>
      <c r="E188" s="55" t="s">
        <v>161</v>
      </c>
      <c r="F188" s="55" t="s">
        <v>161</v>
      </c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  <c r="AA188" s="56"/>
      <c r="AB188" s="56"/>
      <c r="AC188" s="56"/>
      <c r="AD188" s="56"/>
      <c r="AE188" s="56"/>
      <c r="AF188" s="56"/>
      <c r="AG188" s="56"/>
      <c r="AH188" s="56"/>
      <c r="AI188" s="56"/>
      <c r="AJ188" s="56"/>
      <c r="AK188" s="56"/>
      <c r="AL188" s="56"/>
      <c r="AM188" s="56"/>
      <c r="AN188" s="56"/>
      <c r="AO188" s="56"/>
      <c r="AP188" s="56"/>
      <c r="AQ188" s="56"/>
      <c r="AR188" s="56"/>
      <c r="AS188" s="56"/>
      <c r="AT188" s="56"/>
      <c r="AU188" s="56"/>
      <c r="AV188" s="56"/>
      <c r="AW188" s="56"/>
      <c r="AX188" s="56"/>
      <c r="AY188" s="56"/>
      <c r="AZ188" s="56"/>
      <c r="BA188" s="56"/>
      <c r="BB188" s="56"/>
      <c r="BC188" s="56"/>
      <c r="BD188" s="56"/>
      <c r="BE188" s="56"/>
      <c r="BF188" s="56"/>
      <c r="BG188" s="56"/>
      <c r="BH188" s="56"/>
      <c r="BI188" s="56"/>
      <c r="BJ188" s="56"/>
      <c r="BK188" s="56"/>
      <c r="BL188" s="56"/>
      <c r="BM188" s="56"/>
      <c r="BN188" s="56"/>
      <c r="BO188" s="56"/>
      <c r="BP188" s="56"/>
      <c r="BQ188" s="56"/>
      <c r="BR188" s="56"/>
      <c r="BS188" s="56"/>
      <c r="BT188" s="56"/>
      <c r="BU188" s="56"/>
      <c r="BV188" s="56"/>
      <c r="BW188" s="56"/>
      <c r="BX188" s="56"/>
      <c r="BY188" s="56"/>
      <c r="BZ188" s="56"/>
      <c r="CA188" s="56"/>
      <c r="CB188" s="56"/>
      <c r="CC188" s="56"/>
      <c r="CD188" s="56"/>
      <c r="CE188" s="56"/>
      <c r="CF188" s="56"/>
      <c r="CG188" s="56"/>
      <c r="CH188" s="56"/>
      <c r="CI188" s="56"/>
      <c r="CJ188" s="56"/>
      <c r="CK188" s="56"/>
      <c r="CL188" s="56"/>
      <c r="CM188" s="56"/>
      <c r="CN188" s="56"/>
      <c r="CO188" s="56"/>
      <c r="CP188" s="56"/>
      <c r="CQ188" s="56"/>
      <c r="CR188" s="56"/>
      <c r="CS188" s="56"/>
      <c r="CT188" s="56"/>
      <c r="CU188" s="56"/>
      <c r="CV188" s="56"/>
      <c r="CW188" s="56"/>
      <c r="CX188" s="56"/>
      <c r="CY188" s="56"/>
      <c r="CZ188" s="56"/>
      <c r="DA188" s="56"/>
      <c r="DB188" s="56"/>
      <c r="DC188" s="56"/>
      <c r="DD188" s="56"/>
      <c r="DE188" s="56"/>
      <c r="DF188" s="56"/>
      <c r="DG188" s="56"/>
      <c r="DH188" s="56"/>
      <c r="DI188" s="56"/>
      <c r="DJ188" s="56"/>
      <c r="DK188" s="56"/>
      <c r="DL188" s="56"/>
      <c r="DM188" s="56"/>
      <c r="DN188" s="56"/>
      <c r="DO188" s="56"/>
      <c r="DP188" s="56"/>
      <c r="DQ188" s="56"/>
    </row>
    <row r="189" spans="1:122" s="5" customFormat="1" ht="28.5" customHeight="1" x14ac:dyDescent="0.25">
      <c r="A189" s="1" t="s">
        <v>761</v>
      </c>
      <c r="B189" s="74" t="s">
        <v>72</v>
      </c>
      <c r="C189" s="2"/>
      <c r="D189" s="58"/>
      <c r="E189" s="55"/>
      <c r="F189" s="55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  <c r="AA189" s="56"/>
      <c r="AB189" s="56"/>
      <c r="AC189" s="56"/>
      <c r="AD189" s="56"/>
      <c r="AE189" s="56"/>
      <c r="AF189" s="56"/>
      <c r="AG189" s="56"/>
      <c r="AH189" s="56"/>
      <c r="AI189" s="56"/>
      <c r="AJ189" s="56"/>
      <c r="AK189" s="56"/>
      <c r="AL189" s="56"/>
      <c r="AM189" s="56"/>
      <c r="AN189" s="56"/>
      <c r="AO189" s="56"/>
      <c r="AP189" s="56"/>
      <c r="AQ189" s="56"/>
      <c r="AR189" s="56"/>
      <c r="AS189" s="56"/>
      <c r="AT189" s="56"/>
      <c r="AU189" s="56"/>
      <c r="AV189" s="56"/>
      <c r="AW189" s="56"/>
      <c r="AX189" s="56"/>
      <c r="AY189" s="56"/>
      <c r="AZ189" s="56"/>
      <c r="BA189" s="56"/>
      <c r="BB189" s="56"/>
      <c r="BC189" s="56"/>
      <c r="BD189" s="56"/>
      <c r="BE189" s="56"/>
      <c r="BF189" s="56"/>
      <c r="BG189" s="56"/>
      <c r="BH189" s="56"/>
      <c r="BI189" s="56"/>
      <c r="BJ189" s="56"/>
      <c r="BK189" s="56"/>
      <c r="BL189" s="56"/>
      <c r="BM189" s="56"/>
      <c r="BN189" s="56"/>
      <c r="BO189" s="56"/>
      <c r="BP189" s="56"/>
      <c r="BQ189" s="56"/>
      <c r="BR189" s="56"/>
      <c r="BS189" s="56"/>
      <c r="BT189" s="56"/>
      <c r="BU189" s="56"/>
      <c r="BV189" s="56"/>
      <c r="BW189" s="56"/>
      <c r="BX189" s="56"/>
      <c r="BY189" s="56"/>
      <c r="BZ189" s="56"/>
      <c r="CA189" s="56"/>
      <c r="CB189" s="56"/>
      <c r="CC189" s="56"/>
      <c r="CD189" s="56"/>
      <c r="CE189" s="56"/>
      <c r="CF189" s="56"/>
      <c r="CG189" s="56"/>
      <c r="CH189" s="56"/>
      <c r="CI189" s="56"/>
      <c r="CJ189" s="56"/>
      <c r="CK189" s="56"/>
      <c r="CL189" s="56"/>
      <c r="CM189" s="56"/>
      <c r="CN189" s="56"/>
      <c r="CO189" s="56"/>
      <c r="CP189" s="56"/>
      <c r="CQ189" s="56"/>
      <c r="CR189" s="56"/>
      <c r="CS189" s="56"/>
      <c r="CT189" s="56"/>
      <c r="CU189" s="56"/>
      <c r="CV189" s="56"/>
      <c r="CW189" s="56"/>
      <c r="CX189" s="56"/>
      <c r="CY189" s="56"/>
      <c r="CZ189" s="56"/>
      <c r="DA189" s="56"/>
      <c r="DB189" s="56"/>
      <c r="DC189" s="56"/>
      <c r="DD189" s="56"/>
      <c r="DE189" s="56"/>
      <c r="DF189" s="56"/>
      <c r="DG189" s="56"/>
      <c r="DH189" s="56"/>
      <c r="DI189" s="56"/>
      <c r="DJ189" s="56"/>
      <c r="DK189" s="56"/>
      <c r="DL189" s="56"/>
      <c r="DM189" s="56"/>
      <c r="DN189" s="56"/>
      <c r="DO189" s="56"/>
      <c r="DP189" s="56"/>
      <c r="DQ189" s="56"/>
    </row>
    <row r="190" spans="1:122" s="5" customFormat="1" ht="68.25" customHeight="1" x14ac:dyDescent="0.25">
      <c r="A190" s="54" t="s">
        <v>697</v>
      </c>
      <c r="B190" s="64" t="s">
        <v>696</v>
      </c>
      <c r="C190" s="2">
        <v>465.55</v>
      </c>
      <c r="D190" s="58" t="s">
        <v>9</v>
      </c>
      <c r="E190" s="55" t="s">
        <v>161</v>
      </c>
      <c r="F190" s="55" t="s">
        <v>161</v>
      </c>
    </row>
    <row r="191" spans="1:122" s="5" customFormat="1" ht="33.75" customHeight="1" x14ac:dyDescent="0.25">
      <c r="A191" s="54" t="s">
        <v>762</v>
      </c>
      <c r="B191" s="64" t="s">
        <v>763</v>
      </c>
      <c r="C191" s="2">
        <v>1434.5</v>
      </c>
      <c r="D191" s="58" t="s">
        <v>9</v>
      </c>
      <c r="E191" s="55" t="s">
        <v>242</v>
      </c>
      <c r="F191" s="55" t="s">
        <v>161</v>
      </c>
    </row>
    <row r="192" spans="1:122" s="5" customFormat="1" ht="27" customHeight="1" x14ac:dyDescent="0.25">
      <c r="A192" s="1" t="s">
        <v>796</v>
      </c>
      <c r="B192" s="64" t="s">
        <v>73</v>
      </c>
      <c r="C192" s="2">
        <f>SUM(C193:C193)</f>
        <v>290</v>
      </c>
      <c r="D192" s="15"/>
      <c r="E192" s="60"/>
      <c r="F192" s="55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  <c r="AA192" s="56"/>
      <c r="AB192" s="56"/>
      <c r="AC192" s="56"/>
      <c r="AD192" s="56"/>
      <c r="AE192" s="56"/>
      <c r="AF192" s="56"/>
      <c r="AG192" s="56"/>
      <c r="AH192" s="56"/>
      <c r="AI192" s="56"/>
      <c r="AJ192" s="56"/>
      <c r="AK192" s="56"/>
      <c r="AL192" s="56"/>
      <c r="AM192" s="56"/>
      <c r="AN192" s="56"/>
      <c r="AO192" s="56"/>
      <c r="AP192" s="56"/>
      <c r="AQ192" s="56"/>
      <c r="AR192" s="56"/>
      <c r="AS192" s="56"/>
      <c r="AT192" s="56"/>
      <c r="AU192" s="56"/>
      <c r="AV192" s="56"/>
      <c r="AW192" s="56"/>
      <c r="AX192" s="56"/>
      <c r="AY192" s="56"/>
      <c r="AZ192" s="56"/>
      <c r="BA192" s="56"/>
      <c r="BB192" s="56"/>
      <c r="BC192" s="56"/>
      <c r="BD192" s="56"/>
      <c r="BE192" s="56"/>
      <c r="BF192" s="56"/>
      <c r="BG192" s="56"/>
      <c r="BH192" s="56"/>
      <c r="BI192" s="56"/>
      <c r="BJ192" s="56"/>
      <c r="BK192" s="56"/>
      <c r="BL192" s="56"/>
      <c r="BM192" s="56"/>
      <c r="BN192" s="56"/>
      <c r="BO192" s="56"/>
      <c r="BP192" s="56"/>
      <c r="BQ192" s="56"/>
      <c r="BR192" s="56"/>
      <c r="BS192" s="56"/>
      <c r="BT192" s="56"/>
      <c r="BU192" s="56"/>
      <c r="BV192" s="56"/>
      <c r="BW192" s="56"/>
      <c r="BX192" s="56"/>
      <c r="BY192" s="56"/>
      <c r="BZ192" s="56"/>
      <c r="CA192" s="56"/>
      <c r="CB192" s="56"/>
      <c r="CC192" s="56"/>
      <c r="CD192" s="56"/>
      <c r="CE192" s="56"/>
      <c r="CF192" s="56"/>
      <c r="CG192" s="56"/>
      <c r="CH192" s="56"/>
      <c r="CI192" s="56"/>
      <c r="CJ192" s="56"/>
      <c r="CK192" s="56"/>
      <c r="CL192" s="56"/>
      <c r="CM192" s="56"/>
      <c r="CN192" s="56"/>
      <c r="CO192" s="56"/>
      <c r="CP192" s="56"/>
      <c r="CQ192" s="56"/>
      <c r="CR192" s="56"/>
      <c r="CS192" s="56"/>
      <c r="CT192" s="56"/>
      <c r="CU192" s="56"/>
      <c r="CV192" s="56"/>
      <c r="CW192" s="56"/>
      <c r="CX192" s="56"/>
      <c r="CY192" s="56"/>
      <c r="CZ192" s="56"/>
      <c r="DA192" s="56"/>
      <c r="DB192" s="56"/>
      <c r="DC192" s="56"/>
      <c r="DD192" s="56"/>
      <c r="DE192" s="56"/>
      <c r="DF192" s="56"/>
      <c r="DG192" s="56"/>
      <c r="DH192" s="56"/>
      <c r="DI192" s="56"/>
      <c r="DJ192" s="56"/>
      <c r="DK192" s="56"/>
      <c r="DL192" s="56"/>
      <c r="DM192" s="56"/>
      <c r="DN192" s="56"/>
      <c r="DO192" s="56"/>
      <c r="DP192" s="56"/>
      <c r="DQ192" s="56"/>
    </row>
    <row r="193" spans="1:121" s="5" customFormat="1" ht="24" x14ac:dyDescent="0.25">
      <c r="A193" s="57" t="s">
        <v>393</v>
      </c>
      <c r="B193" s="64" t="s">
        <v>398</v>
      </c>
      <c r="C193" s="2">
        <v>290</v>
      </c>
      <c r="D193" s="58" t="s">
        <v>9</v>
      </c>
      <c r="E193" s="58" t="s">
        <v>26</v>
      </c>
      <c r="F193" s="58" t="s">
        <v>26</v>
      </c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  <c r="AA193" s="56"/>
      <c r="AB193" s="56"/>
      <c r="AC193" s="56"/>
      <c r="AD193" s="56"/>
      <c r="AE193" s="56"/>
      <c r="AF193" s="56"/>
      <c r="AG193" s="56"/>
      <c r="AH193" s="56"/>
      <c r="AI193" s="56"/>
      <c r="AJ193" s="56"/>
      <c r="AK193" s="56"/>
      <c r="AL193" s="56"/>
      <c r="AM193" s="56"/>
      <c r="AN193" s="56"/>
      <c r="AO193" s="56"/>
      <c r="AP193" s="56"/>
      <c r="AQ193" s="56"/>
      <c r="AR193" s="56"/>
      <c r="AS193" s="56"/>
      <c r="AT193" s="56"/>
      <c r="AU193" s="56"/>
      <c r="AV193" s="56"/>
      <c r="AW193" s="56"/>
      <c r="AX193" s="56"/>
      <c r="AY193" s="56"/>
      <c r="AZ193" s="56"/>
      <c r="BA193" s="56"/>
      <c r="BB193" s="56"/>
      <c r="BC193" s="56"/>
      <c r="BD193" s="56"/>
      <c r="BE193" s="56"/>
      <c r="BF193" s="56"/>
      <c r="BG193" s="56"/>
      <c r="BH193" s="56"/>
      <c r="BI193" s="56"/>
      <c r="BJ193" s="56"/>
      <c r="BK193" s="56"/>
      <c r="BL193" s="56"/>
      <c r="BM193" s="56"/>
      <c r="BN193" s="56"/>
      <c r="BO193" s="56"/>
      <c r="BP193" s="56"/>
      <c r="BQ193" s="56"/>
      <c r="BR193" s="56"/>
      <c r="BS193" s="56"/>
      <c r="BT193" s="56"/>
      <c r="BU193" s="56"/>
      <c r="BV193" s="56"/>
      <c r="BW193" s="56"/>
      <c r="BX193" s="56"/>
      <c r="BY193" s="56"/>
      <c r="BZ193" s="56"/>
      <c r="CA193" s="56"/>
      <c r="CB193" s="56"/>
      <c r="CC193" s="56"/>
      <c r="CD193" s="56"/>
      <c r="CE193" s="56"/>
      <c r="CF193" s="56"/>
      <c r="CG193" s="56"/>
      <c r="CH193" s="56"/>
      <c r="CI193" s="56"/>
      <c r="CJ193" s="56"/>
      <c r="CK193" s="56"/>
      <c r="CL193" s="56"/>
      <c r="CM193" s="56"/>
      <c r="CN193" s="56"/>
      <c r="CO193" s="56"/>
      <c r="CP193" s="56"/>
      <c r="CQ193" s="56"/>
      <c r="CR193" s="56"/>
      <c r="CS193" s="56"/>
      <c r="CT193" s="56"/>
      <c r="CU193" s="56"/>
      <c r="CV193" s="56"/>
      <c r="CW193" s="56"/>
      <c r="CX193" s="56"/>
      <c r="CY193" s="56"/>
      <c r="CZ193" s="56"/>
      <c r="DA193" s="56"/>
      <c r="DB193" s="56"/>
      <c r="DC193" s="56"/>
      <c r="DD193" s="56"/>
      <c r="DE193" s="56"/>
      <c r="DF193" s="56"/>
      <c r="DG193" s="56"/>
      <c r="DH193" s="56"/>
      <c r="DI193" s="56"/>
      <c r="DJ193" s="56"/>
      <c r="DK193" s="56"/>
      <c r="DL193" s="56"/>
      <c r="DM193" s="56"/>
      <c r="DN193" s="56"/>
      <c r="DO193" s="56"/>
      <c r="DP193" s="56"/>
      <c r="DQ193" s="56"/>
    </row>
    <row r="194" spans="1:121" s="5" customFormat="1" ht="24.75" customHeight="1" x14ac:dyDescent="0.25">
      <c r="A194" s="57" t="s">
        <v>538</v>
      </c>
      <c r="B194" s="64" t="s">
        <v>398</v>
      </c>
      <c r="C194" s="2">
        <v>394.96</v>
      </c>
      <c r="D194" s="58" t="s">
        <v>9</v>
      </c>
      <c r="E194" s="58" t="s">
        <v>11</v>
      </c>
      <c r="F194" s="58" t="s">
        <v>11</v>
      </c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  <c r="AA194" s="56"/>
      <c r="AB194" s="56"/>
      <c r="AC194" s="56"/>
      <c r="AD194" s="56"/>
      <c r="AE194" s="56"/>
      <c r="AF194" s="56"/>
      <c r="AG194" s="56"/>
      <c r="AH194" s="56"/>
      <c r="AI194" s="56"/>
      <c r="AJ194" s="56"/>
      <c r="AK194" s="56"/>
      <c r="AL194" s="56"/>
      <c r="AM194" s="56"/>
      <c r="AN194" s="56"/>
      <c r="AO194" s="56"/>
      <c r="AP194" s="56"/>
      <c r="AQ194" s="56"/>
      <c r="AR194" s="56"/>
      <c r="AS194" s="56"/>
      <c r="AT194" s="56"/>
      <c r="AU194" s="56"/>
      <c r="AV194" s="56"/>
      <c r="AW194" s="56"/>
      <c r="AX194" s="56"/>
      <c r="AY194" s="56"/>
      <c r="AZ194" s="56"/>
      <c r="BA194" s="56"/>
      <c r="BB194" s="56"/>
      <c r="BC194" s="56"/>
      <c r="BD194" s="56"/>
      <c r="BE194" s="56"/>
      <c r="BF194" s="56"/>
      <c r="BG194" s="56"/>
      <c r="BH194" s="56"/>
      <c r="BI194" s="56"/>
      <c r="BJ194" s="56"/>
      <c r="BK194" s="56"/>
      <c r="BL194" s="56"/>
      <c r="BM194" s="56"/>
      <c r="BN194" s="56"/>
      <c r="BO194" s="56"/>
      <c r="BP194" s="56"/>
      <c r="BQ194" s="56"/>
      <c r="BR194" s="56"/>
      <c r="BS194" s="56"/>
      <c r="BT194" s="56"/>
      <c r="BU194" s="56"/>
      <c r="BV194" s="56"/>
      <c r="BW194" s="56"/>
      <c r="BX194" s="56"/>
      <c r="BY194" s="56"/>
      <c r="BZ194" s="56"/>
      <c r="CA194" s="56"/>
      <c r="CB194" s="56"/>
      <c r="CC194" s="56"/>
      <c r="CD194" s="56"/>
      <c r="CE194" s="56"/>
      <c r="CF194" s="56"/>
      <c r="CG194" s="56"/>
      <c r="CH194" s="56"/>
      <c r="CI194" s="56"/>
      <c r="CJ194" s="56"/>
      <c r="CK194" s="56"/>
      <c r="CL194" s="56"/>
      <c r="CM194" s="56"/>
      <c r="CN194" s="56"/>
      <c r="CO194" s="56"/>
      <c r="CP194" s="56"/>
      <c r="CQ194" s="56"/>
      <c r="CR194" s="56"/>
      <c r="CS194" s="56"/>
      <c r="CT194" s="56"/>
      <c r="CU194" s="56"/>
      <c r="CV194" s="56"/>
      <c r="CW194" s="56"/>
      <c r="CX194" s="56"/>
      <c r="CY194" s="56"/>
      <c r="CZ194" s="56"/>
      <c r="DA194" s="56"/>
      <c r="DB194" s="56"/>
      <c r="DC194" s="56"/>
      <c r="DD194" s="56"/>
      <c r="DE194" s="56"/>
      <c r="DF194" s="56"/>
      <c r="DG194" s="56"/>
      <c r="DH194" s="56"/>
      <c r="DI194" s="56"/>
      <c r="DJ194" s="56"/>
      <c r="DK194" s="56"/>
      <c r="DL194" s="56"/>
      <c r="DM194" s="56"/>
      <c r="DN194" s="56"/>
      <c r="DO194" s="56"/>
      <c r="DP194" s="56"/>
      <c r="DQ194" s="56"/>
    </row>
    <row r="195" spans="1:121" s="5" customFormat="1" ht="23.25" customHeight="1" x14ac:dyDescent="0.25">
      <c r="A195" s="57" t="s">
        <v>597</v>
      </c>
      <c r="B195" s="64" t="s">
        <v>640</v>
      </c>
      <c r="C195" s="2">
        <v>260</v>
      </c>
      <c r="D195" s="58" t="s">
        <v>9</v>
      </c>
      <c r="E195" s="58" t="s">
        <v>182</v>
      </c>
      <c r="F195" s="58" t="s">
        <v>182</v>
      </c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  <c r="AA195" s="56"/>
      <c r="AB195" s="56"/>
      <c r="AC195" s="56"/>
      <c r="AD195" s="56"/>
      <c r="AE195" s="56"/>
      <c r="AF195" s="56"/>
      <c r="AG195" s="56"/>
      <c r="AH195" s="56"/>
      <c r="AI195" s="56"/>
      <c r="AJ195" s="56"/>
      <c r="AK195" s="56"/>
      <c r="AL195" s="56"/>
      <c r="AM195" s="56"/>
      <c r="AN195" s="56"/>
      <c r="AO195" s="56"/>
      <c r="AP195" s="56"/>
      <c r="AQ195" s="56"/>
      <c r="AR195" s="56"/>
      <c r="AS195" s="56"/>
      <c r="AT195" s="56"/>
      <c r="AU195" s="56"/>
      <c r="AV195" s="56"/>
      <c r="AW195" s="56"/>
      <c r="AX195" s="56"/>
      <c r="AY195" s="56"/>
      <c r="AZ195" s="56"/>
      <c r="BA195" s="56"/>
      <c r="BB195" s="56"/>
      <c r="BC195" s="56"/>
      <c r="BD195" s="56"/>
      <c r="BE195" s="56"/>
      <c r="BF195" s="56"/>
      <c r="BG195" s="56"/>
      <c r="BH195" s="56"/>
      <c r="BI195" s="56"/>
      <c r="BJ195" s="56"/>
      <c r="BK195" s="56"/>
      <c r="BL195" s="56"/>
      <c r="BM195" s="56"/>
      <c r="BN195" s="56"/>
      <c r="BO195" s="56"/>
      <c r="BP195" s="56"/>
      <c r="BQ195" s="56"/>
      <c r="BR195" s="56"/>
      <c r="BS195" s="56"/>
      <c r="BT195" s="56"/>
      <c r="BU195" s="56"/>
      <c r="BV195" s="56"/>
      <c r="BW195" s="56"/>
      <c r="BX195" s="56"/>
      <c r="BY195" s="56"/>
      <c r="BZ195" s="56"/>
      <c r="CA195" s="56"/>
      <c r="CB195" s="56"/>
      <c r="CC195" s="56"/>
      <c r="CD195" s="56"/>
      <c r="CE195" s="56"/>
      <c r="CF195" s="56"/>
      <c r="CG195" s="56"/>
      <c r="CH195" s="56"/>
      <c r="CI195" s="56"/>
      <c r="CJ195" s="56"/>
      <c r="CK195" s="56"/>
      <c r="CL195" s="56"/>
      <c r="CM195" s="56"/>
      <c r="CN195" s="56"/>
      <c r="CO195" s="56"/>
      <c r="CP195" s="56"/>
      <c r="CQ195" s="56"/>
      <c r="CR195" s="56"/>
      <c r="CS195" s="56"/>
      <c r="CT195" s="56"/>
      <c r="CU195" s="56"/>
      <c r="CV195" s="56"/>
      <c r="CW195" s="56"/>
      <c r="CX195" s="56"/>
      <c r="CY195" s="56"/>
      <c r="CZ195" s="56"/>
      <c r="DA195" s="56"/>
      <c r="DB195" s="56"/>
      <c r="DC195" s="56"/>
      <c r="DD195" s="56"/>
      <c r="DE195" s="56"/>
      <c r="DF195" s="56"/>
      <c r="DG195" s="56"/>
      <c r="DH195" s="56"/>
      <c r="DI195" s="56"/>
      <c r="DJ195" s="56"/>
      <c r="DK195" s="56"/>
      <c r="DL195" s="56"/>
      <c r="DM195" s="56"/>
      <c r="DN195" s="56"/>
      <c r="DO195" s="56"/>
      <c r="DP195" s="56"/>
      <c r="DQ195" s="56"/>
    </row>
    <row r="196" spans="1:121" s="5" customFormat="1" ht="23.25" customHeight="1" x14ac:dyDescent="0.25">
      <c r="A196" s="57" t="s">
        <v>612</v>
      </c>
      <c r="B196" s="64"/>
      <c r="C196" s="2">
        <v>450</v>
      </c>
      <c r="D196" s="58" t="s">
        <v>9</v>
      </c>
      <c r="E196" s="58" t="s">
        <v>182</v>
      </c>
      <c r="F196" s="58" t="s">
        <v>242</v>
      </c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  <c r="AA196" s="56"/>
      <c r="AB196" s="56"/>
      <c r="AC196" s="56"/>
      <c r="AD196" s="56"/>
      <c r="AE196" s="56"/>
      <c r="AF196" s="56"/>
      <c r="AG196" s="56"/>
      <c r="AH196" s="56"/>
      <c r="AI196" s="56"/>
      <c r="AJ196" s="56"/>
      <c r="AK196" s="56"/>
      <c r="AL196" s="56"/>
      <c r="AM196" s="56"/>
      <c r="AN196" s="56"/>
      <c r="AO196" s="56"/>
      <c r="AP196" s="56"/>
      <c r="AQ196" s="56"/>
      <c r="AR196" s="56"/>
      <c r="AS196" s="56"/>
      <c r="AT196" s="56"/>
      <c r="AU196" s="56"/>
      <c r="AV196" s="56"/>
      <c r="AW196" s="56"/>
      <c r="AX196" s="56"/>
      <c r="AY196" s="56"/>
      <c r="AZ196" s="56"/>
      <c r="BA196" s="56"/>
      <c r="BB196" s="56"/>
      <c r="BC196" s="56"/>
      <c r="BD196" s="56"/>
      <c r="BE196" s="56"/>
      <c r="BF196" s="56"/>
      <c r="BG196" s="56"/>
      <c r="BH196" s="56"/>
      <c r="BI196" s="56"/>
      <c r="BJ196" s="56"/>
      <c r="BK196" s="56"/>
      <c r="BL196" s="56"/>
      <c r="BM196" s="56"/>
      <c r="BN196" s="56"/>
      <c r="BO196" s="56"/>
      <c r="BP196" s="56"/>
      <c r="BQ196" s="56"/>
      <c r="BR196" s="56"/>
      <c r="BS196" s="56"/>
      <c r="BT196" s="56"/>
      <c r="BU196" s="56"/>
      <c r="BV196" s="56"/>
      <c r="BW196" s="56"/>
      <c r="BX196" s="56"/>
      <c r="BY196" s="56"/>
      <c r="BZ196" s="56"/>
      <c r="CA196" s="56"/>
      <c r="CB196" s="56"/>
      <c r="CC196" s="56"/>
      <c r="CD196" s="56"/>
      <c r="CE196" s="56"/>
      <c r="CF196" s="56"/>
      <c r="CG196" s="56"/>
      <c r="CH196" s="56"/>
      <c r="CI196" s="56"/>
      <c r="CJ196" s="56"/>
      <c r="CK196" s="56"/>
      <c r="CL196" s="56"/>
      <c r="CM196" s="56"/>
      <c r="CN196" s="56"/>
      <c r="CO196" s="56"/>
      <c r="CP196" s="56"/>
      <c r="CQ196" s="56"/>
      <c r="CR196" s="56"/>
      <c r="CS196" s="56"/>
      <c r="CT196" s="56"/>
      <c r="CU196" s="56"/>
      <c r="CV196" s="56"/>
      <c r="CW196" s="56"/>
      <c r="CX196" s="56"/>
      <c r="CY196" s="56"/>
      <c r="CZ196" s="56"/>
      <c r="DA196" s="56"/>
      <c r="DB196" s="56"/>
      <c r="DC196" s="56"/>
      <c r="DD196" s="56"/>
      <c r="DE196" s="56"/>
      <c r="DF196" s="56"/>
      <c r="DG196" s="56"/>
      <c r="DH196" s="56"/>
      <c r="DI196" s="56"/>
      <c r="DJ196" s="56"/>
      <c r="DK196" s="56"/>
      <c r="DL196" s="56"/>
      <c r="DM196" s="56"/>
      <c r="DN196" s="56"/>
      <c r="DO196" s="56"/>
      <c r="DP196" s="56"/>
      <c r="DQ196" s="56"/>
    </row>
    <row r="197" spans="1:121" s="5" customFormat="1" ht="23.25" customHeight="1" x14ac:dyDescent="0.25">
      <c r="A197" s="57" t="s">
        <v>717</v>
      </c>
      <c r="B197" s="64" t="s">
        <v>398</v>
      </c>
      <c r="C197" s="2">
        <v>600</v>
      </c>
      <c r="D197" s="58" t="s">
        <v>9</v>
      </c>
      <c r="E197" s="58" t="s">
        <v>161</v>
      </c>
      <c r="F197" s="58" t="s">
        <v>161</v>
      </c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  <c r="AA197" s="56"/>
      <c r="AB197" s="56"/>
      <c r="AC197" s="56"/>
      <c r="AD197" s="56"/>
      <c r="AE197" s="56"/>
      <c r="AF197" s="56"/>
      <c r="AG197" s="56"/>
      <c r="AH197" s="56"/>
      <c r="AI197" s="56"/>
      <c r="AJ197" s="56"/>
      <c r="AK197" s="56"/>
      <c r="AL197" s="56"/>
      <c r="AM197" s="56"/>
      <c r="AN197" s="56"/>
      <c r="AO197" s="56"/>
      <c r="AP197" s="56"/>
      <c r="AQ197" s="56"/>
      <c r="AR197" s="56"/>
      <c r="AS197" s="56"/>
      <c r="AT197" s="56"/>
      <c r="AU197" s="56"/>
      <c r="AV197" s="56"/>
      <c r="AW197" s="56"/>
      <c r="AX197" s="56"/>
      <c r="AY197" s="56"/>
      <c r="AZ197" s="56"/>
      <c r="BA197" s="56"/>
      <c r="BB197" s="56"/>
      <c r="BC197" s="56"/>
      <c r="BD197" s="56"/>
      <c r="BE197" s="56"/>
      <c r="BF197" s="56"/>
      <c r="BG197" s="56"/>
      <c r="BH197" s="56"/>
      <c r="BI197" s="56"/>
      <c r="BJ197" s="56"/>
      <c r="BK197" s="56"/>
      <c r="BL197" s="56"/>
      <c r="BM197" s="56"/>
      <c r="BN197" s="56"/>
      <c r="BO197" s="56"/>
      <c r="BP197" s="56"/>
      <c r="BQ197" s="56"/>
      <c r="BR197" s="56"/>
      <c r="BS197" s="56"/>
      <c r="BT197" s="56"/>
      <c r="BU197" s="56"/>
      <c r="BV197" s="56"/>
      <c r="BW197" s="56"/>
      <c r="BX197" s="56"/>
      <c r="BY197" s="56"/>
      <c r="BZ197" s="56"/>
      <c r="CA197" s="56"/>
      <c r="CB197" s="56"/>
      <c r="CC197" s="56"/>
      <c r="CD197" s="56"/>
      <c r="CE197" s="56"/>
      <c r="CF197" s="56"/>
      <c r="CG197" s="56"/>
      <c r="CH197" s="56"/>
      <c r="CI197" s="56"/>
      <c r="CJ197" s="56"/>
      <c r="CK197" s="56"/>
      <c r="CL197" s="56"/>
      <c r="CM197" s="56"/>
      <c r="CN197" s="56"/>
      <c r="CO197" s="56"/>
      <c r="CP197" s="56"/>
      <c r="CQ197" s="56"/>
      <c r="CR197" s="56"/>
      <c r="CS197" s="56"/>
      <c r="CT197" s="56"/>
      <c r="CU197" s="56"/>
      <c r="CV197" s="56"/>
      <c r="CW197" s="56"/>
      <c r="CX197" s="56"/>
      <c r="CY197" s="56"/>
      <c r="CZ197" s="56"/>
      <c r="DA197" s="56"/>
      <c r="DB197" s="56"/>
      <c r="DC197" s="56"/>
      <c r="DD197" s="56"/>
      <c r="DE197" s="56"/>
      <c r="DF197" s="56"/>
      <c r="DG197" s="56"/>
      <c r="DH197" s="56"/>
      <c r="DI197" s="56"/>
      <c r="DJ197" s="56"/>
      <c r="DK197" s="56"/>
      <c r="DL197" s="56"/>
      <c r="DM197" s="56"/>
      <c r="DN197" s="56"/>
      <c r="DO197" s="56"/>
      <c r="DP197" s="56"/>
      <c r="DQ197" s="56"/>
    </row>
    <row r="198" spans="1:121" s="5" customFormat="1" ht="31.5" customHeight="1" x14ac:dyDescent="0.25">
      <c r="A198" s="1" t="s">
        <v>74</v>
      </c>
      <c r="B198" s="64"/>
      <c r="C198" s="2"/>
      <c r="D198" s="58"/>
      <c r="E198" s="58"/>
      <c r="F198" s="58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  <c r="AA198" s="56"/>
      <c r="AB198" s="56"/>
      <c r="AC198" s="56"/>
      <c r="AD198" s="56"/>
      <c r="AE198" s="56"/>
      <c r="AF198" s="56"/>
      <c r="AG198" s="56"/>
      <c r="AH198" s="56"/>
      <c r="AI198" s="56"/>
      <c r="AJ198" s="56"/>
      <c r="AK198" s="56"/>
      <c r="AL198" s="56"/>
      <c r="AM198" s="56"/>
      <c r="AN198" s="56"/>
      <c r="AO198" s="56"/>
      <c r="AP198" s="56"/>
      <c r="AQ198" s="56"/>
      <c r="AR198" s="56"/>
      <c r="AS198" s="56"/>
      <c r="AT198" s="56"/>
      <c r="AU198" s="56"/>
      <c r="AV198" s="56"/>
      <c r="AW198" s="56"/>
      <c r="AX198" s="56"/>
      <c r="AY198" s="56"/>
      <c r="AZ198" s="56"/>
      <c r="BA198" s="56"/>
      <c r="BB198" s="56"/>
      <c r="BC198" s="56"/>
      <c r="BD198" s="56"/>
      <c r="BE198" s="56"/>
      <c r="BF198" s="56"/>
      <c r="BG198" s="56"/>
      <c r="BH198" s="56"/>
      <c r="BI198" s="56"/>
      <c r="BJ198" s="56"/>
      <c r="BK198" s="56"/>
      <c r="BL198" s="56"/>
      <c r="BM198" s="56"/>
      <c r="BN198" s="56"/>
      <c r="BO198" s="56"/>
      <c r="BP198" s="56"/>
      <c r="BQ198" s="56"/>
      <c r="BR198" s="56"/>
      <c r="BS198" s="56"/>
      <c r="BT198" s="56"/>
      <c r="BU198" s="56"/>
      <c r="BV198" s="56"/>
      <c r="BW198" s="56"/>
      <c r="BX198" s="56"/>
      <c r="BY198" s="56"/>
      <c r="BZ198" s="56"/>
      <c r="CA198" s="56"/>
      <c r="CB198" s="56"/>
      <c r="CC198" s="56"/>
      <c r="CD198" s="56"/>
      <c r="CE198" s="56"/>
      <c r="CF198" s="56"/>
      <c r="CG198" s="56"/>
      <c r="CH198" s="56"/>
      <c r="CI198" s="56"/>
      <c r="CJ198" s="56"/>
      <c r="CK198" s="56"/>
      <c r="CL198" s="56"/>
      <c r="CM198" s="56"/>
      <c r="CN198" s="56"/>
      <c r="CO198" s="56"/>
      <c r="CP198" s="56"/>
      <c r="CQ198" s="56"/>
      <c r="CR198" s="56"/>
      <c r="CS198" s="56"/>
      <c r="CT198" s="56"/>
      <c r="CU198" s="56"/>
      <c r="CV198" s="56"/>
      <c r="CW198" s="56"/>
      <c r="CX198" s="56"/>
      <c r="CY198" s="56"/>
      <c r="CZ198" s="56"/>
      <c r="DA198" s="56"/>
      <c r="DB198" s="56"/>
      <c r="DC198" s="56"/>
      <c r="DD198" s="56"/>
      <c r="DE198" s="56"/>
      <c r="DF198" s="56"/>
      <c r="DG198" s="56"/>
      <c r="DH198" s="56"/>
      <c r="DI198" s="56"/>
      <c r="DJ198" s="56"/>
      <c r="DK198" s="56"/>
      <c r="DL198" s="56"/>
      <c r="DM198" s="56"/>
      <c r="DN198" s="56"/>
      <c r="DO198" s="56"/>
      <c r="DP198" s="56"/>
      <c r="DQ198" s="56"/>
    </row>
    <row r="199" spans="1:121" s="5" customFormat="1" ht="29.25" customHeight="1" x14ac:dyDescent="0.25">
      <c r="A199" s="57" t="s">
        <v>504</v>
      </c>
      <c r="B199" s="67" t="s">
        <v>499</v>
      </c>
      <c r="C199" s="2">
        <v>1600</v>
      </c>
      <c r="D199" s="58" t="s">
        <v>9</v>
      </c>
      <c r="E199" s="58" t="s">
        <v>481</v>
      </c>
      <c r="F199" s="58" t="s">
        <v>481</v>
      </c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  <c r="AA199" s="56"/>
      <c r="AB199" s="56"/>
      <c r="AC199" s="56"/>
      <c r="AD199" s="56"/>
      <c r="AE199" s="56"/>
      <c r="AF199" s="56"/>
      <c r="AG199" s="56"/>
      <c r="AH199" s="56"/>
      <c r="AI199" s="56"/>
      <c r="AJ199" s="56"/>
      <c r="AK199" s="56"/>
      <c r="AL199" s="56"/>
      <c r="AM199" s="56"/>
      <c r="AN199" s="56"/>
      <c r="AO199" s="56"/>
      <c r="AP199" s="56"/>
      <c r="AQ199" s="56"/>
      <c r="AR199" s="56"/>
      <c r="AS199" s="56"/>
      <c r="AT199" s="56"/>
      <c r="AU199" s="56"/>
      <c r="AV199" s="56"/>
      <c r="AW199" s="56"/>
      <c r="AX199" s="56"/>
      <c r="AY199" s="56"/>
      <c r="AZ199" s="56"/>
      <c r="BA199" s="56"/>
      <c r="BB199" s="56"/>
      <c r="BC199" s="56"/>
      <c r="BD199" s="56"/>
      <c r="BE199" s="56"/>
      <c r="BF199" s="56"/>
      <c r="BG199" s="56"/>
      <c r="BH199" s="56"/>
      <c r="BI199" s="56"/>
      <c r="BJ199" s="56"/>
      <c r="BK199" s="56"/>
      <c r="BL199" s="56"/>
      <c r="BM199" s="56"/>
      <c r="BN199" s="56"/>
      <c r="BO199" s="56"/>
      <c r="BP199" s="56"/>
      <c r="BQ199" s="56"/>
      <c r="BR199" s="56"/>
      <c r="BS199" s="56"/>
      <c r="BT199" s="56"/>
      <c r="BU199" s="56"/>
      <c r="BV199" s="56"/>
      <c r="BW199" s="56"/>
      <c r="BX199" s="56"/>
      <c r="BY199" s="56"/>
      <c r="BZ199" s="56"/>
      <c r="CA199" s="56"/>
      <c r="CB199" s="56"/>
      <c r="CC199" s="56"/>
      <c r="CD199" s="56"/>
      <c r="CE199" s="56"/>
      <c r="CF199" s="56"/>
      <c r="CG199" s="56"/>
      <c r="CH199" s="56"/>
      <c r="CI199" s="56"/>
      <c r="CJ199" s="56"/>
      <c r="CK199" s="56"/>
      <c r="CL199" s="56"/>
      <c r="CM199" s="56"/>
      <c r="CN199" s="56"/>
      <c r="CO199" s="56"/>
      <c r="CP199" s="56"/>
      <c r="CQ199" s="56"/>
      <c r="CR199" s="56"/>
      <c r="CS199" s="56"/>
      <c r="CT199" s="56"/>
      <c r="CU199" s="56"/>
      <c r="CV199" s="56"/>
      <c r="CW199" s="56"/>
      <c r="CX199" s="56"/>
      <c r="CY199" s="56"/>
      <c r="CZ199" s="56"/>
      <c r="DA199" s="56"/>
      <c r="DB199" s="56"/>
      <c r="DC199" s="56"/>
      <c r="DD199" s="56"/>
      <c r="DE199" s="56"/>
      <c r="DF199" s="56"/>
      <c r="DG199" s="56"/>
      <c r="DH199" s="56"/>
      <c r="DI199" s="56"/>
      <c r="DJ199" s="56"/>
      <c r="DK199" s="56"/>
      <c r="DL199" s="56"/>
      <c r="DM199" s="56"/>
      <c r="DN199" s="56"/>
      <c r="DO199" s="56"/>
      <c r="DP199" s="56"/>
      <c r="DQ199" s="56"/>
    </row>
    <row r="200" spans="1:121" s="5" customFormat="1" ht="31.5" customHeight="1" x14ac:dyDescent="0.25">
      <c r="A200" s="1" t="s">
        <v>451</v>
      </c>
      <c r="B200" s="64" t="s">
        <v>364</v>
      </c>
      <c r="C200" s="2"/>
      <c r="D200" s="55"/>
      <c r="E200" s="4"/>
      <c r="F200" s="55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  <c r="AA200" s="56"/>
      <c r="AB200" s="56"/>
      <c r="AC200" s="56"/>
      <c r="AD200" s="56"/>
      <c r="AE200" s="56"/>
      <c r="AF200" s="56"/>
      <c r="AG200" s="56"/>
      <c r="AH200" s="56"/>
      <c r="AI200" s="56"/>
      <c r="AJ200" s="56"/>
      <c r="AK200" s="56"/>
      <c r="AL200" s="56"/>
      <c r="AM200" s="56"/>
      <c r="AN200" s="56"/>
      <c r="AO200" s="56"/>
      <c r="AP200" s="56"/>
      <c r="AQ200" s="56"/>
      <c r="AR200" s="56"/>
      <c r="AS200" s="56"/>
      <c r="AT200" s="56"/>
      <c r="AU200" s="56"/>
      <c r="AV200" s="56"/>
      <c r="AW200" s="56"/>
      <c r="AX200" s="56"/>
      <c r="AY200" s="56"/>
      <c r="AZ200" s="56"/>
      <c r="BA200" s="56"/>
      <c r="BB200" s="56"/>
      <c r="BC200" s="56"/>
      <c r="BD200" s="56"/>
      <c r="BE200" s="56"/>
      <c r="BF200" s="56"/>
      <c r="BG200" s="56"/>
      <c r="BH200" s="56"/>
      <c r="BI200" s="56"/>
      <c r="BJ200" s="56"/>
      <c r="BK200" s="56"/>
      <c r="BL200" s="56"/>
      <c r="BM200" s="56"/>
      <c r="BN200" s="56"/>
      <c r="BO200" s="56"/>
      <c r="BP200" s="56"/>
      <c r="BQ200" s="56"/>
      <c r="BR200" s="56"/>
      <c r="BS200" s="56"/>
      <c r="BT200" s="56"/>
      <c r="BU200" s="56"/>
      <c r="BV200" s="56"/>
      <c r="BW200" s="56"/>
      <c r="BX200" s="56"/>
      <c r="BY200" s="56"/>
      <c r="BZ200" s="56"/>
      <c r="CA200" s="56"/>
      <c r="CB200" s="56"/>
      <c r="CC200" s="56"/>
      <c r="CD200" s="56"/>
      <c r="CE200" s="56"/>
      <c r="CF200" s="56"/>
      <c r="CG200" s="56"/>
      <c r="CH200" s="56"/>
      <c r="CI200" s="56"/>
      <c r="CJ200" s="56"/>
      <c r="CK200" s="56"/>
      <c r="CL200" s="56"/>
      <c r="CM200" s="56"/>
      <c r="CN200" s="56"/>
      <c r="CO200" s="56"/>
      <c r="CP200" s="56"/>
      <c r="CQ200" s="56"/>
      <c r="CR200" s="56"/>
      <c r="CS200" s="56"/>
      <c r="CT200" s="56"/>
      <c r="CU200" s="56"/>
      <c r="CV200" s="56"/>
      <c r="CW200" s="56"/>
      <c r="CX200" s="56"/>
      <c r="CY200" s="56"/>
      <c r="CZ200" s="56"/>
      <c r="DA200" s="56"/>
      <c r="DB200" s="56"/>
      <c r="DC200" s="56"/>
      <c r="DD200" s="56"/>
      <c r="DE200" s="56"/>
      <c r="DF200" s="56"/>
      <c r="DG200" s="56"/>
      <c r="DH200" s="56"/>
      <c r="DI200" s="56"/>
      <c r="DJ200" s="56"/>
      <c r="DK200" s="56"/>
      <c r="DL200" s="56"/>
      <c r="DM200" s="56"/>
      <c r="DN200" s="56"/>
      <c r="DO200" s="56"/>
      <c r="DP200" s="56"/>
      <c r="DQ200" s="56"/>
    </row>
    <row r="201" spans="1:121" s="5" customFormat="1" ht="36" x14ac:dyDescent="0.25">
      <c r="A201" s="18" t="s">
        <v>448</v>
      </c>
      <c r="B201" s="64" t="s">
        <v>364</v>
      </c>
      <c r="C201" s="19">
        <v>0.01</v>
      </c>
      <c r="D201" s="58" t="s">
        <v>9</v>
      </c>
      <c r="E201" s="58" t="s">
        <v>11</v>
      </c>
      <c r="F201" s="58" t="s">
        <v>182</v>
      </c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  <c r="AA201" s="56"/>
      <c r="AB201" s="56"/>
      <c r="AC201" s="56"/>
      <c r="AD201" s="56"/>
      <c r="AE201" s="56"/>
      <c r="AF201" s="56"/>
      <c r="AG201" s="56"/>
      <c r="AH201" s="56"/>
      <c r="AI201" s="56"/>
      <c r="AJ201" s="56"/>
      <c r="AK201" s="56"/>
      <c r="AL201" s="56"/>
      <c r="AM201" s="56"/>
      <c r="AN201" s="56"/>
      <c r="AO201" s="56"/>
      <c r="AP201" s="56"/>
      <c r="AQ201" s="56"/>
      <c r="AR201" s="56"/>
      <c r="AS201" s="56"/>
      <c r="AT201" s="56"/>
      <c r="AU201" s="56"/>
      <c r="AV201" s="56"/>
      <c r="AW201" s="56"/>
      <c r="AX201" s="56"/>
      <c r="AY201" s="56"/>
      <c r="AZ201" s="56"/>
      <c r="BA201" s="56"/>
      <c r="BB201" s="56"/>
      <c r="BC201" s="56"/>
      <c r="BD201" s="56"/>
      <c r="BE201" s="56"/>
      <c r="BF201" s="56"/>
      <c r="BG201" s="56"/>
      <c r="BH201" s="56"/>
      <c r="BI201" s="56"/>
      <c r="BJ201" s="56"/>
      <c r="BK201" s="56"/>
      <c r="BL201" s="56"/>
      <c r="BM201" s="56"/>
      <c r="BN201" s="56"/>
      <c r="BO201" s="56"/>
      <c r="BP201" s="56"/>
      <c r="BQ201" s="56"/>
      <c r="BR201" s="56"/>
      <c r="BS201" s="56"/>
      <c r="BT201" s="56"/>
      <c r="BU201" s="56"/>
      <c r="BV201" s="56"/>
      <c r="BW201" s="56"/>
      <c r="BX201" s="56"/>
      <c r="BY201" s="56"/>
      <c r="BZ201" s="56"/>
      <c r="CA201" s="56"/>
      <c r="CB201" s="56"/>
      <c r="CC201" s="56"/>
      <c r="CD201" s="56"/>
      <c r="CE201" s="56"/>
      <c r="CF201" s="56"/>
      <c r="CG201" s="56"/>
      <c r="CH201" s="56"/>
      <c r="CI201" s="56"/>
      <c r="CJ201" s="56"/>
      <c r="CK201" s="56"/>
      <c r="CL201" s="56"/>
      <c r="CM201" s="56"/>
      <c r="CN201" s="56"/>
      <c r="CO201" s="56"/>
      <c r="CP201" s="56"/>
      <c r="CQ201" s="56"/>
      <c r="CR201" s="56"/>
      <c r="CS201" s="56"/>
      <c r="CT201" s="56"/>
      <c r="CU201" s="56"/>
      <c r="CV201" s="56"/>
      <c r="CW201" s="56"/>
      <c r="CX201" s="56"/>
      <c r="CY201" s="56"/>
      <c r="CZ201" s="56"/>
      <c r="DA201" s="56"/>
      <c r="DB201" s="56"/>
      <c r="DC201" s="56"/>
      <c r="DD201" s="56"/>
      <c r="DE201" s="56"/>
      <c r="DF201" s="56"/>
      <c r="DG201" s="56"/>
      <c r="DH201" s="56"/>
      <c r="DI201" s="56"/>
      <c r="DJ201" s="56"/>
      <c r="DK201" s="56"/>
      <c r="DL201" s="56"/>
      <c r="DM201" s="56"/>
      <c r="DN201" s="56"/>
      <c r="DO201" s="56"/>
      <c r="DP201" s="56"/>
      <c r="DQ201" s="56"/>
    </row>
    <row r="202" spans="1:121" s="5" customFormat="1" ht="51" customHeight="1" x14ac:dyDescent="0.25">
      <c r="A202" s="18" t="s">
        <v>482</v>
      </c>
      <c r="B202" s="64" t="s">
        <v>364</v>
      </c>
      <c r="C202" s="19">
        <v>25000</v>
      </c>
      <c r="D202" s="58" t="s">
        <v>9</v>
      </c>
      <c r="E202" s="58" t="s">
        <v>481</v>
      </c>
      <c r="F202" s="58" t="s">
        <v>10</v>
      </c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56"/>
      <c r="AA202" s="56"/>
      <c r="AB202" s="56"/>
      <c r="AC202" s="56"/>
      <c r="AD202" s="56"/>
      <c r="AE202" s="56"/>
      <c r="AF202" s="56"/>
      <c r="AG202" s="56"/>
      <c r="AH202" s="56"/>
      <c r="AI202" s="56"/>
      <c r="AJ202" s="56"/>
      <c r="AK202" s="56"/>
      <c r="AL202" s="56"/>
      <c r="AM202" s="56"/>
      <c r="AN202" s="56"/>
      <c r="AO202" s="56"/>
      <c r="AP202" s="56"/>
      <c r="AQ202" s="56"/>
      <c r="AR202" s="56"/>
      <c r="AS202" s="56"/>
      <c r="AT202" s="56"/>
      <c r="AU202" s="56"/>
      <c r="AV202" s="56"/>
      <c r="AW202" s="56"/>
      <c r="AX202" s="56"/>
      <c r="AY202" s="56"/>
      <c r="AZ202" s="56"/>
      <c r="BA202" s="56"/>
      <c r="BB202" s="56"/>
      <c r="BC202" s="56"/>
      <c r="BD202" s="56"/>
      <c r="BE202" s="56"/>
      <c r="BF202" s="56"/>
      <c r="BG202" s="56"/>
      <c r="BH202" s="56"/>
      <c r="BI202" s="56"/>
      <c r="BJ202" s="56"/>
      <c r="BK202" s="56"/>
      <c r="BL202" s="56"/>
      <c r="BM202" s="56"/>
      <c r="BN202" s="56"/>
      <c r="BO202" s="56"/>
      <c r="BP202" s="56"/>
      <c r="BQ202" s="56"/>
      <c r="BR202" s="56"/>
      <c r="BS202" s="56"/>
      <c r="BT202" s="56"/>
      <c r="BU202" s="56"/>
      <c r="BV202" s="56"/>
      <c r="BW202" s="56"/>
      <c r="BX202" s="56"/>
      <c r="BY202" s="56"/>
      <c r="BZ202" s="56"/>
      <c r="CA202" s="56"/>
      <c r="CB202" s="56"/>
      <c r="CC202" s="56"/>
      <c r="CD202" s="56"/>
      <c r="CE202" s="56"/>
      <c r="CF202" s="56"/>
      <c r="CG202" s="56"/>
      <c r="CH202" s="56"/>
      <c r="CI202" s="56"/>
      <c r="CJ202" s="56"/>
      <c r="CK202" s="56"/>
      <c r="CL202" s="56"/>
      <c r="CM202" s="56"/>
      <c r="CN202" s="56"/>
      <c r="CO202" s="56"/>
      <c r="CP202" s="56"/>
      <c r="CQ202" s="56"/>
      <c r="CR202" s="56"/>
      <c r="CS202" s="56"/>
      <c r="CT202" s="56"/>
      <c r="CU202" s="56"/>
      <c r="CV202" s="56"/>
      <c r="CW202" s="56"/>
      <c r="CX202" s="56"/>
      <c r="CY202" s="56"/>
      <c r="CZ202" s="56"/>
      <c r="DA202" s="56"/>
      <c r="DB202" s="56"/>
      <c r="DC202" s="56"/>
      <c r="DD202" s="56"/>
      <c r="DE202" s="56"/>
      <c r="DF202" s="56"/>
      <c r="DG202" s="56"/>
      <c r="DH202" s="56"/>
      <c r="DI202" s="56"/>
      <c r="DJ202" s="56"/>
      <c r="DK202" s="56"/>
      <c r="DL202" s="56"/>
      <c r="DM202" s="56"/>
      <c r="DN202" s="56"/>
      <c r="DO202" s="56"/>
      <c r="DP202" s="56"/>
      <c r="DQ202" s="56"/>
    </row>
    <row r="203" spans="1:121" s="5" customFormat="1" ht="24.75" customHeight="1" x14ac:dyDescent="0.25">
      <c r="A203" s="93" t="s">
        <v>797</v>
      </c>
      <c r="B203" s="68"/>
      <c r="C203" s="19"/>
      <c r="D203" s="4"/>
      <c r="E203" s="55"/>
      <c r="F203" s="55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56"/>
      <c r="Z203" s="56"/>
      <c r="AA203" s="56"/>
      <c r="AB203" s="56"/>
      <c r="AC203" s="56"/>
      <c r="AD203" s="56"/>
      <c r="AE203" s="56"/>
      <c r="AF203" s="56"/>
      <c r="AG203" s="56"/>
      <c r="AH203" s="56"/>
      <c r="AI203" s="56"/>
      <c r="AJ203" s="56"/>
      <c r="AK203" s="56"/>
      <c r="AL203" s="56"/>
      <c r="AM203" s="56"/>
      <c r="AN203" s="56"/>
      <c r="AO203" s="56"/>
      <c r="AP203" s="56"/>
      <c r="AQ203" s="56"/>
      <c r="AR203" s="56"/>
      <c r="AS203" s="56"/>
      <c r="AT203" s="56"/>
      <c r="AU203" s="56"/>
      <c r="AV203" s="56"/>
      <c r="AW203" s="56"/>
      <c r="AX203" s="56"/>
      <c r="AY203" s="56"/>
      <c r="AZ203" s="56"/>
      <c r="BA203" s="56"/>
      <c r="BB203" s="56"/>
      <c r="BC203" s="56"/>
      <c r="BD203" s="56"/>
      <c r="BE203" s="56"/>
      <c r="BF203" s="56"/>
      <c r="BG203" s="56"/>
      <c r="BH203" s="56"/>
      <c r="BI203" s="56"/>
      <c r="BJ203" s="56"/>
      <c r="BK203" s="56"/>
      <c r="BL203" s="56"/>
      <c r="BM203" s="56"/>
      <c r="BN203" s="56"/>
      <c r="BO203" s="56"/>
      <c r="BP203" s="56"/>
      <c r="BQ203" s="56"/>
      <c r="BR203" s="56"/>
      <c r="BS203" s="56"/>
      <c r="BT203" s="56"/>
      <c r="BU203" s="56"/>
      <c r="BV203" s="56"/>
      <c r="BW203" s="56"/>
      <c r="BX203" s="56"/>
      <c r="BY203" s="56"/>
      <c r="BZ203" s="56"/>
      <c r="CA203" s="56"/>
      <c r="CB203" s="56"/>
      <c r="CC203" s="56"/>
      <c r="CD203" s="56"/>
      <c r="CE203" s="56"/>
      <c r="CF203" s="56"/>
      <c r="CG203" s="56"/>
      <c r="CH203" s="56"/>
      <c r="CI203" s="56"/>
      <c r="CJ203" s="56"/>
      <c r="CK203" s="56"/>
      <c r="CL203" s="56"/>
      <c r="CM203" s="56"/>
      <c r="CN203" s="56"/>
      <c r="CO203" s="56"/>
      <c r="CP203" s="56"/>
      <c r="CQ203" s="56"/>
      <c r="CR203" s="56"/>
      <c r="CS203" s="56"/>
      <c r="CT203" s="56"/>
      <c r="CU203" s="56"/>
      <c r="CV203" s="56"/>
      <c r="CW203" s="56"/>
      <c r="CX203" s="56"/>
      <c r="CY203" s="56"/>
      <c r="CZ203" s="56"/>
      <c r="DA203" s="56"/>
      <c r="DB203" s="56"/>
      <c r="DC203" s="56"/>
      <c r="DD203" s="56"/>
      <c r="DE203" s="56"/>
      <c r="DF203" s="56"/>
      <c r="DG203" s="56"/>
      <c r="DH203" s="56"/>
      <c r="DI203" s="56"/>
      <c r="DJ203" s="56"/>
      <c r="DK203" s="56"/>
      <c r="DL203" s="56"/>
      <c r="DM203" s="56"/>
      <c r="DN203" s="56"/>
      <c r="DO203" s="56"/>
      <c r="DP203" s="56"/>
      <c r="DQ203" s="56"/>
    </row>
    <row r="204" spans="1:121" s="5" customFormat="1" ht="36" x14ac:dyDescent="0.25">
      <c r="A204" s="18" t="s">
        <v>405</v>
      </c>
      <c r="B204" s="64" t="s">
        <v>404</v>
      </c>
      <c r="C204" s="19">
        <v>5000</v>
      </c>
      <c r="D204" s="58" t="s">
        <v>9</v>
      </c>
      <c r="E204" s="58" t="s">
        <v>26</v>
      </c>
      <c r="F204" s="58" t="s">
        <v>26</v>
      </c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  <c r="AA204" s="56"/>
      <c r="AB204" s="56"/>
      <c r="AC204" s="56"/>
      <c r="AD204" s="56"/>
      <c r="AE204" s="56"/>
      <c r="AF204" s="56"/>
      <c r="AG204" s="56"/>
      <c r="AH204" s="56"/>
      <c r="AI204" s="56"/>
      <c r="AJ204" s="56"/>
      <c r="AK204" s="56"/>
      <c r="AL204" s="56"/>
      <c r="AM204" s="56"/>
      <c r="AN204" s="56"/>
      <c r="AO204" s="56"/>
      <c r="AP204" s="56"/>
      <c r="AQ204" s="56"/>
      <c r="AR204" s="56"/>
      <c r="AS204" s="56"/>
      <c r="AT204" s="56"/>
      <c r="AU204" s="56"/>
      <c r="AV204" s="56"/>
      <c r="AW204" s="56"/>
      <c r="AX204" s="56"/>
      <c r="AY204" s="56"/>
      <c r="AZ204" s="56"/>
      <c r="BA204" s="56"/>
      <c r="BB204" s="56"/>
      <c r="BC204" s="56"/>
      <c r="BD204" s="56"/>
      <c r="BE204" s="56"/>
      <c r="BF204" s="56"/>
      <c r="BG204" s="56"/>
      <c r="BH204" s="56"/>
      <c r="BI204" s="56"/>
      <c r="BJ204" s="56"/>
      <c r="BK204" s="56"/>
      <c r="BL204" s="56"/>
      <c r="BM204" s="56"/>
      <c r="BN204" s="56"/>
      <c r="BO204" s="56"/>
      <c r="BP204" s="56"/>
      <c r="BQ204" s="56"/>
      <c r="BR204" s="56"/>
      <c r="BS204" s="56"/>
      <c r="BT204" s="56"/>
      <c r="BU204" s="56"/>
      <c r="BV204" s="56"/>
      <c r="BW204" s="56"/>
      <c r="BX204" s="56"/>
      <c r="BY204" s="56"/>
      <c r="BZ204" s="56"/>
      <c r="CA204" s="56"/>
      <c r="CB204" s="56"/>
      <c r="CC204" s="56"/>
      <c r="CD204" s="56"/>
      <c r="CE204" s="56"/>
      <c r="CF204" s="56"/>
      <c r="CG204" s="56"/>
      <c r="CH204" s="56"/>
      <c r="CI204" s="56"/>
      <c r="CJ204" s="56"/>
      <c r="CK204" s="56"/>
      <c r="CL204" s="56"/>
      <c r="CM204" s="56"/>
      <c r="CN204" s="56"/>
      <c r="CO204" s="56"/>
      <c r="CP204" s="56"/>
      <c r="CQ204" s="56"/>
      <c r="CR204" s="56"/>
      <c r="CS204" s="56"/>
      <c r="CT204" s="56"/>
      <c r="CU204" s="56"/>
      <c r="CV204" s="56"/>
      <c r="CW204" s="56"/>
      <c r="CX204" s="56"/>
      <c r="CY204" s="56"/>
      <c r="CZ204" s="56"/>
      <c r="DA204" s="56"/>
      <c r="DB204" s="56"/>
      <c r="DC204" s="56"/>
      <c r="DD204" s="56"/>
      <c r="DE204" s="56"/>
      <c r="DF204" s="56"/>
      <c r="DG204" s="56"/>
      <c r="DH204" s="56"/>
      <c r="DI204" s="56"/>
      <c r="DJ204" s="56"/>
      <c r="DK204" s="56"/>
      <c r="DL204" s="56"/>
      <c r="DM204" s="56"/>
      <c r="DN204" s="56"/>
      <c r="DO204" s="56"/>
      <c r="DP204" s="56"/>
      <c r="DQ204" s="56"/>
    </row>
    <row r="205" spans="1:121" s="5" customFormat="1" ht="36" x14ac:dyDescent="0.25">
      <c r="A205" s="18" t="s">
        <v>583</v>
      </c>
      <c r="B205" s="64" t="s">
        <v>584</v>
      </c>
      <c r="C205" s="19">
        <v>1500</v>
      </c>
      <c r="D205" s="58" t="s">
        <v>9</v>
      </c>
      <c r="E205" s="58" t="s">
        <v>11</v>
      </c>
      <c r="F205" s="58" t="s">
        <v>11</v>
      </c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  <c r="AA205" s="56"/>
      <c r="AB205" s="56"/>
      <c r="AC205" s="56"/>
      <c r="AD205" s="56"/>
      <c r="AE205" s="56"/>
      <c r="AF205" s="56"/>
      <c r="AG205" s="56"/>
      <c r="AH205" s="56"/>
      <c r="AI205" s="56"/>
      <c r="AJ205" s="56"/>
      <c r="AK205" s="56"/>
      <c r="AL205" s="56"/>
      <c r="AM205" s="56"/>
      <c r="AN205" s="56"/>
      <c r="AO205" s="56"/>
      <c r="AP205" s="56"/>
      <c r="AQ205" s="56"/>
      <c r="AR205" s="56"/>
      <c r="AS205" s="56"/>
      <c r="AT205" s="56"/>
      <c r="AU205" s="56"/>
      <c r="AV205" s="56"/>
      <c r="AW205" s="56"/>
      <c r="AX205" s="56"/>
      <c r="AY205" s="56"/>
      <c r="AZ205" s="56"/>
      <c r="BA205" s="56"/>
      <c r="BB205" s="56"/>
      <c r="BC205" s="56"/>
      <c r="BD205" s="56"/>
      <c r="BE205" s="56"/>
      <c r="BF205" s="56"/>
      <c r="BG205" s="56"/>
      <c r="BH205" s="56"/>
      <c r="BI205" s="56"/>
      <c r="BJ205" s="56"/>
      <c r="BK205" s="56"/>
      <c r="BL205" s="56"/>
      <c r="BM205" s="56"/>
      <c r="BN205" s="56"/>
      <c r="BO205" s="56"/>
      <c r="BP205" s="56"/>
      <c r="BQ205" s="56"/>
      <c r="BR205" s="56"/>
      <c r="BS205" s="56"/>
      <c r="BT205" s="56"/>
      <c r="BU205" s="56"/>
      <c r="BV205" s="56"/>
      <c r="BW205" s="56"/>
      <c r="BX205" s="56"/>
      <c r="BY205" s="56"/>
      <c r="BZ205" s="56"/>
      <c r="CA205" s="56"/>
      <c r="CB205" s="56"/>
      <c r="CC205" s="56"/>
      <c r="CD205" s="56"/>
      <c r="CE205" s="56"/>
      <c r="CF205" s="56"/>
      <c r="CG205" s="56"/>
      <c r="CH205" s="56"/>
      <c r="CI205" s="56"/>
      <c r="CJ205" s="56"/>
      <c r="CK205" s="56"/>
      <c r="CL205" s="56"/>
      <c r="CM205" s="56"/>
      <c r="CN205" s="56"/>
      <c r="CO205" s="56"/>
      <c r="CP205" s="56"/>
      <c r="CQ205" s="56"/>
      <c r="CR205" s="56"/>
      <c r="CS205" s="56"/>
      <c r="CT205" s="56"/>
      <c r="CU205" s="56"/>
      <c r="CV205" s="56"/>
      <c r="CW205" s="56"/>
      <c r="CX205" s="56"/>
      <c r="CY205" s="56"/>
      <c r="CZ205" s="56"/>
      <c r="DA205" s="56"/>
      <c r="DB205" s="56"/>
      <c r="DC205" s="56"/>
      <c r="DD205" s="56"/>
      <c r="DE205" s="56"/>
      <c r="DF205" s="56"/>
      <c r="DG205" s="56"/>
      <c r="DH205" s="56"/>
      <c r="DI205" s="56"/>
      <c r="DJ205" s="56"/>
      <c r="DK205" s="56"/>
      <c r="DL205" s="56"/>
      <c r="DM205" s="56"/>
      <c r="DN205" s="56"/>
      <c r="DO205" s="56"/>
      <c r="DP205" s="56"/>
      <c r="DQ205" s="56"/>
    </row>
    <row r="206" spans="1:121" s="5" customFormat="1" ht="36" x14ac:dyDescent="0.25">
      <c r="A206" s="1" t="s">
        <v>75</v>
      </c>
      <c r="B206" s="64" t="s">
        <v>76</v>
      </c>
      <c r="C206" s="2"/>
      <c r="D206" s="58"/>
      <c r="E206" s="58"/>
      <c r="F206" s="58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56"/>
      <c r="Z206" s="56"/>
      <c r="AA206" s="56"/>
      <c r="AB206" s="56"/>
      <c r="AC206" s="56"/>
      <c r="AD206" s="56"/>
      <c r="AE206" s="56"/>
      <c r="AF206" s="56"/>
      <c r="AG206" s="56"/>
      <c r="AH206" s="56"/>
      <c r="AI206" s="56"/>
      <c r="AJ206" s="56"/>
      <c r="AK206" s="56"/>
      <c r="AL206" s="56"/>
      <c r="AM206" s="56"/>
      <c r="AN206" s="56"/>
      <c r="AO206" s="56"/>
      <c r="AP206" s="56"/>
      <c r="AQ206" s="56"/>
      <c r="AR206" s="56"/>
      <c r="AS206" s="56"/>
      <c r="AT206" s="56"/>
      <c r="AU206" s="56"/>
      <c r="AV206" s="56"/>
      <c r="AW206" s="56"/>
      <c r="AX206" s="56"/>
      <c r="AY206" s="56"/>
      <c r="AZ206" s="56"/>
      <c r="BA206" s="56"/>
      <c r="BB206" s="56"/>
      <c r="BC206" s="56"/>
      <c r="BD206" s="56"/>
      <c r="BE206" s="56"/>
      <c r="BF206" s="56"/>
      <c r="BG206" s="56"/>
      <c r="BH206" s="56"/>
      <c r="BI206" s="56"/>
      <c r="BJ206" s="56"/>
      <c r="BK206" s="56"/>
      <c r="BL206" s="56"/>
      <c r="BM206" s="56"/>
      <c r="BN206" s="56"/>
      <c r="BO206" s="56"/>
      <c r="BP206" s="56"/>
      <c r="BQ206" s="56"/>
      <c r="BR206" s="56"/>
      <c r="BS206" s="56"/>
      <c r="BT206" s="56"/>
      <c r="BU206" s="56"/>
      <c r="BV206" s="56"/>
      <c r="BW206" s="56"/>
      <c r="BX206" s="56"/>
      <c r="BY206" s="56"/>
      <c r="BZ206" s="56"/>
      <c r="CA206" s="56"/>
      <c r="CB206" s="56"/>
      <c r="CC206" s="56"/>
      <c r="CD206" s="56"/>
      <c r="CE206" s="56"/>
      <c r="CF206" s="56"/>
      <c r="CG206" s="56"/>
      <c r="CH206" s="56"/>
      <c r="CI206" s="56"/>
      <c r="CJ206" s="56"/>
      <c r="CK206" s="56"/>
      <c r="CL206" s="56"/>
      <c r="CM206" s="56"/>
      <c r="CN206" s="56"/>
      <c r="CO206" s="56"/>
      <c r="CP206" s="56"/>
      <c r="CQ206" s="56"/>
      <c r="CR206" s="56"/>
      <c r="CS206" s="56"/>
      <c r="CT206" s="56"/>
      <c r="CU206" s="56"/>
      <c r="CV206" s="56"/>
      <c r="CW206" s="56"/>
      <c r="CX206" s="56"/>
      <c r="CY206" s="56"/>
      <c r="CZ206" s="56"/>
      <c r="DA206" s="56"/>
      <c r="DB206" s="56"/>
      <c r="DC206" s="56"/>
      <c r="DD206" s="56"/>
      <c r="DE206" s="56"/>
      <c r="DF206" s="56"/>
      <c r="DG206" s="56"/>
      <c r="DH206" s="56"/>
      <c r="DI206" s="56"/>
      <c r="DJ206" s="56"/>
      <c r="DK206" s="56"/>
      <c r="DL206" s="56"/>
      <c r="DM206" s="56"/>
      <c r="DN206" s="56"/>
      <c r="DO206" s="56"/>
      <c r="DP206" s="56"/>
      <c r="DQ206" s="56"/>
    </row>
    <row r="207" spans="1:121" s="5" customFormat="1" ht="25.5" customHeight="1" x14ac:dyDescent="0.25">
      <c r="A207" s="57" t="s">
        <v>478</v>
      </c>
      <c r="B207" s="64" t="s">
        <v>77</v>
      </c>
      <c r="C207" s="2">
        <v>840</v>
      </c>
      <c r="D207" s="55" t="s">
        <v>9</v>
      </c>
      <c r="E207" s="58" t="s">
        <v>26</v>
      </c>
      <c r="F207" s="58" t="s">
        <v>10</v>
      </c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56"/>
      <c r="Z207" s="56"/>
      <c r="AA207" s="56"/>
      <c r="AB207" s="56"/>
      <c r="AC207" s="56"/>
      <c r="AD207" s="56"/>
      <c r="AE207" s="56"/>
      <c r="AF207" s="56"/>
      <c r="AG207" s="56"/>
      <c r="AH207" s="56"/>
      <c r="AI207" s="56"/>
      <c r="AJ207" s="56"/>
      <c r="AK207" s="56"/>
      <c r="AL207" s="56"/>
      <c r="AM207" s="56"/>
      <c r="AN207" s="56"/>
      <c r="AO207" s="56"/>
      <c r="AP207" s="56"/>
      <c r="AQ207" s="56"/>
      <c r="AR207" s="56"/>
      <c r="AS207" s="56"/>
      <c r="AT207" s="56"/>
      <c r="AU207" s="56"/>
      <c r="AV207" s="56"/>
      <c r="AW207" s="56"/>
      <c r="AX207" s="56"/>
      <c r="AY207" s="56"/>
      <c r="AZ207" s="56"/>
      <c r="BA207" s="56"/>
      <c r="BB207" s="56"/>
      <c r="BC207" s="56"/>
      <c r="BD207" s="56"/>
      <c r="BE207" s="56"/>
      <c r="BF207" s="56"/>
      <c r="BG207" s="56"/>
      <c r="BH207" s="56"/>
      <c r="BI207" s="56"/>
      <c r="BJ207" s="56"/>
      <c r="BK207" s="56"/>
      <c r="BL207" s="56"/>
      <c r="BM207" s="56"/>
      <c r="BN207" s="56"/>
      <c r="BO207" s="56"/>
      <c r="BP207" s="56"/>
      <c r="BQ207" s="56"/>
      <c r="BR207" s="56"/>
      <c r="BS207" s="56"/>
      <c r="BT207" s="56"/>
      <c r="BU207" s="56"/>
      <c r="BV207" s="56"/>
      <c r="BW207" s="56"/>
      <c r="BX207" s="56"/>
      <c r="BY207" s="56"/>
      <c r="BZ207" s="56"/>
      <c r="CA207" s="56"/>
      <c r="CB207" s="56"/>
      <c r="CC207" s="56"/>
      <c r="CD207" s="56"/>
      <c r="CE207" s="56"/>
      <c r="CF207" s="56"/>
      <c r="CG207" s="56"/>
      <c r="CH207" s="56"/>
      <c r="CI207" s="56"/>
      <c r="CJ207" s="56"/>
      <c r="CK207" s="56"/>
      <c r="CL207" s="56"/>
      <c r="CM207" s="56"/>
      <c r="CN207" s="56"/>
      <c r="CO207" s="56"/>
      <c r="CP207" s="56"/>
      <c r="CQ207" s="56"/>
      <c r="CR207" s="56"/>
      <c r="CS207" s="56"/>
      <c r="CT207" s="56"/>
      <c r="CU207" s="56"/>
      <c r="CV207" s="56"/>
      <c r="CW207" s="56"/>
      <c r="CX207" s="56"/>
      <c r="CY207" s="56"/>
      <c r="CZ207" s="56"/>
      <c r="DA207" s="56"/>
      <c r="DB207" s="56"/>
      <c r="DC207" s="56"/>
      <c r="DD207" s="56"/>
      <c r="DE207" s="56"/>
      <c r="DF207" s="56"/>
      <c r="DG207" s="56"/>
      <c r="DH207" s="56"/>
      <c r="DI207" s="56"/>
      <c r="DJ207" s="56"/>
      <c r="DK207" s="56"/>
      <c r="DL207" s="56"/>
      <c r="DM207" s="56"/>
      <c r="DN207" s="56"/>
      <c r="DO207" s="56"/>
      <c r="DP207" s="56"/>
      <c r="DQ207" s="56"/>
    </row>
    <row r="208" spans="1:121" s="5" customFormat="1" x14ac:dyDescent="0.25">
      <c r="A208" s="57" t="s">
        <v>535</v>
      </c>
      <c r="B208" s="64" t="s">
        <v>529</v>
      </c>
      <c r="C208" s="2">
        <v>330</v>
      </c>
      <c r="D208" s="55" t="s">
        <v>9</v>
      </c>
      <c r="E208" s="58" t="s">
        <v>11</v>
      </c>
      <c r="F208" s="58" t="s">
        <v>11</v>
      </c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  <c r="Z208" s="56"/>
      <c r="AA208" s="56"/>
      <c r="AB208" s="56"/>
      <c r="AC208" s="56"/>
      <c r="AD208" s="56"/>
      <c r="AE208" s="56"/>
      <c r="AF208" s="56"/>
      <c r="AG208" s="56"/>
      <c r="AH208" s="56"/>
      <c r="AI208" s="56"/>
      <c r="AJ208" s="56"/>
      <c r="AK208" s="56"/>
      <c r="AL208" s="56"/>
      <c r="AM208" s="56"/>
      <c r="AN208" s="56"/>
      <c r="AO208" s="56"/>
      <c r="AP208" s="56"/>
      <c r="AQ208" s="56"/>
      <c r="AR208" s="56"/>
      <c r="AS208" s="56"/>
      <c r="AT208" s="56"/>
      <c r="AU208" s="56"/>
      <c r="AV208" s="56"/>
      <c r="AW208" s="56"/>
      <c r="AX208" s="56"/>
      <c r="AY208" s="56"/>
      <c r="AZ208" s="56"/>
      <c r="BA208" s="56"/>
      <c r="BB208" s="56"/>
      <c r="BC208" s="56"/>
      <c r="BD208" s="56"/>
      <c r="BE208" s="56"/>
      <c r="BF208" s="56"/>
      <c r="BG208" s="56"/>
      <c r="BH208" s="56"/>
      <c r="BI208" s="56"/>
      <c r="BJ208" s="56"/>
      <c r="BK208" s="56"/>
      <c r="BL208" s="56"/>
      <c r="BM208" s="56"/>
      <c r="BN208" s="56"/>
      <c r="BO208" s="56"/>
      <c r="BP208" s="56"/>
      <c r="BQ208" s="56"/>
      <c r="BR208" s="56"/>
      <c r="BS208" s="56"/>
      <c r="BT208" s="56"/>
      <c r="BU208" s="56"/>
      <c r="BV208" s="56"/>
      <c r="BW208" s="56"/>
      <c r="BX208" s="56"/>
      <c r="BY208" s="56"/>
      <c r="BZ208" s="56"/>
      <c r="CA208" s="56"/>
      <c r="CB208" s="56"/>
      <c r="CC208" s="56"/>
      <c r="CD208" s="56"/>
      <c r="CE208" s="56"/>
      <c r="CF208" s="56"/>
      <c r="CG208" s="56"/>
      <c r="CH208" s="56"/>
      <c r="CI208" s="56"/>
      <c r="CJ208" s="56"/>
      <c r="CK208" s="56"/>
      <c r="CL208" s="56"/>
      <c r="CM208" s="56"/>
      <c r="CN208" s="56"/>
      <c r="CO208" s="56"/>
      <c r="CP208" s="56"/>
      <c r="CQ208" s="56"/>
      <c r="CR208" s="56"/>
      <c r="CS208" s="56"/>
      <c r="CT208" s="56"/>
      <c r="CU208" s="56"/>
      <c r="CV208" s="56"/>
      <c r="CW208" s="56"/>
      <c r="CX208" s="56"/>
      <c r="CY208" s="56"/>
      <c r="CZ208" s="56"/>
      <c r="DA208" s="56"/>
      <c r="DB208" s="56"/>
      <c r="DC208" s="56"/>
      <c r="DD208" s="56"/>
      <c r="DE208" s="56"/>
      <c r="DF208" s="56"/>
      <c r="DG208" s="56"/>
      <c r="DH208" s="56"/>
      <c r="DI208" s="56"/>
      <c r="DJ208" s="56"/>
      <c r="DK208" s="56"/>
      <c r="DL208" s="56"/>
      <c r="DM208" s="56"/>
      <c r="DN208" s="56"/>
      <c r="DO208" s="56"/>
      <c r="DP208" s="56"/>
      <c r="DQ208" s="56"/>
    </row>
    <row r="209" spans="1:220" s="5" customFormat="1" ht="25.5" customHeight="1" x14ac:dyDescent="0.25">
      <c r="A209" s="57" t="s">
        <v>634</v>
      </c>
      <c r="B209" s="64" t="s">
        <v>77</v>
      </c>
      <c r="C209" s="2">
        <v>350</v>
      </c>
      <c r="D209" s="55" t="s">
        <v>9</v>
      </c>
      <c r="E209" s="58" t="s">
        <v>242</v>
      </c>
      <c r="F209" s="58" t="s">
        <v>242</v>
      </c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  <c r="Z209" s="56"/>
      <c r="AA209" s="56"/>
      <c r="AB209" s="56"/>
      <c r="AC209" s="56"/>
      <c r="AD209" s="56"/>
      <c r="AE209" s="56"/>
      <c r="AF209" s="56"/>
      <c r="AG209" s="56"/>
      <c r="AH209" s="56"/>
      <c r="AI209" s="56"/>
      <c r="AJ209" s="56"/>
      <c r="AK209" s="56"/>
      <c r="AL209" s="56"/>
      <c r="AM209" s="56"/>
      <c r="AN209" s="56"/>
      <c r="AO209" s="56"/>
      <c r="AP209" s="56"/>
      <c r="AQ209" s="56"/>
      <c r="AR209" s="56"/>
      <c r="AS209" s="56"/>
      <c r="AT209" s="56"/>
      <c r="AU209" s="56"/>
      <c r="AV209" s="56"/>
      <c r="AW209" s="56"/>
      <c r="AX209" s="56"/>
      <c r="AY209" s="56"/>
      <c r="AZ209" s="56"/>
      <c r="BA209" s="56"/>
      <c r="BB209" s="56"/>
      <c r="BC209" s="56"/>
      <c r="BD209" s="56"/>
      <c r="BE209" s="56"/>
      <c r="BF209" s="56"/>
      <c r="BG209" s="56"/>
      <c r="BH209" s="56"/>
      <c r="BI209" s="56"/>
      <c r="BJ209" s="56"/>
      <c r="BK209" s="56"/>
      <c r="BL209" s="56"/>
      <c r="BM209" s="56"/>
      <c r="BN209" s="56"/>
      <c r="BO209" s="56"/>
      <c r="BP209" s="56"/>
      <c r="BQ209" s="56"/>
      <c r="BR209" s="56"/>
      <c r="BS209" s="56"/>
      <c r="BT209" s="56"/>
      <c r="BU209" s="56"/>
      <c r="BV209" s="56"/>
      <c r="BW209" s="56"/>
      <c r="BX209" s="56"/>
      <c r="BY209" s="56"/>
      <c r="BZ209" s="56"/>
      <c r="CA209" s="56"/>
      <c r="CB209" s="56"/>
      <c r="CC209" s="56"/>
      <c r="CD209" s="56"/>
      <c r="CE209" s="56"/>
      <c r="CF209" s="56"/>
      <c r="CG209" s="56"/>
      <c r="CH209" s="56"/>
      <c r="CI209" s="56"/>
      <c r="CJ209" s="56"/>
      <c r="CK209" s="56"/>
      <c r="CL209" s="56"/>
      <c r="CM209" s="56"/>
      <c r="CN209" s="56"/>
      <c r="CO209" s="56"/>
      <c r="CP209" s="56"/>
      <c r="CQ209" s="56"/>
      <c r="CR209" s="56"/>
      <c r="CS209" s="56"/>
      <c r="CT209" s="56"/>
      <c r="CU209" s="56"/>
      <c r="CV209" s="56"/>
      <c r="CW209" s="56"/>
      <c r="CX209" s="56"/>
      <c r="CY209" s="56"/>
      <c r="CZ209" s="56"/>
      <c r="DA209" s="56"/>
      <c r="DB209" s="56"/>
      <c r="DC209" s="56"/>
      <c r="DD209" s="56"/>
      <c r="DE209" s="56"/>
      <c r="DF209" s="56"/>
      <c r="DG209" s="56"/>
      <c r="DH209" s="56"/>
      <c r="DI209" s="56"/>
      <c r="DJ209" s="56"/>
      <c r="DK209" s="56"/>
      <c r="DL209" s="56"/>
      <c r="DM209" s="56"/>
      <c r="DN209" s="56"/>
      <c r="DO209" s="56"/>
      <c r="DP209" s="56"/>
      <c r="DQ209" s="56"/>
    </row>
    <row r="210" spans="1:220" s="5" customFormat="1" ht="31.5" customHeight="1" x14ac:dyDescent="0.25">
      <c r="A210" s="1" t="s">
        <v>78</v>
      </c>
      <c r="B210" s="64"/>
      <c r="C210" s="2"/>
      <c r="D210" s="15"/>
      <c r="E210" s="60"/>
      <c r="F210" s="55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56"/>
      <c r="X210" s="56"/>
      <c r="Y210" s="56"/>
      <c r="Z210" s="56"/>
      <c r="AA210" s="56"/>
      <c r="AB210" s="56"/>
      <c r="AC210" s="56"/>
      <c r="AD210" s="56"/>
      <c r="AE210" s="56"/>
      <c r="AF210" s="56"/>
      <c r="AG210" s="56"/>
      <c r="AH210" s="56"/>
      <c r="AI210" s="56"/>
      <c r="AJ210" s="56"/>
      <c r="AK210" s="56"/>
      <c r="AL210" s="56"/>
      <c r="AM210" s="56"/>
      <c r="AN210" s="56"/>
      <c r="AO210" s="56"/>
      <c r="AP210" s="56"/>
      <c r="AQ210" s="56"/>
      <c r="AR210" s="56"/>
      <c r="AS210" s="56"/>
      <c r="AT210" s="56"/>
      <c r="AU210" s="56"/>
      <c r="AV210" s="56"/>
      <c r="AW210" s="56"/>
      <c r="AX210" s="56"/>
      <c r="AY210" s="56"/>
      <c r="AZ210" s="56"/>
      <c r="BA210" s="56"/>
      <c r="BB210" s="56"/>
      <c r="BC210" s="56"/>
      <c r="BD210" s="56"/>
      <c r="BE210" s="56"/>
      <c r="BF210" s="56"/>
      <c r="BG210" s="56"/>
      <c r="BH210" s="56"/>
      <c r="BI210" s="56"/>
      <c r="BJ210" s="56"/>
      <c r="BK210" s="56"/>
      <c r="BL210" s="56"/>
      <c r="BM210" s="56"/>
      <c r="BN210" s="56"/>
      <c r="BO210" s="56"/>
      <c r="BP210" s="56"/>
      <c r="BQ210" s="56"/>
      <c r="BR210" s="56"/>
      <c r="BS210" s="56"/>
      <c r="BT210" s="56"/>
      <c r="BU210" s="56"/>
      <c r="BV210" s="56"/>
      <c r="BW210" s="56"/>
      <c r="BX210" s="56"/>
      <c r="BY210" s="56"/>
      <c r="BZ210" s="56"/>
      <c r="CA210" s="56"/>
      <c r="CB210" s="56"/>
      <c r="CC210" s="56"/>
      <c r="CD210" s="56"/>
      <c r="CE210" s="56"/>
      <c r="CF210" s="56"/>
      <c r="CG210" s="56"/>
      <c r="CH210" s="56"/>
      <c r="CI210" s="56"/>
      <c r="CJ210" s="56"/>
      <c r="CK210" s="56"/>
      <c r="CL210" s="56"/>
      <c r="CM210" s="56"/>
      <c r="CN210" s="56"/>
      <c r="CO210" s="56"/>
      <c r="CP210" s="56"/>
      <c r="CQ210" s="56"/>
      <c r="CR210" s="56"/>
      <c r="CS210" s="56"/>
      <c r="CT210" s="56"/>
      <c r="CU210" s="56"/>
      <c r="CV210" s="56"/>
      <c r="CW210" s="56"/>
      <c r="CX210" s="56"/>
      <c r="CY210" s="56"/>
      <c r="CZ210" s="56"/>
      <c r="DA210" s="56"/>
      <c r="DB210" s="56"/>
      <c r="DC210" s="56"/>
      <c r="DD210" s="56"/>
      <c r="DE210" s="56"/>
      <c r="DF210" s="56"/>
      <c r="DG210" s="56"/>
      <c r="DH210" s="56"/>
      <c r="DI210" s="56"/>
      <c r="DJ210" s="56"/>
      <c r="DK210" s="56"/>
      <c r="DL210" s="56"/>
      <c r="DM210" s="56"/>
      <c r="DN210" s="56"/>
      <c r="DO210" s="56"/>
      <c r="DP210" s="56"/>
      <c r="DQ210" s="56"/>
    </row>
    <row r="211" spans="1:220" s="5" customFormat="1" ht="42" customHeight="1" x14ac:dyDescent="0.25">
      <c r="A211" s="57" t="s">
        <v>79</v>
      </c>
      <c r="B211" s="69" t="s">
        <v>80</v>
      </c>
      <c r="C211" s="2">
        <v>7000</v>
      </c>
      <c r="D211" s="15" t="s">
        <v>9</v>
      </c>
      <c r="E211" s="60"/>
      <c r="F211" s="55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/>
      <c r="Z211" s="56"/>
      <c r="AA211" s="56"/>
      <c r="AB211" s="56"/>
      <c r="AC211" s="56"/>
      <c r="AD211" s="56"/>
      <c r="AE211" s="56"/>
      <c r="AF211" s="56"/>
      <c r="AG211" s="56"/>
      <c r="AH211" s="56"/>
      <c r="AI211" s="56"/>
      <c r="AJ211" s="56"/>
      <c r="AK211" s="56"/>
      <c r="AL211" s="56"/>
      <c r="AM211" s="56"/>
      <c r="AN211" s="56"/>
      <c r="AO211" s="56"/>
      <c r="AP211" s="56"/>
      <c r="AQ211" s="56"/>
      <c r="AR211" s="56"/>
      <c r="AS211" s="56"/>
      <c r="AT211" s="56"/>
      <c r="AU211" s="56"/>
      <c r="AV211" s="56"/>
      <c r="AW211" s="56"/>
      <c r="AX211" s="56"/>
      <c r="AY211" s="56"/>
      <c r="AZ211" s="56"/>
      <c r="BA211" s="56"/>
      <c r="BB211" s="56"/>
      <c r="BC211" s="56"/>
      <c r="BD211" s="56"/>
      <c r="BE211" s="56"/>
      <c r="BF211" s="56"/>
      <c r="BG211" s="56"/>
      <c r="BH211" s="56"/>
      <c r="BI211" s="56"/>
      <c r="BJ211" s="56"/>
      <c r="BK211" s="56"/>
      <c r="BL211" s="56"/>
      <c r="BM211" s="56"/>
      <c r="BN211" s="56"/>
      <c r="BO211" s="56"/>
      <c r="BP211" s="56"/>
      <c r="BQ211" s="56"/>
      <c r="BR211" s="56"/>
      <c r="BS211" s="56"/>
      <c r="BT211" s="56"/>
      <c r="BU211" s="56"/>
      <c r="BV211" s="56"/>
      <c r="BW211" s="56"/>
      <c r="BX211" s="56"/>
      <c r="BY211" s="56"/>
      <c r="BZ211" s="56"/>
      <c r="CA211" s="56"/>
      <c r="CB211" s="56"/>
      <c r="CC211" s="56"/>
      <c r="CD211" s="56"/>
      <c r="CE211" s="56"/>
      <c r="CF211" s="56"/>
      <c r="CG211" s="56"/>
      <c r="CH211" s="56"/>
      <c r="CI211" s="56"/>
      <c r="CJ211" s="56"/>
      <c r="CK211" s="56"/>
      <c r="CL211" s="56"/>
      <c r="CM211" s="56"/>
      <c r="CN211" s="56"/>
      <c r="CO211" s="56"/>
      <c r="CP211" s="56"/>
      <c r="CQ211" s="56"/>
      <c r="CR211" s="56"/>
      <c r="CS211" s="56"/>
      <c r="CT211" s="56"/>
      <c r="CU211" s="56"/>
      <c r="CV211" s="56"/>
      <c r="CW211" s="56"/>
      <c r="CX211" s="56"/>
      <c r="CY211" s="56"/>
      <c r="CZ211" s="56"/>
      <c r="DA211" s="56"/>
      <c r="DB211" s="56"/>
      <c r="DC211" s="56"/>
      <c r="DD211" s="56"/>
      <c r="DE211" s="56"/>
      <c r="DF211" s="56"/>
      <c r="DG211" s="56"/>
      <c r="DH211" s="56"/>
      <c r="DI211" s="56"/>
      <c r="DJ211" s="56"/>
      <c r="DK211" s="56"/>
      <c r="DL211" s="56"/>
      <c r="DM211" s="56"/>
      <c r="DN211" s="56"/>
      <c r="DO211" s="56"/>
      <c r="DP211" s="56"/>
      <c r="DQ211" s="56"/>
    </row>
    <row r="212" spans="1:220" s="5" customFormat="1" ht="29.25" customHeight="1" x14ac:dyDescent="0.25">
      <c r="A212" s="57" t="s">
        <v>81</v>
      </c>
      <c r="B212" s="64" t="s">
        <v>82</v>
      </c>
      <c r="C212" s="2">
        <v>874</v>
      </c>
      <c r="D212" s="55" t="s">
        <v>9</v>
      </c>
      <c r="E212" s="58" t="s">
        <v>182</v>
      </c>
      <c r="F212" s="58" t="s">
        <v>182</v>
      </c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/>
      <c r="AA212" s="56"/>
      <c r="AB212" s="56"/>
      <c r="AC212" s="56"/>
      <c r="AD212" s="56"/>
      <c r="AE212" s="56"/>
      <c r="AF212" s="56"/>
      <c r="AG212" s="56"/>
      <c r="AH212" s="56"/>
      <c r="AI212" s="56"/>
      <c r="AJ212" s="56"/>
      <c r="AK212" s="56"/>
      <c r="AL212" s="56"/>
      <c r="AM212" s="56"/>
      <c r="AN212" s="56"/>
      <c r="AO212" s="56"/>
      <c r="AP212" s="56"/>
      <c r="AQ212" s="56"/>
      <c r="AR212" s="56"/>
      <c r="AS212" s="56"/>
      <c r="AT212" s="56"/>
      <c r="AU212" s="56"/>
      <c r="AV212" s="56"/>
      <c r="AW212" s="56"/>
      <c r="AX212" s="56"/>
      <c r="AY212" s="56"/>
      <c r="AZ212" s="56"/>
      <c r="BA212" s="56"/>
      <c r="BB212" s="56"/>
      <c r="BC212" s="56"/>
      <c r="BD212" s="56"/>
      <c r="BE212" s="56"/>
      <c r="BF212" s="56"/>
      <c r="BG212" s="56"/>
      <c r="BH212" s="56"/>
      <c r="BI212" s="56"/>
      <c r="BJ212" s="56"/>
      <c r="BK212" s="56"/>
      <c r="BL212" s="56"/>
      <c r="BM212" s="56"/>
      <c r="BN212" s="56"/>
      <c r="BO212" s="56"/>
      <c r="BP212" s="56"/>
      <c r="BQ212" s="56"/>
      <c r="BR212" s="56"/>
      <c r="BS212" s="56"/>
      <c r="BT212" s="56"/>
      <c r="BU212" s="56"/>
      <c r="BV212" s="56"/>
      <c r="BW212" s="56"/>
      <c r="BX212" s="56"/>
      <c r="BY212" s="56"/>
      <c r="BZ212" s="56"/>
      <c r="CA212" s="56"/>
      <c r="CB212" s="56"/>
      <c r="CC212" s="56"/>
      <c r="CD212" s="56"/>
      <c r="CE212" s="56"/>
      <c r="CF212" s="56"/>
      <c r="CG212" s="56"/>
      <c r="CH212" s="56"/>
      <c r="CI212" s="56"/>
      <c r="CJ212" s="56"/>
      <c r="CK212" s="56"/>
      <c r="CL212" s="56"/>
      <c r="CM212" s="56"/>
      <c r="CN212" s="56"/>
      <c r="CO212" s="56"/>
      <c r="CP212" s="56"/>
      <c r="CQ212" s="56"/>
      <c r="CR212" s="56"/>
      <c r="CS212" s="56"/>
      <c r="CT212" s="56"/>
      <c r="CU212" s="56"/>
      <c r="CV212" s="56"/>
      <c r="CW212" s="56"/>
      <c r="CX212" s="56"/>
      <c r="CY212" s="56"/>
      <c r="CZ212" s="56"/>
      <c r="DA212" s="56"/>
      <c r="DB212" s="56"/>
      <c r="DC212" s="56"/>
      <c r="DD212" s="56"/>
      <c r="DE212" s="56"/>
      <c r="DF212" s="56"/>
      <c r="DG212" s="56"/>
      <c r="DH212" s="56"/>
      <c r="DI212" s="56"/>
      <c r="DJ212" s="56"/>
      <c r="DK212" s="56"/>
      <c r="DL212" s="56"/>
      <c r="DM212" s="56"/>
      <c r="DN212" s="56"/>
      <c r="DO212" s="56"/>
      <c r="DP212" s="56"/>
      <c r="DQ212" s="56"/>
    </row>
    <row r="213" spans="1:220" s="5" customFormat="1" ht="36.75" customHeight="1" x14ac:dyDescent="0.25">
      <c r="A213" s="57" t="s">
        <v>625</v>
      </c>
      <c r="B213" s="64" t="s">
        <v>624</v>
      </c>
      <c r="C213" s="2">
        <v>6020</v>
      </c>
      <c r="D213" s="55" t="s">
        <v>9</v>
      </c>
      <c r="E213" s="58" t="s">
        <v>242</v>
      </c>
      <c r="F213" s="58" t="s">
        <v>242</v>
      </c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/>
      <c r="Z213" s="56"/>
      <c r="AA213" s="56"/>
      <c r="AB213" s="56"/>
      <c r="AC213" s="56"/>
      <c r="AD213" s="56"/>
      <c r="AE213" s="56"/>
      <c r="AF213" s="56"/>
      <c r="AG213" s="56"/>
      <c r="AH213" s="56"/>
      <c r="AI213" s="56"/>
      <c r="AJ213" s="56"/>
      <c r="AK213" s="56"/>
      <c r="AL213" s="56"/>
      <c r="AM213" s="56"/>
      <c r="AN213" s="56"/>
      <c r="AO213" s="56"/>
      <c r="AP213" s="56"/>
      <c r="AQ213" s="56"/>
      <c r="AR213" s="56"/>
      <c r="AS213" s="56"/>
      <c r="AT213" s="56"/>
      <c r="AU213" s="56"/>
      <c r="AV213" s="56"/>
      <c r="AW213" s="56"/>
      <c r="AX213" s="56"/>
      <c r="AY213" s="56"/>
      <c r="AZ213" s="56"/>
      <c r="BA213" s="56"/>
      <c r="BB213" s="56"/>
      <c r="BC213" s="56"/>
      <c r="BD213" s="56"/>
      <c r="BE213" s="56"/>
      <c r="BF213" s="56"/>
      <c r="BG213" s="56"/>
      <c r="BH213" s="56"/>
      <c r="BI213" s="56"/>
      <c r="BJ213" s="56"/>
      <c r="BK213" s="56"/>
      <c r="BL213" s="56"/>
      <c r="BM213" s="56"/>
      <c r="BN213" s="56"/>
      <c r="BO213" s="56"/>
      <c r="BP213" s="56"/>
      <c r="BQ213" s="56"/>
      <c r="BR213" s="56"/>
      <c r="BS213" s="56"/>
      <c r="BT213" s="56"/>
      <c r="BU213" s="56"/>
      <c r="BV213" s="56"/>
      <c r="BW213" s="56"/>
      <c r="BX213" s="56"/>
      <c r="BY213" s="56"/>
      <c r="BZ213" s="56"/>
      <c r="CA213" s="56"/>
      <c r="CB213" s="56"/>
      <c r="CC213" s="56"/>
      <c r="CD213" s="56"/>
      <c r="CE213" s="56"/>
      <c r="CF213" s="56"/>
      <c r="CG213" s="56"/>
      <c r="CH213" s="56"/>
      <c r="CI213" s="56"/>
      <c r="CJ213" s="56"/>
      <c r="CK213" s="56"/>
      <c r="CL213" s="56"/>
      <c r="CM213" s="56"/>
      <c r="CN213" s="56"/>
      <c r="CO213" s="56"/>
      <c r="CP213" s="56"/>
      <c r="CQ213" s="56"/>
      <c r="CR213" s="56"/>
      <c r="CS213" s="56"/>
      <c r="CT213" s="56"/>
      <c r="CU213" s="56"/>
      <c r="CV213" s="56"/>
      <c r="CW213" s="56"/>
      <c r="CX213" s="56"/>
      <c r="CY213" s="56"/>
      <c r="CZ213" s="56"/>
      <c r="DA213" s="56"/>
      <c r="DB213" s="56"/>
      <c r="DC213" s="56"/>
      <c r="DD213" s="56"/>
      <c r="DE213" s="56"/>
      <c r="DF213" s="56"/>
      <c r="DG213" s="56"/>
      <c r="DH213" s="56"/>
      <c r="DI213" s="56"/>
      <c r="DJ213" s="56"/>
      <c r="DK213" s="56"/>
      <c r="DL213" s="56"/>
      <c r="DM213" s="56"/>
      <c r="DN213" s="56"/>
      <c r="DO213" s="56"/>
      <c r="DP213" s="56"/>
      <c r="DQ213" s="56"/>
    </row>
    <row r="214" spans="1:220" s="5" customFormat="1" ht="40.5" customHeight="1" x14ac:dyDescent="0.25">
      <c r="A214" s="57" t="s">
        <v>663</v>
      </c>
      <c r="B214" s="64" t="s">
        <v>80</v>
      </c>
      <c r="C214" s="2">
        <v>6212</v>
      </c>
      <c r="D214" s="55" t="s">
        <v>9</v>
      </c>
      <c r="E214" s="58" t="s">
        <v>242</v>
      </c>
      <c r="F214" s="58" t="s">
        <v>161</v>
      </c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56"/>
      <c r="AA214" s="56"/>
      <c r="AB214" s="56"/>
      <c r="AC214" s="56"/>
      <c r="AD214" s="56"/>
      <c r="AE214" s="56"/>
      <c r="AF214" s="56"/>
      <c r="AG214" s="56"/>
      <c r="AH214" s="56"/>
      <c r="AI214" s="56"/>
      <c r="AJ214" s="56"/>
      <c r="AK214" s="56"/>
      <c r="AL214" s="56"/>
      <c r="AM214" s="56"/>
      <c r="AN214" s="56"/>
      <c r="AO214" s="56"/>
      <c r="AP214" s="56"/>
      <c r="AQ214" s="56"/>
      <c r="AR214" s="56"/>
      <c r="AS214" s="56"/>
      <c r="AT214" s="56"/>
      <c r="AU214" s="56"/>
      <c r="AV214" s="56"/>
      <c r="AW214" s="56"/>
      <c r="AX214" s="56"/>
      <c r="AY214" s="56"/>
      <c r="AZ214" s="56"/>
      <c r="BA214" s="56"/>
      <c r="BB214" s="56"/>
      <c r="BC214" s="56"/>
      <c r="BD214" s="56"/>
      <c r="BE214" s="56"/>
      <c r="BF214" s="56"/>
      <c r="BG214" s="56"/>
      <c r="BH214" s="56"/>
      <c r="BI214" s="56"/>
      <c r="BJ214" s="56"/>
      <c r="BK214" s="56"/>
      <c r="BL214" s="56"/>
      <c r="BM214" s="56"/>
      <c r="BN214" s="56"/>
      <c r="BO214" s="56"/>
      <c r="BP214" s="56"/>
      <c r="BQ214" s="56"/>
      <c r="BR214" s="56"/>
      <c r="BS214" s="56"/>
      <c r="BT214" s="56"/>
      <c r="BU214" s="56"/>
      <c r="BV214" s="56"/>
      <c r="BW214" s="56"/>
      <c r="BX214" s="56"/>
      <c r="BY214" s="56"/>
      <c r="BZ214" s="56"/>
      <c r="CA214" s="56"/>
      <c r="CB214" s="56"/>
      <c r="CC214" s="56"/>
      <c r="CD214" s="56"/>
      <c r="CE214" s="56"/>
      <c r="CF214" s="56"/>
      <c r="CG214" s="56"/>
      <c r="CH214" s="56"/>
      <c r="CI214" s="56"/>
      <c r="CJ214" s="56"/>
      <c r="CK214" s="56"/>
      <c r="CL214" s="56"/>
      <c r="CM214" s="56"/>
      <c r="CN214" s="56"/>
      <c r="CO214" s="56"/>
      <c r="CP214" s="56"/>
      <c r="CQ214" s="56"/>
      <c r="CR214" s="56"/>
      <c r="CS214" s="56"/>
      <c r="CT214" s="56"/>
      <c r="CU214" s="56"/>
      <c r="CV214" s="56"/>
      <c r="CW214" s="56"/>
      <c r="CX214" s="56"/>
      <c r="CY214" s="56"/>
      <c r="CZ214" s="56"/>
      <c r="DA214" s="56"/>
      <c r="DB214" s="56"/>
      <c r="DC214" s="56"/>
      <c r="DD214" s="56"/>
      <c r="DE214" s="56"/>
      <c r="DF214" s="56"/>
      <c r="DG214" s="56"/>
      <c r="DH214" s="56"/>
      <c r="DI214" s="56"/>
      <c r="DJ214" s="56"/>
      <c r="DK214" s="56"/>
      <c r="DL214" s="56"/>
      <c r="DM214" s="56"/>
      <c r="DN214" s="56"/>
      <c r="DO214" s="56"/>
      <c r="DP214" s="56"/>
      <c r="DQ214" s="56"/>
    </row>
    <row r="215" spans="1:220" s="5" customFormat="1" ht="40.5" customHeight="1" x14ac:dyDescent="0.25">
      <c r="A215" s="57" t="s">
        <v>688</v>
      </c>
      <c r="B215" s="64" t="s">
        <v>80</v>
      </c>
      <c r="C215" s="2">
        <v>1500</v>
      </c>
      <c r="D215" s="55" t="s">
        <v>9</v>
      </c>
      <c r="E215" s="58" t="s">
        <v>242</v>
      </c>
      <c r="F215" s="58" t="s">
        <v>161</v>
      </c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56"/>
      <c r="Z215" s="56"/>
      <c r="AA215" s="56"/>
      <c r="AB215" s="56"/>
      <c r="AC215" s="56"/>
      <c r="AD215" s="56"/>
      <c r="AE215" s="56"/>
      <c r="AF215" s="56"/>
      <c r="AG215" s="56"/>
      <c r="AH215" s="56"/>
      <c r="AI215" s="56"/>
      <c r="AJ215" s="56"/>
      <c r="AK215" s="56"/>
      <c r="AL215" s="56"/>
      <c r="AM215" s="56"/>
      <c r="AN215" s="56"/>
      <c r="AO215" s="56"/>
      <c r="AP215" s="56"/>
      <c r="AQ215" s="56"/>
      <c r="AR215" s="56"/>
      <c r="AS215" s="56"/>
      <c r="AT215" s="56"/>
      <c r="AU215" s="56"/>
      <c r="AV215" s="56"/>
      <c r="AW215" s="56"/>
      <c r="AX215" s="56"/>
      <c r="AY215" s="56"/>
      <c r="AZ215" s="56"/>
      <c r="BA215" s="56"/>
      <c r="BB215" s="56"/>
      <c r="BC215" s="56"/>
      <c r="BD215" s="56"/>
      <c r="BE215" s="56"/>
      <c r="BF215" s="56"/>
      <c r="BG215" s="56"/>
      <c r="BH215" s="56"/>
      <c r="BI215" s="56"/>
      <c r="BJ215" s="56"/>
      <c r="BK215" s="56"/>
      <c r="BL215" s="56"/>
      <c r="BM215" s="56"/>
      <c r="BN215" s="56"/>
      <c r="BO215" s="56"/>
      <c r="BP215" s="56"/>
      <c r="BQ215" s="56"/>
      <c r="BR215" s="56"/>
      <c r="BS215" s="56"/>
      <c r="BT215" s="56"/>
      <c r="BU215" s="56"/>
      <c r="BV215" s="56"/>
      <c r="BW215" s="56"/>
      <c r="BX215" s="56"/>
      <c r="BY215" s="56"/>
      <c r="BZ215" s="56"/>
      <c r="CA215" s="56"/>
      <c r="CB215" s="56"/>
      <c r="CC215" s="56"/>
      <c r="CD215" s="56"/>
      <c r="CE215" s="56"/>
      <c r="CF215" s="56"/>
      <c r="CG215" s="56"/>
      <c r="CH215" s="56"/>
      <c r="CI215" s="56"/>
      <c r="CJ215" s="56"/>
      <c r="CK215" s="56"/>
      <c r="CL215" s="56"/>
      <c r="CM215" s="56"/>
      <c r="CN215" s="56"/>
      <c r="CO215" s="56"/>
      <c r="CP215" s="56"/>
      <c r="CQ215" s="56"/>
      <c r="CR215" s="56"/>
      <c r="CS215" s="56"/>
      <c r="CT215" s="56"/>
      <c r="CU215" s="56"/>
      <c r="CV215" s="56"/>
      <c r="CW215" s="56"/>
      <c r="CX215" s="56"/>
      <c r="CY215" s="56"/>
      <c r="CZ215" s="56"/>
      <c r="DA215" s="56"/>
      <c r="DB215" s="56"/>
      <c r="DC215" s="56"/>
      <c r="DD215" s="56"/>
      <c r="DE215" s="56"/>
      <c r="DF215" s="56"/>
      <c r="DG215" s="56"/>
      <c r="DH215" s="56"/>
      <c r="DI215" s="56"/>
      <c r="DJ215" s="56"/>
      <c r="DK215" s="56"/>
      <c r="DL215" s="56"/>
      <c r="DM215" s="56"/>
      <c r="DN215" s="56"/>
      <c r="DO215" s="56"/>
      <c r="DP215" s="56"/>
      <c r="DQ215" s="56"/>
    </row>
    <row r="216" spans="1:220" s="5" customFormat="1" ht="24" customHeight="1" x14ac:dyDescent="0.25">
      <c r="A216" s="1" t="s">
        <v>798</v>
      </c>
      <c r="B216" s="64"/>
      <c r="C216" s="2"/>
      <c r="D216" s="15"/>
      <c r="E216" s="60"/>
      <c r="F216" s="55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  <c r="AA216" s="56"/>
      <c r="AB216" s="56"/>
      <c r="AC216" s="56"/>
      <c r="AD216" s="56"/>
      <c r="AE216" s="56"/>
      <c r="AF216" s="56"/>
      <c r="AG216" s="56"/>
      <c r="AH216" s="56"/>
      <c r="AI216" s="56"/>
      <c r="AJ216" s="56"/>
      <c r="AK216" s="56"/>
      <c r="AL216" s="56"/>
      <c r="AM216" s="56"/>
      <c r="AN216" s="56"/>
      <c r="AO216" s="56"/>
      <c r="AP216" s="56"/>
      <c r="AQ216" s="56"/>
      <c r="AR216" s="56"/>
      <c r="AS216" s="56"/>
      <c r="AT216" s="56"/>
      <c r="AU216" s="56"/>
      <c r="AV216" s="56"/>
      <c r="AW216" s="56"/>
      <c r="AX216" s="56"/>
      <c r="AY216" s="56"/>
      <c r="AZ216" s="56"/>
      <c r="BA216" s="56"/>
      <c r="BB216" s="56"/>
      <c r="BC216" s="56"/>
      <c r="BD216" s="56"/>
      <c r="BE216" s="56"/>
      <c r="BF216" s="56"/>
      <c r="BG216" s="56"/>
      <c r="BH216" s="56"/>
      <c r="BI216" s="56"/>
      <c r="BJ216" s="56"/>
      <c r="BK216" s="56"/>
      <c r="BL216" s="56"/>
      <c r="BM216" s="56"/>
      <c r="BN216" s="56"/>
      <c r="BO216" s="56"/>
      <c r="BP216" s="56"/>
      <c r="BQ216" s="56"/>
      <c r="BR216" s="56"/>
      <c r="BS216" s="56"/>
      <c r="BT216" s="56"/>
      <c r="BU216" s="56"/>
      <c r="BV216" s="56"/>
      <c r="BW216" s="56"/>
      <c r="BX216" s="56"/>
      <c r="BY216" s="56"/>
      <c r="BZ216" s="56"/>
      <c r="CA216" s="56"/>
      <c r="CB216" s="56"/>
      <c r="CC216" s="56"/>
      <c r="CD216" s="56"/>
      <c r="CE216" s="56"/>
      <c r="CF216" s="56"/>
      <c r="CG216" s="56"/>
      <c r="CH216" s="56"/>
      <c r="CI216" s="56"/>
      <c r="CJ216" s="56"/>
      <c r="CK216" s="56"/>
      <c r="CL216" s="56"/>
      <c r="CM216" s="56"/>
      <c r="CN216" s="56"/>
      <c r="CO216" s="56"/>
      <c r="CP216" s="56"/>
      <c r="CQ216" s="56"/>
      <c r="CR216" s="56"/>
      <c r="CS216" s="56"/>
      <c r="CT216" s="56"/>
      <c r="CU216" s="56"/>
      <c r="CV216" s="56"/>
      <c r="CW216" s="56"/>
      <c r="CX216" s="56"/>
      <c r="CY216" s="56"/>
      <c r="CZ216" s="56"/>
      <c r="DA216" s="56"/>
      <c r="DB216" s="56"/>
      <c r="DC216" s="56"/>
      <c r="DD216" s="56"/>
      <c r="DE216" s="56"/>
      <c r="DF216" s="56"/>
      <c r="DG216" s="56"/>
      <c r="DH216" s="56"/>
      <c r="DI216" s="56"/>
      <c r="DJ216" s="56"/>
      <c r="DK216" s="56"/>
      <c r="DL216" s="56"/>
      <c r="DM216" s="56"/>
      <c r="DN216" s="56"/>
      <c r="DO216" s="56"/>
      <c r="DP216" s="56"/>
      <c r="DQ216" s="56"/>
    </row>
    <row r="217" spans="1:220" s="5" customFormat="1" ht="44.25" customHeight="1" x14ac:dyDescent="0.25">
      <c r="A217" s="57" t="s">
        <v>799</v>
      </c>
      <c r="B217" s="64" t="s">
        <v>536</v>
      </c>
      <c r="C217" s="2">
        <v>385</v>
      </c>
      <c r="D217" s="55" t="s">
        <v>9</v>
      </c>
      <c r="E217" s="58" t="s">
        <v>11</v>
      </c>
      <c r="F217" s="58" t="s">
        <v>11</v>
      </c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6"/>
      <c r="Y217" s="56"/>
      <c r="Z217" s="56"/>
      <c r="AA217" s="56"/>
      <c r="AB217" s="56"/>
      <c r="AC217" s="56"/>
      <c r="AD217" s="56"/>
      <c r="AE217" s="56"/>
      <c r="AF217" s="56"/>
      <c r="AG217" s="56"/>
      <c r="AH217" s="56"/>
      <c r="AI217" s="56"/>
      <c r="AJ217" s="56"/>
      <c r="AK217" s="56"/>
      <c r="AL217" s="56"/>
      <c r="AM217" s="56"/>
      <c r="AN217" s="56"/>
      <c r="AO217" s="56"/>
      <c r="AP217" s="56"/>
      <c r="AQ217" s="56"/>
      <c r="AR217" s="56"/>
      <c r="AS217" s="56"/>
      <c r="AT217" s="56"/>
      <c r="AU217" s="56"/>
      <c r="AV217" s="56"/>
      <c r="AW217" s="56"/>
      <c r="AX217" s="56"/>
      <c r="AY217" s="56"/>
      <c r="AZ217" s="56"/>
      <c r="BA217" s="56"/>
      <c r="BB217" s="56"/>
      <c r="BC217" s="56"/>
      <c r="BD217" s="56"/>
      <c r="BE217" s="56"/>
      <c r="BF217" s="56"/>
      <c r="BG217" s="56"/>
      <c r="BH217" s="56"/>
      <c r="BI217" s="56"/>
      <c r="BJ217" s="56"/>
      <c r="BK217" s="56"/>
      <c r="BL217" s="56"/>
      <c r="BM217" s="56"/>
      <c r="BN217" s="56"/>
      <c r="BO217" s="56"/>
      <c r="BP217" s="56"/>
      <c r="BQ217" s="56"/>
      <c r="BR217" s="56"/>
      <c r="BS217" s="56"/>
      <c r="BT217" s="56"/>
      <c r="BU217" s="56"/>
      <c r="BV217" s="56"/>
      <c r="BW217" s="56"/>
      <c r="BX217" s="56"/>
      <c r="BY217" s="56"/>
      <c r="BZ217" s="56"/>
      <c r="CA217" s="56"/>
      <c r="CB217" s="56"/>
      <c r="CC217" s="56"/>
      <c r="CD217" s="56"/>
      <c r="CE217" s="56"/>
      <c r="CF217" s="56"/>
      <c r="CG217" s="56"/>
      <c r="CH217" s="56"/>
      <c r="CI217" s="56"/>
      <c r="CJ217" s="56"/>
      <c r="CK217" s="56"/>
      <c r="CL217" s="56"/>
      <c r="CM217" s="56"/>
      <c r="CN217" s="56"/>
      <c r="CO217" s="56"/>
      <c r="CP217" s="56"/>
      <c r="CQ217" s="56"/>
      <c r="CR217" s="56"/>
      <c r="CS217" s="56"/>
      <c r="CT217" s="56"/>
      <c r="CU217" s="56"/>
      <c r="CV217" s="56"/>
      <c r="CW217" s="56"/>
      <c r="CX217" s="56"/>
      <c r="CY217" s="56"/>
      <c r="CZ217" s="56"/>
      <c r="DA217" s="56"/>
      <c r="DB217" s="56"/>
      <c r="DC217" s="56"/>
      <c r="DD217" s="56"/>
      <c r="DE217" s="56"/>
      <c r="DF217" s="56"/>
      <c r="DG217" s="56"/>
      <c r="DH217" s="56"/>
      <c r="DI217" s="56"/>
      <c r="DJ217" s="56"/>
      <c r="DK217" s="56"/>
      <c r="DL217" s="56"/>
      <c r="DM217" s="56"/>
      <c r="DN217" s="56"/>
      <c r="DO217" s="56"/>
      <c r="DP217" s="56"/>
      <c r="DQ217" s="56"/>
    </row>
    <row r="218" spans="1:220" s="5" customFormat="1" ht="29.25" customHeight="1" x14ac:dyDescent="0.25">
      <c r="A218" s="1" t="s">
        <v>83</v>
      </c>
      <c r="B218" s="64"/>
      <c r="C218" s="2"/>
      <c r="D218" s="58"/>
      <c r="E218" s="55"/>
      <c r="F218" s="55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  <c r="Z218" s="56"/>
      <c r="AA218" s="56"/>
      <c r="AB218" s="56"/>
      <c r="AC218" s="56"/>
      <c r="AD218" s="56"/>
      <c r="AE218" s="56"/>
      <c r="AF218" s="56"/>
      <c r="AG218" s="56"/>
      <c r="AH218" s="56"/>
      <c r="AI218" s="56"/>
      <c r="AJ218" s="56"/>
      <c r="AK218" s="56"/>
      <c r="AL218" s="56"/>
      <c r="AM218" s="56"/>
      <c r="AN218" s="56"/>
      <c r="AO218" s="56"/>
      <c r="AP218" s="56"/>
      <c r="AQ218" s="56"/>
      <c r="AR218" s="56"/>
      <c r="AS218" s="56"/>
      <c r="AT218" s="56"/>
      <c r="AU218" s="56"/>
      <c r="AV218" s="56"/>
      <c r="AW218" s="56"/>
      <c r="AX218" s="56"/>
      <c r="AY218" s="56"/>
      <c r="AZ218" s="56"/>
      <c r="BA218" s="56"/>
      <c r="BB218" s="56"/>
      <c r="BC218" s="56"/>
      <c r="BD218" s="56"/>
      <c r="BE218" s="56"/>
      <c r="BF218" s="56"/>
      <c r="BG218" s="56"/>
      <c r="BH218" s="56"/>
      <c r="BI218" s="56"/>
      <c r="BJ218" s="56"/>
      <c r="BK218" s="56"/>
      <c r="BL218" s="56"/>
      <c r="BM218" s="56"/>
      <c r="BN218" s="56"/>
      <c r="BO218" s="56"/>
      <c r="BP218" s="56"/>
      <c r="BQ218" s="56"/>
      <c r="BR218" s="56"/>
      <c r="BS218" s="56"/>
      <c r="BT218" s="56"/>
      <c r="BU218" s="56"/>
      <c r="BV218" s="56"/>
      <c r="BW218" s="56"/>
      <c r="BX218" s="56"/>
      <c r="BY218" s="56"/>
      <c r="BZ218" s="56"/>
      <c r="CA218" s="56"/>
      <c r="CB218" s="56"/>
      <c r="CC218" s="56"/>
      <c r="CD218" s="56"/>
      <c r="CE218" s="56"/>
      <c r="CF218" s="56"/>
      <c r="CG218" s="56"/>
      <c r="CH218" s="56"/>
      <c r="CI218" s="56"/>
      <c r="CJ218" s="56"/>
      <c r="CK218" s="56"/>
      <c r="CL218" s="56"/>
      <c r="CM218" s="56"/>
      <c r="CN218" s="56"/>
      <c r="CO218" s="56"/>
      <c r="CP218" s="56"/>
      <c r="CQ218" s="56"/>
      <c r="CR218" s="56"/>
      <c r="CS218" s="56"/>
      <c r="CT218" s="56"/>
      <c r="CU218" s="56"/>
      <c r="CV218" s="56"/>
      <c r="CW218" s="56"/>
      <c r="CX218" s="56"/>
      <c r="CY218" s="56"/>
      <c r="CZ218" s="56"/>
      <c r="DA218" s="56"/>
      <c r="DB218" s="56"/>
      <c r="DC218" s="56"/>
      <c r="DD218" s="56"/>
      <c r="DE218" s="56"/>
      <c r="DF218" s="56"/>
      <c r="DG218" s="56"/>
      <c r="DH218" s="56"/>
      <c r="DI218" s="56"/>
      <c r="DJ218" s="56"/>
      <c r="DK218" s="56"/>
      <c r="DL218" s="56"/>
      <c r="DM218" s="56"/>
      <c r="DN218" s="56"/>
      <c r="DO218" s="56"/>
      <c r="DP218" s="56"/>
      <c r="DQ218" s="56"/>
    </row>
    <row r="219" spans="1:220" s="5" customFormat="1" ht="60" x14ac:dyDescent="0.25">
      <c r="A219" s="57" t="s">
        <v>375</v>
      </c>
      <c r="B219" s="64" t="s">
        <v>378</v>
      </c>
      <c r="C219" s="2">
        <v>16850</v>
      </c>
      <c r="D219" s="15" t="s">
        <v>9</v>
      </c>
      <c r="E219" s="55" t="s">
        <v>14</v>
      </c>
      <c r="F219" s="55" t="s">
        <v>26</v>
      </c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6"/>
      <c r="Y219" s="56"/>
      <c r="Z219" s="56"/>
      <c r="AA219" s="56"/>
      <c r="AB219" s="56"/>
      <c r="AC219" s="56"/>
      <c r="AD219" s="56"/>
      <c r="AE219" s="56"/>
      <c r="AF219" s="56"/>
      <c r="AG219" s="56"/>
      <c r="AH219" s="56"/>
      <c r="AI219" s="56"/>
      <c r="AJ219" s="56"/>
      <c r="AK219" s="56"/>
      <c r="AL219" s="56"/>
      <c r="AM219" s="56"/>
      <c r="AN219" s="56"/>
      <c r="AO219" s="56"/>
      <c r="AP219" s="56"/>
      <c r="AQ219" s="56"/>
      <c r="AR219" s="56"/>
      <c r="AS219" s="56"/>
      <c r="AT219" s="56"/>
      <c r="AU219" s="56"/>
      <c r="AV219" s="56"/>
      <c r="AW219" s="56"/>
      <c r="AX219" s="56"/>
      <c r="AY219" s="56"/>
      <c r="AZ219" s="56"/>
      <c r="BA219" s="56"/>
      <c r="BB219" s="56"/>
      <c r="BC219" s="56"/>
      <c r="BD219" s="56"/>
      <c r="BE219" s="56"/>
      <c r="BF219" s="56"/>
      <c r="BG219" s="56"/>
      <c r="BH219" s="56"/>
      <c r="BI219" s="56"/>
      <c r="BJ219" s="56"/>
      <c r="BK219" s="56"/>
      <c r="BL219" s="56"/>
      <c r="BM219" s="56"/>
      <c r="BN219" s="56"/>
      <c r="BO219" s="56"/>
      <c r="BP219" s="56"/>
      <c r="BQ219" s="56"/>
      <c r="BR219" s="56"/>
      <c r="BS219" s="56"/>
      <c r="BT219" s="56"/>
      <c r="BU219" s="56"/>
      <c r="BV219" s="56"/>
      <c r="BW219" s="56"/>
      <c r="BX219" s="56"/>
      <c r="BY219" s="56"/>
      <c r="BZ219" s="56"/>
      <c r="CA219" s="56"/>
      <c r="CB219" s="56"/>
      <c r="CC219" s="56"/>
      <c r="CD219" s="56"/>
      <c r="CE219" s="56"/>
      <c r="CF219" s="56"/>
      <c r="CG219" s="56"/>
      <c r="CH219" s="56"/>
      <c r="CI219" s="56"/>
      <c r="CJ219" s="56"/>
      <c r="CK219" s="56"/>
      <c r="CL219" s="56"/>
      <c r="CM219" s="56"/>
      <c r="CN219" s="56"/>
      <c r="CO219" s="56"/>
      <c r="CP219" s="56"/>
      <c r="CQ219" s="56"/>
      <c r="CR219" s="56"/>
      <c r="CS219" s="56"/>
      <c r="CT219" s="56"/>
      <c r="CU219" s="56"/>
      <c r="CV219" s="56"/>
      <c r="CW219" s="56"/>
      <c r="CX219" s="56"/>
      <c r="CY219" s="56"/>
      <c r="CZ219" s="56"/>
      <c r="DA219" s="56"/>
      <c r="DB219" s="56"/>
      <c r="DC219" s="56"/>
      <c r="DD219" s="56"/>
      <c r="DE219" s="56"/>
      <c r="DF219" s="56"/>
      <c r="DG219" s="56"/>
      <c r="DH219" s="56"/>
      <c r="DI219" s="56"/>
      <c r="DJ219" s="56"/>
      <c r="DK219" s="56"/>
      <c r="DL219" s="56"/>
      <c r="DM219" s="56"/>
      <c r="DN219" s="56"/>
      <c r="DO219" s="56"/>
      <c r="DP219" s="56"/>
      <c r="DQ219" s="56"/>
    </row>
    <row r="220" spans="1:220" s="5" customFormat="1" ht="36" x14ac:dyDescent="0.25">
      <c r="A220" s="57" t="s">
        <v>581</v>
      </c>
      <c r="B220" s="64" t="s">
        <v>84</v>
      </c>
      <c r="C220" s="2">
        <v>4500</v>
      </c>
      <c r="D220" s="15" t="s">
        <v>9</v>
      </c>
      <c r="E220" s="55" t="s">
        <v>182</v>
      </c>
      <c r="F220" s="55" t="s">
        <v>182</v>
      </c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6"/>
      <c r="Y220" s="56"/>
      <c r="Z220" s="56"/>
      <c r="AA220" s="56"/>
      <c r="AB220" s="56"/>
      <c r="AC220" s="56"/>
      <c r="AD220" s="56"/>
      <c r="AE220" s="56"/>
      <c r="AF220" s="56"/>
      <c r="AG220" s="56"/>
      <c r="AH220" s="56"/>
      <c r="AI220" s="56"/>
      <c r="AJ220" s="56"/>
      <c r="AK220" s="56"/>
      <c r="AL220" s="56"/>
      <c r="AM220" s="56"/>
      <c r="AN220" s="56"/>
      <c r="AO220" s="56"/>
      <c r="AP220" s="56"/>
      <c r="AQ220" s="56"/>
      <c r="AR220" s="56"/>
      <c r="AS220" s="56"/>
      <c r="AT220" s="56"/>
      <c r="AU220" s="56"/>
      <c r="AV220" s="56"/>
      <c r="AW220" s="56"/>
      <c r="AX220" s="56"/>
      <c r="AY220" s="56"/>
      <c r="AZ220" s="56"/>
      <c r="BA220" s="56"/>
      <c r="BB220" s="56"/>
      <c r="BC220" s="56"/>
      <c r="BD220" s="56"/>
      <c r="BE220" s="56"/>
      <c r="BF220" s="56"/>
      <c r="BG220" s="56"/>
      <c r="BH220" s="56"/>
      <c r="BI220" s="56"/>
      <c r="BJ220" s="56"/>
      <c r="BK220" s="56"/>
      <c r="BL220" s="56"/>
      <c r="BM220" s="56"/>
      <c r="BN220" s="56"/>
      <c r="BO220" s="56"/>
      <c r="BP220" s="56"/>
      <c r="BQ220" s="56"/>
      <c r="BR220" s="56"/>
      <c r="BS220" s="56"/>
      <c r="BT220" s="56"/>
      <c r="BU220" s="56"/>
      <c r="BV220" s="56"/>
      <c r="BW220" s="56"/>
      <c r="BX220" s="56"/>
      <c r="BY220" s="56"/>
      <c r="BZ220" s="56"/>
      <c r="CA220" s="56"/>
      <c r="CB220" s="56"/>
      <c r="CC220" s="56"/>
      <c r="CD220" s="56"/>
      <c r="CE220" s="56"/>
      <c r="CF220" s="56"/>
      <c r="CG220" s="56"/>
      <c r="CH220" s="56"/>
      <c r="CI220" s="56"/>
      <c r="CJ220" s="56"/>
      <c r="CK220" s="56"/>
      <c r="CL220" s="56"/>
      <c r="CM220" s="56"/>
      <c r="CN220" s="56"/>
      <c r="CO220" s="56"/>
      <c r="CP220" s="56"/>
      <c r="CQ220" s="56"/>
      <c r="CR220" s="56"/>
      <c r="CS220" s="56"/>
      <c r="CT220" s="56"/>
      <c r="CU220" s="56"/>
      <c r="CV220" s="56"/>
      <c r="CW220" s="56"/>
      <c r="CX220" s="56"/>
      <c r="CY220" s="56"/>
      <c r="CZ220" s="56"/>
      <c r="DA220" s="56"/>
      <c r="DB220" s="56"/>
      <c r="DC220" s="56"/>
      <c r="DD220" s="56"/>
      <c r="DE220" s="56"/>
      <c r="DF220" s="56"/>
      <c r="DG220" s="56"/>
      <c r="DH220" s="56"/>
      <c r="DI220" s="56"/>
      <c r="DJ220" s="56"/>
      <c r="DK220" s="56"/>
      <c r="DL220" s="56"/>
      <c r="DM220" s="56"/>
      <c r="DN220" s="56"/>
      <c r="DO220" s="56"/>
      <c r="DP220" s="56"/>
      <c r="DQ220" s="56"/>
    </row>
    <row r="221" spans="1:220" s="5" customFormat="1" ht="24" x14ac:dyDescent="0.25">
      <c r="A221" s="57" t="s">
        <v>730</v>
      </c>
      <c r="B221" s="64" t="s">
        <v>731</v>
      </c>
      <c r="C221" s="2"/>
      <c r="D221" s="58" t="s">
        <v>9</v>
      </c>
      <c r="E221" s="55" t="s">
        <v>161</v>
      </c>
      <c r="F221" s="55" t="s">
        <v>161</v>
      </c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56"/>
      <c r="X221" s="56"/>
      <c r="Y221" s="56"/>
      <c r="Z221" s="56"/>
      <c r="AA221" s="56"/>
      <c r="AB221" s="56"/>
      <c r="AC221" s="56"/>
      <c r="AD221" s="56"/>
      <c r="AE221" s="56"/>
      <c r="AF221" s="56"/>
      <c r="AG221" s="56"/>
      <c r="AH221" s="56"/>
      <c r="AI221" s="56"/>
      <c r="AJ221" s="56"/>
      <c r="AK221" s="56"/>
      <c r="AL221" s="56"/>
      <c r="AM221" s="56"/>
      <c r="AN221" s="56"/>
      <c r="AO221" s="56"/>
      <c r="AP221" s="56"/>
      <c r="AQ221" s="56"/>
      <c r="AR221" s="56"/>
      <c r="AS221" s="56"/>
      <c r="AT221" s="56"/>
      <c r="AU221" s="56"/>
      <c r="AV221" s="56"/>
      <c r="AW221" s="56"/>
      <c r="AX221" s="56"/>
      <c r="AY221" s="56"/>
      <c r="AZ221" s="56"/>
      <c r="BA221" s="56"/>
      <c r="BB221" s="56"/>
      <c r="BC221" s="56"/>
      <c r="BD221" s="56"/>
      <c r="BE221" s="56"/>
      <c r="BF221" s="56"/>
      <c r="BG221" s="56"/>
      <c r="BH221" s="56"/>
      <c r="BI221" s="56"/>
      <c r="BJ221" s="56"/>
      <c r="BK221" s="56"/>
      <c r="BL221" s="56"/>
      <c r="BM221" s="56"/>
      <c r="BN221" s="56"/>
      <c r="BO221" s="56"/>
      <c r="BP221" s="56"/>
      <c r="BQ221" s="56"/>
      <c r="BR221" s="56"/>
      <c r="BS221" s="56"/>
      <c r="BT221" s="56"/>
      <c r="BU221" s="56"/>
      <c r="BV221" s="56"/>
      <c r="BW221" s="56"/>
      <c r="BX221" s="56"/>
      <c r="BY221" s="56"/>
      <c r="BZ221" s="56"/>
      <c r="CA221" s="56"/>
      <c r="CB221" s="56"/>
      <c r="CC221" s="56"/>
      <c r="CD221" s="56"/>
      <c r="CE221" s="56"/>
      <c r="CF221" s="56"/>
      <c r="CG221" s="56"/>
      <c r="CH221" s="56"/>
      <c r="CI221" s="56"/>
      <c r="CJ221" s="56"/>
      <c r="CK221" s="56"/>
      <c r="CL221" s="56"/>
      <c r="CM221" s="56"/>
      <c r="CN221" s="56"/>
      <c r="CO221" s="56"/>
      <c r="CP221" s="56"/>
      <c r="CQ221" s="56"/>
      <c r="CR221" s="56"/>
      <c r="CS221" s="56"/>
      <c r="CT221" s="56"/>
      <c r="CU221" s="56"/>
      <c r="CV221" s="56"/>
      <c r="CW221" s="56"/>
      <c r="CX221" s="56"/>
      <c r="CY221" s="56"/>
      <c r="CZ221" s="56"/>
      <c r="DA221" s="56"/>
      <c r="DB221" s="56"/>
      <c r="DC221" s="56"/>
      <c r="DD221" s="56"/>
      <c r="DE221" s="56"/>
      <c r="DF221" s="56"/>
      <c r="DG221" s="56"/>
      <c r="DH221" s="56"/>
      <c r="DI221" s="56"/>
      <c r="DJ221" s="56"/>
      <c r="DK221" s="56"/>
      <c r="DL221" s="56"/>
      <c r="DM221" s="56"/>
      <c r="DN221" s="56"/>
      <c r="DO221" s="56"/>
      <c r="DP221" s="56"/>
      <c r="DQ221" s="56"/>
    </row>
    <row r="222" spans="1:220" s="5" customFormat="1" ht="27.75" customHeight="1" x14ac:dyDescent="0.25">
      <c r="A222" s="57" t="s">
        <v>782</v>
      </c>
      <c r="B222" s="64" t="s">
        <v>783</v>
      </c>
      <c r="C222" s="2">
        <v>3100</v>
      </c>
      <c r="D222" s="58" t="s">
        <v>9</v>
      </c>
      <c r="E222" s="55" t="s">
        <v>161</v>
      </c>
      <c r="F222" s="55" t="s">
        <v>162</v>
      </c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  <c r="Z222" s="56"/>
      <c r="AA222" s="56"/>
      <c r="AB222" s="56"/>
      <c r="AC222" s="56"/>
      <c r="AD222" s="56"/>
      <c r="AE222" s="56"/>
      <c r="AF222" s="56"/>
      <c r="AG222" s="56"/>
      <c r="AH222" s="56"/>
      <c r="AI222" s="56"/>
      <c r="AJ222" s="56"/>
      <c r="AK222" s="56"/>
      <c r="AL222" s="56"/>
      <c r="AM222" s="56"/>
      <c r="AN222" s="56"/>
      <c r="AO222" s="56"/>
      <c r="AP222" s="56"/>
      <c r="AQ222" s="56"/>
      <c r="AR222" s="56"/>
      <c r="AS222" s="56"/>
      <c r="AT222" s="56"/>
      <c r="AU222" s="56"/>
      <c r="AV222" s="56"/>
      <c r="AW222" s="56"/>
      <c r="AX222" s="56"/>
      <c r="AY222" s="56"/>
      <c r="AZ222" s="56"/>
      <c r="BA222" s="56"/>
      <c r="BB222" s="56"/>
      <c r="BC222" s="56"/>
      <c r="BD222" s="56"/>
      <c r="BE222" s="56"/>
      <c r="BF222" s="56"/>
      <c r="BG222" s="56"/>
      <c r="BH222" s="56"/>
      <c r="BI222" s="56"/>
      <c r="BJ222" s="56"/>
      <c r="BK222" s="56"/>
      <c r="BL222" s="56"/>
      <c r="BM222" s="56"/>
      <c r="BN222" s="56"/>
      <c r="BO222" s="56"/>
      <c r="BP222" s="56"/>
      <c r="BQ222" s="56"/>
      <c r="BR222" s="56"/>
      <c r="BS222" s="56"/>
      <c r="BT222" s="56"/>
      <c r="BU222" s="56"/>
      <c r="BV222" s="56"/>
      <c r="BW222" s="56"/>
      <c r="BX222" s="56"/>
      <c r="BY222" s="56"/>
      <c r="BZ222" s="56"/>
      <c r="CA222" s="56"/>
      <c r="CB222" s="56"/>
      <c r="CC222" s="56"/>
      <c r="CD222" s="56"/>
      <c r="CE222" s="56"/>
      <c r="CF222" s="56"/>
      <c r="CG222" s="56"/>
      <c r="CH222" s="56"/>
      <c r="CI222" s="56"/>
      <c r="CJ222" s="56"/>
      <c r="CK222" s="56"/>
      <c r="CL222" s="56"/>
      <c r="CM222" s="56"/>
      <c r="CN222" s="56"/>
      <c r="CO222" s="56"/>
      <c r="CP222" s="56"/>
      <c r="CQ222" s="56"/>
      <c r="CR222" s="56"/>
      <c r="CS222" s="56"/>
      <c r="CT222" s="56"/>
      <c r="CU222" s="56"/>
      <c r="CV222" s="56"/>
      <c r="CW222" s="56"/>
      <c r="CX222" s="56"/>
      <c r="CY222" s="56"/>
      <c r="CZ222" s="56"/>
      <c r="DA222" s="56"/>
      <c r="DB222" s="56"/>
      <c r="DC222" s="56"/>
      <c r="DD222" s="56"/>
      <c r="DE222" s="56"/>
      <c r="DF222" s="56"/>
      <c r="DG222" s="56"/>
      <c r="DH222" s="56"/>
      <c r="DI222" s="56"/>
      <c r="DJ222" s="56"/>
      <c r="DK222" s="56"/>
      <c r="DL222" s="56"/>
      <c r="DM222" s="56"/>
      <c r="DN222" s="56"/>
      <c r="DO222" s="56"/>
      <c r="DP222" s="56"/>
      <c r="DQ222" s="56"/>
    </row>
    <row r="223" spans="1:220" s="56" customFormat="1" ht="37.5" customHeight="1" x14ac:dyDescent="0.25">
      <c r="A223" s="1" t="s">
        <v>85</v>
      </c>
      <c r="B223" s="64" t="s">
        <v>86</v>
      </c>
      <c r="C223" s="60"/>
      <c r="D223" s="58"/>
      <c r="E223" s="55"/>
      <c r="F223" s="5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  <c r="GR223" s="5"/>
      <c r="GS223" s="5"/>
      <c r="GT223" s="5"/>
      <c r="GU223" s="5"/>
      <c r="GV223" s="5"/>
      <c r="GW223" s="5"/>
      <c r="GX223" s="5"/>
      <c r="GY223" s="5"/>
      <c r="GZ223" s="5"/>
      <c r="HA223" s="5"/>
      <c r="HB223" s="5"/>
      <c r="HC223" s="5"/>
      <c r="HD223" s="5"/>
      <c r="HE223" s="5"/>
      <c r="HF223" s="5"/>
      <c r="HG223" s="5"/>
      <c r="HH223" s="5"/>
      <c r="HI223" s="5"/>
      <c r="HJ223" s="5"/>
      <c r="HK223" s="5"/>
      <c r="HL223" s="5"/>
    </row>
    <row r="224" spans="1:220" s="56" customFormat="1" ht="34.5" customHeight="1" x14ac:dyDescent="0.25">
      <c r="A224" s="57" t="s">
        <v>87</v>
      </c>
      <c r="B224" s="64" t="s">
        <v>88</v>
      </c>
      <c r="C224" s="60">
        <v>10000</v>
      </c>
      <c r="D224" s="58" t="s">
        <v>89</v>
      </c>
      <c r="E224" s="58" t="s">
        <v>71</v>
      </c>
      <c r="F224" s="58" t="s">
        <v>38</v>
      </c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  <c r="GR224" s="5"/>
      <c r="GS224" s="5"/>
      <c r="GT224" s="5"/>
      <c r="GU224" s="5"/>
      <c r="GV224" s="5"/>
      <c r="GW224" s="5"/>
      <c r="GX224" s="5"/>
      <c r="GY224" s="5"/>
      <c r="GZ224" s="5"/>
      <c r="HA224" s="5"/>
      <c r="HB224" s="5"/>
      <c r="HC224" s="5"/>
      <c r="HD224" s="5"/>
      <c r="HE224" s="5"/>
      <c r="HF224" s="5"/>
      <c r="HG224" s="5"/>
      <c r="HH224" s="5"/>
      <c r="HI224" s="5"/>
      <c r="HJ224" s="5"/>
      <c r="HK224" s="5"/>
      <c r="HL224" s="5"/>
    </row>
    <row r="225" spans="1:220" s="56" customFormat="1" ht="27.75" customHeight="1" x14ac:dyDescent="0.25">
      <c r="A225" s="57" t="s">
        <v>90</v>
      </c>
      <c r="B225" s="64" t="s">
        <v>91</v>
      </c>
      <c r="C225" s="2">
        <v>4000</v>
      </c>
      <c r="D225" s="58" t="s">
        <v>9</v>
      </c>
      <c r="E225" s="58" t="s">
        <v>71</v>
      </c>
      <c r="F225" s="58" t="s">
        <v>38</v>
      </c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  <c r="GR225" s="5"/>
      <c r="GS225" s="5"/>
      <c r="GT225" s="5"/>
      <c r="GU225" s="5"/>
      <c r="GV225" s="5"/>
      <c r="GW225" s="5"/>
      <c r="GX225" s="5"/>
      <c r="GY225" s="5"/>
      <c r="GZ225" s="5"/>
      <c r="HA225" s="5"/>
      <c r="HB225" s="5"/>
      <c r="HC225" s="5"/>
      <c r="HD225" s="5"/>
      <c r="HE225" s="5"/>
      <c r="HF225" s="5"/>
      <c r="HG225" s="5"/>
      <c r="HH225" s="5"/>
      <c r="HI225" s="5"/>
      <c r="HJ225" s="5"/>
      <c r="HK225" s="5"/>
      <c r="HL225" s="5"/>
    </row>
    <row r="226" spans="1:220" s="56" customFormat="1" ht="36" customHeight="1" x14ac:dyDescent="0.25">
      <c r="A226" s="57" t="s">
        <v>92</v>
      </c>
      <c r="B226" s="64" t="s">
        <v>91</v>
      </c>
      <c r="C226" s="2">
        <v>4000</v>
      </c>
      <c r="D226" s="58" t="s">
        <v>9</v>
      </c>
      <c r="E226" s="58" t="s">
        <v>71</v>
      </c>
      <c r="F226" s="58" t="s">
        <v>38</v>
      </c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  <c r="GL226" s="5"/>
      <c r="GM226" s="5"/>
      <c r="GN226" s="5"/>
      <c r="GO226" s="5"/>
      <c r="GP226" s="5"/>
      <c r="GQ226" s="5"/>
      <c r="GR226" s="5"/>
      <c r="GS226" s="5"/>
      <c r="GT226" s="5"/>
      <c r="GU226" s="5"/>
      <c r="GV226" s="5"/>
      <c r="GW226" s="5"/>
      <c r="GX226" s="5"/>
      <c r="GY226" s="5"/>
      <c r="GZ226" s="5"/>
      <c r="HA226" s="5"/>
      <c r="HB226" s="5"/>
      <c r="HC226" s="5"/>
      <c r="HD226" s="5"/>
      <c r="HE226" s="5"/>
      <c r="HF226" s="5"/>
      <c r="HG226" s="5"/>
      <c r="HH226" s="5"/>
      <c r="HI226" s="5"/>
      <c r="HJ226" s="5"/>
      <c r="HK226" s="5"/>
      <c r="HL226" s="5"/>
    </row>
    <row r="227" spans="1:220" s="56" customFormat="1" ht="36" x14ac:dyDescent="0.25">
      <c r="A227" s="1" t="s">
        <v>93</v>
      </c>
      <c r="B227" s="64" t="s">
        <v>94</v>
      </c>
      <c r="C227" s="60"/>
      <c r="D227" s="58"/>
      <c r="E227" s="55"/>
      <c r="F227" s="5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  <c r="GR227" s="5"/>
      <c r="GS227" s="5"/>
      <c r="GT227" s="5"/>
      <c r="GU227" s="5"/>
      <c r="GV227" s="5"/>
      <c r="GW227" s="5"/>
      <c r="GX227" s="5"/>
      <c r="GY227" s="5"/>
      <c r="GZ227" s="5"/>
      <c r="HA227" s="5"/>
      <c r="HB227" s="5"/>
      <c r="HC227" s="5"/>
      <c r="HD227" s="5"/>
      <c r="HE227" s="5"/>
      <c r="HF227" s="5"/>
      <c r="HG227" s="5"/>
      <c r="HH227" s="5"/>
      <c r="HI227" s="5"/>
      <c r="HJ227" s="5"/>
      <c r="HK227" s="5"/>
      <c r="HL227" s="5"/>
    </row>
    <row r="228" spans="1:220" s="5" customFormat="1" ht="29.25" customHeight="1" x14ac:dyDescent="0.25">
      <c r="A228" s="18" t="s">
        <v>580</v>
      </c>
      <c r="B228" s="64"/>
      <c r="C228" s="19">
        <v>28819</v>
      </c>
      <c r="D228" s="4" t="s">
        <v>9</v>
      </c>
      <c r="E228" s="22" t="s">
        <v>11</v>
      </c>
      <c r="F228" s="4" t="s">
        <v>11</v>
      </c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56"/>
      <c r="AA228" s="56"/>
      <c r="AB228" s="56"/>
      <c r="AC228" s="56"/>
      <c r="AD228" s="56"/>
      <c r="AE228" s="56"/>
      <c r="AF228" s="56"/>
      <c r="AG228" s="56"/>
      <c r="AH228" s="56"/>
      <c r="AI228" s="56"/>
      <c r="AJ228" s="56"/>
      <c r="AK228" s="56"/>
      <c r="AL228" s="56"/>
      <c r="AM228" s="56"/>
      <c r="AN228" s="56"/>
      <c r="AO228" s="56"/>
      <c r="AP228" s="56"/>
      <c r="AQ228" s="56"/>
      <c r="AR228" s="56"/>
      <c r="AS228" s="56"/>
      <c r="AT228" s="56"/>
      <c r="AU228" s="56"/>
      <c r="AV228" s="56"/>
      <c r="AW228" s="56"/>
      <c r="AX228" s="56"/>
      <c r="AY228" s="56"/>
      <c r="AZ228" s="56"/>
      <c r="BA228" s="56"/>
      <c r="BB228" s="56"/>
      <c r="BC228" s="56"/>
      <c r="BD228" s="56"/>
      <c r="BE228" s="56"/>
      <c r="BF228" s="56"/>
      <c r="BG228" s="56"/>
      <c r="BH228" s="56"/>
      <c r="BI228" s="56"/>
      <c r="BJ228" s="56"/>
      <c r="BK228" s="56"/>
      <c r="BL228" s="56"/>
      <c r="BM228" s="56"/>
      <c r="BN228" s="56"/>
      <c r="BO228" s="56"/>
      <c r="BP228" s="56"/>
      <c r="BQ228" s="56"/>
      <c r="BR228" s="56"/>
      <c r="BS228" s="56"/>
      <c r="BT228" s="56"/>
      <c r="BU228" s="56"/>
      <c r="BV228" s="56"/>
      <c r="BW228" s="56"/>
      <c r="BX228" s="56"/>
      <c r="BY228" s="56"/>
      <c r="BZ228" s="56"/>
      <c r="CA228" s="56"/>
      <c r="CB228" s="56"/>
      <c r="CC228" s="56"/>
      <c r="CD228" s="56"/>
      <c r="CE228" s="56"/>
      <c r="CF228" s="56"/>
      <c r="CG228" s="56"/>
      <c r="CH228" s="56"/>
      <c r="CI228" s="56"/>
      <c r="CJ228" s="56"/>
      <c r="CK228" s="56"/>
      <c r="CL228" s="56"/>
      <c r="CM228" s="56"/>
      <c r="CN228" s="56"/>
      <c r="CO228" s="56"/>
      <c r="CP228" s="56"/>
      <c r="CQ228" s="56"/>
      <c r="CR228" s="56"/>
      <c r="CS228" s="56"/>
      <c r="CT228" s="56"/>
      <c r="CU228" s="56"/>
      <c r="CV228" s="56"/>
      <c r="CW228" s="56"/>
      <c r="CX228" s="56"/>
      <c r="CY228" s="56"/>
      <c r="CZ228" s="56"/>
      <c r="DA228" s="56"/>
      <c r="DB228" s="56"/>
      <c r="DC228" s="56"/>
      <c r="DD228" s="56"/>
      <c r="DE228" s="56"/>
      <c r="DF228" s="56"/>
      <c r="DG228" s="56"/>
      <c r="DH228" s="56"/>
      <c r="DI228" s="56"/>
      <c r="DJ228" s="56"/>
      <c r="DK228" s="56"/>
      <c r="DL228" s="56"/>
      <c r="DM228" s="56"/>
      <c r="DN228" s="56"/>
      <c r="DO228" s="56"/>
      <c r="DP228" s="56"/>
      <c r="DQ228" s="56"/>
      <c r="DR228" s="56"/>
    </row>
    <row r="229" spans="1:220" s="31" customFormat="1" ht="22.5" customHeight="1" x14ac:dyDescent="0.25">
      <c r="A229" s="94" t="s">
        <v>95</v>
      </c>
      <c r="B229" s="69"/>
      <c r="C229" s="28"/>
      <c r="D229" s="20"/>
      <c r="E229" s="95"/>
      <c r="F229" s="96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30"/>
      <c r="BQ229" s="30"/>
      <c r="BR229" s="30"/>
      <c r="BS229" s="30"/>
      <c r="BT229" s="30"/>
      <c r="BU229" s="30"/>
      <c r="BV229" s="30"/>
      <c r="BW229" s="30"/>
      <c r="BX229" s="30"/>
      <c r="BY229" s="30"/>
      <c r="BZ229" s="30"/>
      <c r="CA229" s="30"/>
      <c r="CB229" s="30"/>
      <c r="CC229" s="30"/>
      <c r="CD229" s="30"/>
      <c r="CE229" s="30"/>
      <c r="CF229" s="30"/>
      <c r="CG229" s="30"/>
      <c r="CH229" s="30"/>
      <c r="CI229" s="30"/>
      <c r="CJ229" s="30"/>
      <c r="CK229" s="30"/>
      <c r="CL229" s="30"/>
      <c r="CM229" s="30"/>
      <c r="CN229" s="30"/>
      <c r="CO229" s="30"/>
      <c r="CP229" s="30"/>
      <c r="CQ229" s="30"/>
      <c r="CR229" s="30"/>
      <c r="CS229" s="30"/>
      <c r="CT229" s="30"/>
      <c r="CU229" s="30"/>
      <c r="CV229" s="30"/>
      <c r="CW229" s="30"/>
      <c r="CX229" s="30"/>
      <c r="CY229" s="30"/>
      <c r="CZ229" s="30"/>
      <c r="DA229" s="30"/>
      <c r="DB229" s="30"/>
      <c r="DC229" s="30"/>
      <c r="DD229" s="30"/>
      <c r="DE229" s="30"/>
      <c r="DF229" s="30"/>
      <c r="DG229" s="30"/>
      <c r="DH229" s="30"/>
      <c r="DI229" s="30"/>
      <c r="DJ229" s="30"/>
      <c r="DK229" s="30"/>
      <c r="DL229" s="30"/>
      <c r="DM229" s="30"/>
      <c r="DN229" s="30"/>
      <c r="DO229" s="30"/>
      <c r="DP229" s="30"/>
    </row>
    <row r="230" spans="1:220" s="31" customFormat="1" ht="35.25" customHeight="1" x14ac:dyDescent="0.25">
      <c r="A230" s="29" t="s">
        <v>96</v>
      </c>
      <c r="B230" s="69" t="s">
        <v>97</v>
      </c>
      <c r="C230" s="28">
        <f>5000*12</f>
        <v>60000</v>
      </c>
      <c r="D230" s="20" t="s">
        <v>9</v>
      </c>
      <c r="E230" s="95" t="s">
        <v>182</v>
      </c>
      <c r="F230" s="20" t="s">
        <v>242</v>
      </c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30"/>
      <c r="BQ230" s="30"/>
      <c r="BR230" s="30"/>
      <c r="BS230" s="30"/>
      <c r="BT230" s="30"/>
      <c r="BU230" s="30"/>
      <c r="BV230" s="30"/>
      <c r="BW230" s="30"/>
      <c r="BX230" s="30"/>
      <c r="BY230" s="30"/>
      <c r="BZ230" s="30"/>
      <c r="CA230" s="30"/>
      <c r="CB230" s="30"/>
      <c r="CC230" s="30"/>
      <c r="CD230" s="30"/>
      <c r="CE230" s="30"/>
      <c r="CF230" s="30"/>
      <c r="CG230" s="30"/>
      <c r="CH230" s="30"/>
      <c r="CI230" s="30"/>
      <c r="CJ230" s="30"/>
      <c r="CK230" s="30"/>
      <c r="CL230" s="30"/>
      <c r="CM230" s="30"/>
      <c r="CN230" s="30"/>
      <c r="CO230" s="30"/>
      <c r="CP230" s="30"/>
      <c r="CQ230" s="30"/>
      <c r="CR230" s="30"/>
      <c r="CS230" s="30"/>
      <c r="CT230" s="30"/>
      <c r="CU230" s="30"/>
      <c r="CV230" s="30"/>
      <c r="CW230" s="30"/>
      <c r="CX230" s="30"/>
      <c r="CY230" s="30"/>
      <c r="CZ230" s="30"/>
      <c r="DA230" s="30"/>
      <c r="DB230" s="30"/>
      <c r="DC230" s="30"/>
      <c r="DD230" s="30"/>
      <c r="DE230" s="30"/>
      <c r="DF230" s="30"/>
      <c r="DG230" s="30"/>
      <c r="DH230" s="30"/>
      <c r="DI230" s="30"/>
      <c r="DJ230" s="30"/>
      <c r="DK230" s="30"/>
      <c r="DL230" s="30"/>
      <c r="DM230" s="30"/>
      <c r="DN230" s="30"/>
      <c r="DO230" s="30"/>
      <c r="DP230" s="30"/>
    </row>
    <row r="231" spans="1:220" s="56" customFormat="1" ht="37.5" customHeight="1" x14ac:dyDescent="0.25">
      <c r="A231" s="1" t="s">
        <v>98</v>
      </c>
      <c r="B231" s="64" t="s">
        <v>99</v>
      </c>
      <c r="C231" s="2"/>
      <c r="D231" s="58"/>
      <c r="E231" s="55"/>
      <c r="F231" s="5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  <c r="GF231" s="5"/>
      <c r="GG231" s="5"/>
      <c r="GH231" s="5"/>
      <c r="GI231" s="5"/>
      <c r="GJ231" s="5"/>
      <c r="GK231" s="5"/>
      <c r="GL231" s="5"/>
      <c r="GM231" s="5"/>
      <c r="GN231" s="5"/>
      <c r="GO231" s="5"/>
      <c r="GP231" s="5"/>
      <c r="GQ231" s="5"/>
      <c r="GR231" s="5"/>
      <c r="GS231" s="5"/>
      <c r="GT231" s="5"/>
      <c r="GU231" s="5"/>
      <c r="GV231" s="5"/>
      <c r="GW231" s="5"/>
      <c r="GX231" s="5"/>
      <c r="GY231" s="5"/>
      <c r="GZ231" s="5"/>
      <c r="HA231" s="5"/>
      <c r="HB231" s="5"/>
      <c r="HC231" s="5"/>
      <c r="HD231" s="5"/>
      <c r="HE231" s="5"/>
      <c r="HF231" s="5"/>
      <c r="HG231" s="5"/>
      <c r="HH231" s="5"/>
      <c r="HI231" s="5"/>
      <c r="HJ231" s="5"/>
      <c r="HK231" s="5"/>
      <c r="HL231" s="5"/>
    </row>
    <row r="232" spans="1:220" s="128" customFormat="1" x14ac:dyDescent="0.25">
      <c r="A232" s="57" t="s">
        <v>100</v>
      </c>
      <c r="B232" s="64" t="s">
        <v>101</v>
      </c>
      <c r="C232" s="61">
        <v>28200</v>
      </c>
      <c r="D232" s="58" t="s">
        <v>9</v>
      </c>
      <c r="E232" s="55" t="s">
        <v>38</v>
      </c>
      <c r="F232" s="55" t="s">
        <v>38</v>
      </c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Q232" s="129"/>
      <c r="R232" s="129"/>
      <c r="S232" s="129"/>
      <c r="T232" s="129"/>
      <c r="U232" s="129"/>
      <c r="V232" s="129"/>
      <c r="W232" s="129"/>
      <c r="X232" s="129"/>
      <c r="Y232" s="129"/>
      <c r="Z232" s="129"/>
      <c r="AA232" s="129"/>
      <c r="AB232" s="129"/>
      <c r="AC232" s="129"/>
      <c r="AD232" s="129"/>
      <c r="AE232" s="129"/>
      <c r="AF232" s="129"/>
      <c r="AG232" s="129"/>
      <c r="AH232" s="129"/>
      <c r="AI232" s="129"/>
      <c r="AJ232" s="129"/>
      <c r="AK232" s="129"/>
      <c r="AL232" s="129"/>
      <c r="AM232" s="129"/>
      <c r="AN232" s="129"/>
      <c r="AO232" s="129"/>
      <c r="AP232" s="129"/>
      <c r="AQ232" s="129"/>
      <c r="AR232" s="129"/>
      <c r="AS232" s="129"/>
      <c r="AT232" s="129"/>
      <c r="AU232" s="129"/>
      <c r="AV232" s="129"/>
      <c r="AW232" s="129"/>
      <c r="AX232" s="129"/>
      <c r="AY232" s="129"/>
      <c r="AZ232" s="129"/>
      <c r="BA232" s="129"/>
      <c r="BB232" s="129"/>
      <c r="BC232" s="129"/>
      <c r="BD232" s="129"/>
      <c r="BE232" s="129"/>
      <c r="BF232" s="129"/>
      <c r="BG232" s="129"/>
      <c r="BH232" s="129"/>
      <c r="BI232" s="129"/>
      <c r="BJ232" s="129"/>
      <c r="BK232" s="129"/>
      <c r="BL232" s="129"/>
      <c r="BM232" s="129"/>
      <c r="BN232" s="129"/>
      <c r="BO232" s="129"/>
      <c r="BP232" s="129"/>
      <c r="BQ232" s="129"/>
      <c r="BR232" s="129"/>
      <c r="BS232" s="129"/>
      <c r="BT232" s="129"/>
      <c r="BU232" s="129"/>
      <c r="BV232" s="129"/>
      <c r="BW232" s="129"/>
      <c r="BX232" s="129"/>
      <c r="BY232" s="129"/>
      <c r="BZ232" s="129"/>
      <c r="CA232" s="129"/>
      <c r="CB232" s="129"/>
      <c r="CC232" s="129"/>
      <c r="CD232" s="129"/>
      <c r="CE232" s="129"/>
      <c r="CF232" s="129"/>
      <c r="CG232" s="129"/>
      <c r="CH232" s="129"/>
      <c r="CI232" s="129"/>
      <c r="CJ232" s="129"/>
      <c r="CK232" s="129"/>
      <c r="CL232" s="129"/>
      <c r="CM232" s="129"/>
      <c r="CN232" s="129"/>
      <c r="CO232" s="129"/>
      <c r="CP232" s="129"/>
      <c r="CQ232" s="129"/>
      <c r="CR232" s="129"/>
      <c r="CS232" s="129"/>
      <c r="CT232" s="129"/>
      <c r="CU232" s="129"/>
      <c r="CV232" s="129"/>
      <c r="CW232" s="129"/>
      <c r="CX232" s="129"/>
      <c r="CY232" s="129"/>
      <c r="CZ232" s="129"/>
      <c r="DA232" s="129"/>
      <c r="DB232" s="129"/>
      <c r="DC232" s="129"/>
      <c r="DD232" s="129"/>
      <c r="DE232" s="129"/>
      <c r="DF232" s="129"/>
      <c r="DG232" s="129"/>
      <c r="DH232" s="129"/>
      <c r="DI232" s="129"/>
      <c r="DJ232" s="129"/>
      <c r="DK232" s="129"/>
      <c r="DL232" s="129"/>
      <c r="DM232" s="129"/>
      <c r="DN232" s="129"/>
      <c r="DO232" s="129"/>
      <c r="DP232" s="129"/>
      <c r="DQ232" s="129"/>
      <c r="DR232" s="129"/>
      <c r="DS232" s="129"/>
      <c r="DT232" s="129"/>
      <c r="DU232" s="129"/>
      <c r="DV232" s="129"/>
      <c r="DW232" s="129"/>
      <c r="DX232" s="129"/>
      <c r="DY232" s="129"/>
      <c r="DZ232" s="129"/>
      <c r="EA232" s="129"/>
      <c r="EB232" s="129"/>
      <c r="EC232" s="129"/>
      <c r="ED232" s="129"/>
      <c r="EE232" s="129"/>
      <c r="EF232" s="129"/>
      <c r="EG232" s="129"/>
      <c r="EH232" s="129"/>
      <c r="EI232" s="129"/>
      <c r="EJ232" s="129"/>
      <c r="EK232" s="129"/>
      <c r="EL232" s="129"/>
      <c r="EM232" s="129"/>
      <c r="EN232" s="129"/>
      <c r="EO232" s="129"/>
      <c r="EP232" s="129"/>
      <c r="EQ232" s="129"/>
      <c r="ER232" s="129"/>
      <c r="ES232" s="129"/>
      <c r="ET232" s="129"/>
      <c r="EU232" s="129"/>
      <c r="EV232" s="129"/>
      <c r="EW232" s="129"/>
      <c r="EX232" s="129"/>
      <c r="EY232" s="129"/>
      <c r="EZ232" s="129"/>
      <c r="FA232" s="129"/>
      <c r="FB232" s="129"/>
      <c r="FC232" s="129"/>
      <c r="FD232" s="129"/>
      <c r="FE232" s="129"/>
      <c r="FF232" s="129"/>
      <c r="FG232" s="129"/>
      <c r="FH232" s="129"/>
      <c r="FI232" s="129"/>
      <c r="FJ232" s="129"/>
      <c r="FK232" s="129"/>
      <c r="FL232" s="129"/>
      <c r="FM232" s="129"/>
      <c r="FN232" s="129"/>
      <c r="FO232" s="129"/>
      <c r="FP232" s="129"/>
      <c r="FQ232" s="129"/>
      <c r="FR232" s="129"/>
      <c r="FS232" s="129"/>
      <c r="FT232" s="129"/>
      <c r="FU232" s="129"/>
      <c r="FV232" s="129"/>
      <c r="FW232" s="129"/>
      <c r="FX232" s="129"/>
      <c r="FY232" s="129"/>
      <c r="FZ232" s="129"/>
      <c r="GA232" s="129"/>
      <c r="GB232" s="129"/>
      <c r="GC232" s="129"/>
      <c r="GD232" s="129"/>
      <c r="GE232" s="129"/>
      <c r="GF232" s="129"/>
      <c r="GG232" s="129"/>
      <c r="GH232" s="129"/>
      <c r="GI232" s="129"/>
      <c r="GJ232" s="129"/>
      <c r="GK232" s="129"/>
      <c r="GL232" s="129"/>
      <c r="GM232" s="129"/>
      <c r="GN232" s="129"/>
      <c r="GO232" s="129"/>
      <c r="GP232" s="129"/>
      <c r="GQ232" s="129"/>
      <c r="GR232" s="129"/>
      <c r="GS232" s="129"/>
      <c r="GT232" s="129"/>
      <c r="GU232" s="129"/>
      <c r="GV232" s="129"/>
      <c r="GW232" s="129"/>
      <c r="GX232" s="129"/>
      <c r="GY232" s="129"/>
      <c r="GZ232" s="129"/>
      <c r="HA232" s="129"/>
      <c r="HB232" s="129"/>
      <c r="HC232" s="129"/>
      <c r="HD232" s="129"/>
      <c r="HE232" s="129"/>
      <c r="HF232" s="129"/>
      <c r="HG232" s="129"/>
      <c r="HH232" s="129"/>
      <c r="HI232" s="129"/>
      <c r="HJ232" s="129"/>
      <c r="HK232" s="129"/>
      <c r="HL232" s="129"/>
    </row>
    <row r="233" spans="1:220" s="56" customFormat="1" ht="25.5" customHeight="1" x14ac:dyDescent="0.25">
      <c r="A233" s="11" t="s">
        <v>105</v>
      </c>
      <c r="B233" s="64" t="s">
        <v>106</v>
      </c>
      <c r="C233" s="61">
        <v>30000</v>
      </c>
      <c r="D233" s="55" t="s">
        <v>9</v>
      </c>
      <c r="E233" s="55" t="s">
        <v>38</v>
      </c>
      <c r="F233" s="55" t="s">
        <v>38</v>
      </c>
      <c r="G233" s="5"/>
      <c r="H233" s="5"/>
      <c r="I233" s="5"/>
    </row>
    <row r="234" spans="1:220" s="56" customFormat="1" ht="31.5" customHeight="1" x14ac:dyDescent="0.25">
      <c r="A234" s="11" t="s">
        <v>541</v>
      </c>
      <c r="B234" s="64" t="s">
        <v>476</v>
      </c>
      <c r="C234" s="61">
        <v>1255</v>
      </c>
      <c r="D234" s="55" t="s">
        <v>9</v>
      </c>
      <c r="E234" s="55" t="s">
        <v>10</v>
      </c>
      <c r="F234" s="55" t="s">
        <v>10</v>
      </c>
      <c r="G234" s="5"/>
      <c r="H234" s="5"/>
      <c r="I234" s="5"/>
    </row>
    <row r="235" spans="1:220" s="56" customFormat="1" ht="32.25" customHeight="1" x14ac:dyDescent="0.25">
      <c r="A235" s="57" t="s">
        <v>103</v>
      </c>
      <c r="B235" s="64" t="s">
        <v>104</v>
      </c>
      <c r="C235" s="158">
        <v>14850</v>
      </c>
      <c r="D235" s="58" t="s">
        <v>9</v>
      </c>
      <c r="E235" s="55" t="s">
        <v>10</v>
      </c>
      <c r="F235" s="55" t="s">
        <v>10</v>
      </c>
      <c r="G235" s="5"/>
      <c r="H235" s="5"/>
      <c r="I235" s="5"/>
    </row>
    <row r="236" spans="1:220" s="5" customFormat="1" ht="28.5" customHeight="1" x14ac:dyDescent="0.25">
      <c r="A236" s="1" t="s">
        <v>615</v>
      </c>
      <c r="B236" s="64"/>
      <c r="C236" s="2"/>
      <c r="D236" s="58"/>
      <c r="E236" s="55"/>
      <c r="F236" s="55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  <c r="Y236" s="56"/>
      <c r="Z236" s="56"/>
      <c r="AA236" s="56"/>
      <c r="AB236" s="56"/>
      <c r="AC236" s="56"/>
      <c r="AD236" s="56"/>
      <c r="AE236" s="56"/>
      <c r="AF236" s="56"/>
      <c r="AG236" s="56"/>
      <c r="AH236" s="56"/>
      <c r="AI236" s="56"/>
      <c r="AJ236" s="56"/>
      <c r="AK236" s="56"/>
      <c r="AL236" s="56"/>
      <c r="AM236" s="56"/>
      <c r="AN236" s="56"/>
      <c r="AO236" s="56"/>
      <c r="AP236" s="56"/>
      <c r="AQ236" s="56"/>
      <c r="AR236" s="56"/>
      <c r="AS236" s="56"/>
      <c r="AT236" s="56"/>
      <c r="AU236" s="56"/>
      <c r="AV236" s="56"/>
      <c r="AW236" s="56"/>
      <c r="AX236" s="56"/>
      <c r="AY236" s="56"/>
      <c r="AZ236" s="56"/>
      <c r="BA236" s="56"/>
      <c r="BB236" s="56"/>
      <c r="BC236" s="56"/>
      <c r="BD236" s="56"/>
      <c r="BE236" s="56"/>
      <c r="BF236" s="56"/>
      <c r="BG236" s="56"/>
      <c r="BH236" s="56"/>
      <c r="BI236" s="56"/>
      <c r="BJ236" s="56"/>
      <c r="BK236" s="56"/>
      <c r="BL236" s="56"/>
      <c r="BM236" s="56"/>
      <c r="BN236" s="56"/>
      <c r="BO236" s="56"/>
      <c r="BP236" s="56"/>
      <c r="BQ236" s="56"/>
      <c r="BR236" s="56"/>
      <c r="BS236" s="56"/>
      <c r="BT236" s="56"/>
      <c r="BU236" s="56"/>
      <c r="BV236" s="56"/>
      <c r="BW236" s="56"/>
      <c r="BX236" s="56"/>
      <c r="BY236" s="56"/>
      <c r="BZ236" s="56"/>
      <c r="CA236" s="56"/>
      <c r="CB236" s="56"/>
      <c r="CC236" s="56"/>
      <c r="CD236" s="56"/>
      <c r="CE236" s="56"/>
      <c r="CF236" s="56"/>
      <c r="CG236" s="56"/>
      <c r="CH236" s="56"/>
      <c r="CI236" s="56"/>
      <c r="CJ236" s="56"/>
      <c r="CK236" s="56"/>
      <c r="CL236" s="56"/>
      <c r="CM236" s="56"/>
      <c r="CN236" s="56"/>
      <c r="CO236" s="56"/>
      <c r="CP236" s="56"/>
      <c r="CQ236" s="56"/>
      <c r="CR236" s="56"/>
      <c r="CS236" s="56"/>
      <c r="CT236" s="56"/>
      <c r="CU236" s="56"/>
      <c r="CV236" s="56"/>
      <c r="CW236" s="56"/>
      <c r="CX236" s="56"/>
      <c r="CY236" s="56"/>
      <c r="CZ236" s="56"/>
      <c r="DA236" s="56"/>
      <c r="DB236" s="56"/>
      <c r="DC236" s="56"/>
      <c r="DD236" s="56"/>
      <c r="DE236" s="56"/>
      <c r="DF236" s="56"/>
      <c r="DG236" s="56"/>
      <c r="DH236" s="56"/>
      <c r="DI236" s="56"/>
      <c r="DJ236" s="56"/>
      <c r="DK236" s="56"/>
      <c r="DL236" s="56"/>
      <c r="DM236" s="56"/>
      <c r="DN236" s="56"/>
      <c r="DO236" s="56"/>
      <c r="DP236" s="56"/>
      <c r="DQ236" s="56"/>
    </row>
    <row r="237" spans="1:220" s="5" customFormat="1" ht="40.5" customHeight="1" x14ac:dyDescent="0.25">
      <c r="A237" s="18" t="s">
        <v>369</v>
      </c>
      <c r="B237" s="68" t="s">
        <v>111</v>
      </c>
      <c r="C237" s="19">
        <v>350</v>
      </c>
      <c r="D237" s="4" t="s">
        <v>9</v>
      </c>
      <c r="E237" s="55" t="s">
        <v>14</v>
      </c>
      <c r="F237" s="55" t="s">
        <v>14</v>
      </c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56"/>
      <c r="X237" s="56"/>
      <c r="Y237" s="56"/>
      <c r="Z237" s="56"/>
      <c r="AA237" s="56"/>
      <c r="AB237" s="56"/>
      <c r="AC237" s="56"/>
      <c r="AD237" s="56"/>
      <c r="AE237" s="56"/>
      <c r="AF237" s="56"/>
      <c r="AG237" s="56"/>
      <c r="AH237" s="56"/>
      <c r="AI237" s="56"/>
      <c r="AJ237" s="56"/>
      <c r="AK237" s="56"/>
      <c r="AL237" s="56"/>
      <c r="AM237" s="56"/>
      <c r="AN237" s="56"/>
      <c r="AO237" s="56"/>
      <c r="AP237" s="56"/>
      <c r="AQ237" s="56"/>
      <c r="AR237" s="56"/>
      <c r="AS237" s="56"/>
      <c r="AT237" s="56"/>
      <c r="AU237" s="56"/>
      <c r="AV237" s="56"/>
      <c r="AW237" s="56"/>
      <c r="AX237" s="56"/>
      <c r="AY237" s="56"/>
      <c r="AZ237" s="56"/>
      <c r="BA237" s="56"/>
      <c r="BB237" s="56"/>
      <c r="BC237" s="56"/>
      <c r="BD237" s="56"/>
      <c r="BE237" s="56"/>
      <c r="BF237" s="56"/>
      <c r="BG237" s="56"/>
      <c r="BH237" s="56"/>
      <c r="BI237" s="56"/>
      <c r="BJ237" s="56"/>
      <c r="BK237" s="56"/>
      <c r="BL237" s="56"/>
      <c r="BM237" s="56"/>
      <c r="BN237" s="56"/>
      <c r="BO237" s="56"/>
      <c r="BP237" s="56"/>
      <c r="BQ237" s="56"/>
      <c r="BR237" s="56"/>
      <c r="BS237" s="56"/>
      <c r="BT237" s="56"/>
      <c r="BU237" s="56"/>
      <c r="BV237" s="56"/>
      <c r="BW237" s="56"/>
      <c r="BX237" s="56"/>
      <c r="BY237" s="56"/>
      <c r="BZ237" s="56"/>
      <c r="CA237" s="56"/>
      <c r="CB237" s="56"/>
      <c r="CC237" s="56"/>
      <c r="CD237" s="56"/>
      <c r="CE237" s="56"/>
      <c r="CF237" s="56"/>
      <c r="CG237" s="56"/>
      <c r="CH237" s="56"/>
      <c r="CI237" s="56"/>
      <c r="CJ237" s="56"/>
      <c r="CK237" s="56"/>
      <c r="CL237" s="56"/>
      <c r="CM237" s="56"/>
      <c r="CN237" s="56"/>
      <c r="CO237" s="56"/>
      <c r="CP237" s="56"/>
      <c r="CQ237" s="56"/>
      <c r="CR237" s="56"/>
      <c r="CS237" s="56"/>
      <c r="CT237" s="56"/>
      <c r="CU237" s="56"/>
      <c r="CV237" s="56"/>
      <c r="CW237" s="56"/>
      <c r="CX237" s="56"/>
      <c r="CY237" s="56"/>
      <c r="CZ237" s="56"/>
      <c r="DA237" s="56"/>
      <c r="DB237" s="56"/>
      <c r="DC237" s="56"/>
      <c r="DD237" s="56"/>
      <c r="DE237" s="56"/>
      <c r="DF237" s="56"/>
      <c r="DG237" s="56"/>
      <c r="DH237" s="56"/>
      <c r="DI237" s="56"/>
      <c r="DJ237" s="56"/>
      <c r="DK237" s="56"/>
      <c r="DL237" s="56"/>
      <c r="DM237" s="56"/>
      <c r="DN237" s="56"/>
      <c r="DO237" s="56"/>
      <c r="DP237" s="56"/>
      <c r="DQ237" s="56"/>
    </row>
    <row r="238" spans="1:220" s="5" customFormat="1" ht="40.5" customHeight="1" x14ac:dyDescent="0.25">
      <c r="A238" s="18" t="s">
        <v>800</v>
      </c>
      <c r="B238" s="68" t="s">
        <v>111</v>
      </c>
      <c r="C238" s="19">
        <v>600</v>
      </c>
      <c r="D238" s="4" t="s">
        <v>9</v>
      </c>
      <c r="E238" s="55" t="s">
        <v>11</v>
      </c>
      <c r="F238" s="55" t="s">
        <v>182</v>
      </c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56"/>
      <c r="Z238" s="56"/>
      <c r="AA238" s="56"/>
      <c r="AB238" s="56"/>
      <c r="AC238" s="56"/>
      <c r="AD238" s="56"/>
      <c r="AE238" s="56"/>
      <c r="AF238" s="56"/>
      <c r="AG238" s="56"/>
      <c r="AH238" s="56"/>
      <c r="AI238" s="56"/>
      <c r="AJ238" s="56"/>
      <c r="AK238" s="56"/>
      <c r="AL238" s="56"/>
      <c r="AM238" s="56"/>
      <c r="AN238" s="56"/>
      <c r="AO238" s="56"/>
      <c r="AP238" s="56"/>
      <c r="AQ238" s="56"/>
      <c r="AR238" s="56"/>
      <c r="AS238" s="56"/>
      <c r="AT238" s="56"/>
      <c r="AU238" s="56"/>
      <c r="AV238" s="56"/>
      <c r="AW238" s="56"/>
      <c r="AX238" s="56"/>
      <c r="AY238" s="56"/>
      <c r="AZ238" s="56"/>
      <c r="BA238" s="56"/>
      <c r="BB238" s="56"/>
      <c r="BC238" s="56"/>
      <c r="BD238" s="56"/>
      <c r="BE238" s="56"/>
      <c r="BF238" s="56"/>
      <c r="BG238" s="56"/>
      <c r="BH238" s="56"/>
      <c r="BI238" s="56"/>
      <c r="BJ238" s="56"/>
      <c r="BK238" s="56"/>
      <c r="BL238" s="56"/>
      <c r="BM238" s="56"/>
      <c r="BN238" s="56"/>
      <c r="BO238" s="56"/>
      <c r="BP238" s="56"/>
      <c r="BQ238" s="56"/>
      <c r="BR238" s="56"/>
      <c r="BS238" s="56"/>
      <c r="BT238" s="56"/>
      <c r="BU238" s="56"/>
      <c r="BV238" s="56"/>
      <c r="BW238" s="56"/>
      <c r="BX238" s="56"/>
      <c r="BY238" s="56"/>
      <c r="BZ238" s="56"/>
      <c r="CA238" s="56"/>
      <c r="CB238" s="56"/>
      <c r="CC238" s="56"/>
      <c r="CD238" s="56"/>
      <c r="CE238" s="56"/>
      <c r="CF238" s="56"/>
      <c r="CG238" s="56"/>
      <c r="CH238" s="56"/>
      <c r="CI238" s="56"/>
      <c r="CJ238" s="56"/>
      <c r="CK238" s="56"/>
      <c r="CL238" s="56"/>
      <c r="CM238" s="56"/>
      <c r="CN238" s="56"/>
      <c r="CO238" s="56"/>
      <c r="CP238" s="56"/>
      <c r="CQ238" s="56"/>
      <c r="CR238" s="56"/>
      <c r="CS238" s="56"/>
      <c r="CT238" s="56"/>
      <c r="CU238" s="56"/>
      <c r="CV238" s="56"/>
      <c r="CW238" s="56"/>
      <c r="CX238" s="56"/>
      <c r="CY238" s="56"/>
      <c r="CZ238" s="56"/>
      <c r="DA238" s="56"/>
      <c r="DB238" s="56"/>
      <c r="DC238" s="56"/>
      <c r="DD238" s="56"/>
      <c r="DE238" s="56"/>
      <c r="DF238" s="56"/>
      <c r="DG238" s="56"/>
      <c r="DH238" s="56"/>
      <c r="DI238" s="56"/>
      <c r="DJ238" s="56"/>
      <c r="DK238" s="56"/>
      <c r="DL238" s="56"/>
      <c r="DM238" s="56"/>
      <c r="DN238" s="56"/>
      <c r="DO238" s="56"/>
      <c r="DP238" s="56"/>
      <c r="DQ238" s="56"/>
    </row>
    <row r="239" spans="1:220" s="5" customFormat="1" ht="40.5" customHeight="1" x14ac:dyDescent="0.25">
      <c r="A239" s="18" t="s">
        <v>616</v>
      </c>
      <c r="B239" s="68" t="s">
        <v>617</v>
      </c>
      <c r="C239" s="19">
        <f>115200*5</f>
        <v>576000</v>
      </c>
      <c r="D239" s="4" t="s">
        <v>9</v>
      </c>
      <c r="E239" s="55" t="s">
        <v>182</v>
      </c>
      <c r="F239" s="55" t="s">
        <v>242</v>
      </c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6"/>
      <c r="Y239" s="56"/>
      <c r="Z239" s="56"/>
      <c r="AA239" s="56"/>
      <c r="AB239" s="56"/>
      <c r="AC239" s="56"/>
      <c r="AD239" s="56"/>
      <c r="AE239" s="56"/>
      <c r="AF239" s="56"/>
      <c r="AG239" s="56"/>
      <c r="AH239" s="56"/>
      <c r="AI239" s="56"/>
      <c r="AJ239" s="56"/>
      <c r="AK239" s="56"/>
      <c r="AL239" s="56"/>
      <c r="AM239" s="56"/>
      <c r="AN239" s="56"/>
      <c r="AO239" s="56"/>
      <c r="AP239" s="56"/>
      <c r="AQ239" s="56"/>
      <c r="AR239" s="56"/>
      <c r="AS239" s="56"/>
      <c r="AT239" s="56"/>
      <c r="AU239" s="56"/>
      <c r="AV239" s="56"/>
      <c r="AW239" s="56"/>
      <c r="AX239" s="56"/>
      <c r="AY239" s="56"/>
      <c r="AZ239" s="56"/>
      <c r="BA239" s="56"/>
      <c r="BB239" s="56"/>
      <c r="BC239" s="56"/>
      <c r="BD239" s="56"/>
      <c r="BE239" s="56"/>
      <c r="BF239" s="56"/>
      <c r="BG239" s="56"/>
      <c r="BH239" s="56"/>
      <c r="BI239" s="56"/>
      <c r="BJ239" s="56"/>
      <c r="BK239" s="56"/>
      <c r="BL239" s="56"/>
      <c r="BM239" s="56"/>
      <c r="BN239" s="56"/>
      <c r="BO239" s="56"/>
      <c r="BP239" s="56"/>
      <c r="BQ239" s="56"/>
      <c r="BR239" s="56"/>
      <c r="BS239" s="56"/>
      <c r="BT239" s="56"/>
      <c r="BU239" s="56"/>
      <c r="BV239" s="56"/>
      <c r="BW239" s="56"/>
      <c r="BX239" s="56"/>
      <c r="BY239" s="56"/>
      <c r="BZ239" s="56"/>
      <c r="CA239" s="56"/>
      <c r="CB239" s="56"/>
      <c r="CC239" s="56"/>
      <c r="CD239" s="56"/>
      <c r="CE239" s="56"/>
      <c r="CF239" s="56"/>
      <c r="CG239" s="56"/>
      <c r="CH239" s="56"/>
      <c r="CI239" s="56"/>
      <c r="CJ239" s="56"/>
      <c r="CK239" s="56"/>
      <c r="CL239" s="56"/>
      <c r="CM239" s="56"/>
      <c r="CN239" s="56"/>
      <c r="CO239" s="56"/>
      <c r="CP239" s="56"/>
      <c r="CQ239" s="56"/>
      <c r="CR239" s="56"/>
      <c r="CS239" s="56"/>
      <c r="CT239" s="56"/>
      <c r="CU239" s="56"/>
      <c r="CV239" s="56"/>
      <c r="CW239" s="56"/>
      <c r="CX239" s="56"/>
      <c r="CY239" s="56"/>
      <c r="CZ239" s="56"/>
      <c r="DA239" s="56"/>
      <c r="DB239" s="56"/>
      <c r="DC239" s="56"/>
      <c r="DD239" s="56"/>
      <c r="DE239" s="56"/>
      <c r="DF239" s="56"/>
      <c r="DG239" s="56"/>
      <c r="DH239" s="56"/>
      <c r="DI239" s="56"/>
      <c r="DJ239" s="56"/>
      <c r="DK239" s="56"/>
      <c r="DL239" s="56"/>
      <c r="DM239" s="56"/>
      <c r="DN239" s="56"/>
      <c r="DO239" s="56"/>
      <c r="DP239" s="56"/>
      <c r="DQ239" s="56"/>
    </row>
    <row r="240" spans="1:220" s="5" customFormat="1" ht="24.75" customHeight="1" x14ac:dyDescent="0.25">
      <c r="A240" s="93" t="s">
        <v>107</v>
      </c>
      <c r="B240" s="68"/>
      <c r="C240" s="19"/>
      <c r="D240" s="4"/>
      <c r="E240" s="55"/>
      <c r="F240" s="55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56"/>
      <c r="Z240" s="56"/>
      <c r="AA240" s="56"/>
      <c r="AB240" s="56"/>
      <c r="AC240" s="56"/>
      <c r="AD240" s="56"/>
      <c r="AE240" s="56"/>
      <c r="AF240" s="56"/>
      <c r="AG240" s="56"/>
      <c r="AH240" s="56"/>
      <c r="AI240" s="56"/>
      <c r="AJ240" s="56"/>
      <c r="AK240" s="56"/>
      <c r="AL240" s="56"/>
      <c r="AM240" s="56"/>
      <c r="AN240" s="56"/>
      <c r="AO240" s="56"/>
      <c r="AP240" s="56"/>
      <c r="AQ240" s="56"/>
      <c r="AR240" s="56"/>
      <c r="AS240" s="56"/>
      <c r="AT240" s="56"/>
      <c r="AU240" s="56"/>
      <c r="AV240" s="56"/>
      <c r="AW240" s="56"/>
      <c r="AX240" s="56"/>
      <c r="AY240" s="56"/>
      <c r="AZ240" s="56"/>
      <c r="BA240" s="56"/>
      <c r="BB240" s="56"/>
      <c r="BC240" s="56"/>
      <c r="BD240" s="56"/>
      <c r="BE240" s="56"/>
      <c r="BF240" s="56"/>
      <c r="BG240" s="56"/>
      <c r="BH240" s="56"/>
      <c r="BI240" s="56"/>
      <c r="BJ240" s="56"/>
      <c r="BK240" s="56"/>
      <c r="BL240" s="56"/>
      <c r="BM240" s="56"/>
      <c r="BN240" s="56"/>
      <c r="BO240" s="56"/>
      <c r="BP240" s="56"/>
      <c r="BQ240" s="56"/>
      <c r="BR240" s="56"/>
      <c r="BS240" s="56"/>
      <c r="BT240" s="56"/>
      <c r="BU240" s="56"/>
      <c r="BV240" s="56"/>
      <c r="BW240" s="56"/>
      <c r="BX240" s="56"/>
      <c r="BY240" s="56"/>
      <c r="BZ240" s="56"/>
      <c r="CA240" s="56"/>
      <c r="CB240" s="56"/>
      <c r="CC240" s="56"/>
      <c r="CD240" s="56"/>
      <c r="CE240" s="56"/>
      <c r="CF240" s="56"/>
      <c r="CG240" s="56"/>
      <c r="CH240" s="56"/>
      <c r="CI240" s="56"/>
      <c r="CJ240" s="56"/>
      <c r="CK240" s="56"/>
      <c r="CL240" s="56"/>
      <c r="CM240" s="56"/>
      <c r="CN240" s="56"/>
      <c r="CO240" s="56"/>
      <c r="CP240" s="56"/>
      <c r="CQ240" s="56"/>
      <c r="CR240" s="56"/>
      <c r="CS240" s="56"/>
      <c r="CT240" s="56"/>
      <c r="CU240" s="56"/>
      <c r="CV240" s="56"/>
      <c r="CW240" s="56"/>
      <c r="CX240" s="56"/>
      <c r="CY240" s="56"/>
      <c r="CZ240" s="56"/>
      <c r="DA240" s="56"/>
      <c r="DB240" s="56"/>
      <c r="DC240" s="56"/>
      <c r="DD240" s="56"/>
      <c r="DE240" s="56"/>
      <c r="DF240" s="56"/>
      <c r="DG240" s="56"/>
      <c r="DH240" s="56"/>
      <c r="DI240" s="56"/>
      <c r="DJ240" s="56"/>
      <c r="DK240" s="56"/>
      <c r="DL240" s="56"/>
      <c r="DM240" s="56"/>
      <c r="DN240" s="56"/>
      <c r="DO240" s="56"/>
      <c r="DP240" s="56"/>
      <c r="DQ240" s="56"/>
    </row>
    <row r="241" spans="1:122" s="5" customFormat="1" x14ac:dyDescent="0.25">
      <c r="A241" s="18" t="s">
        <v>525</v>
      </c>
      <c r="B241" s="159"/>
      <c r="C241" s="19">
        <v>1000</v>
      </c>
      <c r="D241" s="58" t="s">
        <v>9</v>
      </c>
      <c r="E241" s="55" t="s">
        <v>10</v>
      </c>
      <c r="F241" s="55" t="s">
        <v>11</v>
      </c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6"/>
      <c r="X241" s="56"/>
      <c r="Y241" s="56"/>
      <c r="Z241" s="56"/>
      <c r="AA241" s="56"/>
      <c r="AB241" s="56"/>
      <c r="AC241" s="56"/>
      <c r="AD241" s="56"/>
      <c r="AE241" s="56"/>
      <c r="AF241" s="56"/>
      <c r="AG241" s="56"/>
      <c r="AH241" s="56"/>
      <c r="AI241" s="56"/>
      <c r="AJ241" s="56"/>
      <c r="AK241" s="56"/>
      <c r="AL241" s="56"/>
      <c r="AM241" s="56"/>
      <c r="AN241" s="56"/>
      <c r="AO241" s="56"/>
      <c r="AP241" s="56"/>
      <c r="AQ241" s="56"/>
      <c r="AR241" s="56"/>
      <c r="AS241" s="56"/>
      <c r="AT241" s="56"/>
      <c r="AU241" s="56"/>
      <c r="AV241" s="56"/>
      <c r="AW241" s="56"/>
      <c r="AX241" s="56"/>
      <c r="AY241" s="56"/>
      <c r="AZ241" s="56"/>
      <c r="BA241" s="56"/>
      <c r="BB241" s="56"/>
      <c r="BC241" s="56"/>
      <c r="BD241" s="56"/>
      <c r="BE241" s="56"/>
      <c r="BF241" s="56"/>
      <c r="BG241" s="56"/>
      <c r="BH241" s="56"/>
      <c r="BI241" s="56"/>
      <c r="BJ241" s="56"/>
      <c r="BK241" s="56"/>
      <c r="BL241" s="56"/>
      <c r="BM241" s="56"/>
      <c r="BN241" s="56"/>
      <c r="BO241" s="56"/>
      <c r="BP241" s="56"/>
      <c r="BQ241" s="56"/>
      <c r="BR241" s="56"/>
      <c r="BS241" s="56"/>
      <c r="BT241" s="56"/>
      <c r="BU241" s="56"/>
      <c r="BV241" s="56"/>
      <c r="BW241" s="56"/>
      <c r="BX241" s="56"/>
      <c r="BY241" s="56"/>
      <c r="BZ241" s="56"/>
      <c r="CA241" s="56"/>
      <c r="CB241" s="56"/>
      <c r="CC241" s="56"/>
      <c r="CD241" s="56"/>
      <c r="CE241" s="56"/>
      <c r="CF241" s="56"/>
      <c r="CG241" s="56"/>
      <c r="CH241" s="56"/>
      <c r="CI241" s="56"/>
      <c r="CJ241" s="56"/>
      <c r="CK241" s="56"/>
      <c r="CL241" s="56"/>
      <c r="CM241" s="56"/>
      <c r="CN241" s="56"/>
      <c r="CO241" s="56"/>
      <c r="CP241" s="56"/>
      <c r="CQ241" s="56"/>
      <c r="CR241" s="56"/>
      <c r="CS241" s="56"/>
      <c r="CT241" s="56"/>
      <c r="CU241" s="56"/>
      <c r="CV241" s="56"/>
      <c r="CW241" s="56"/>
      <c r="CX241" s="56"/>
      <c r="CY241" s="56"/>
      <c r="CZ241" s="56"/>
      <c r="DA241" s="56"/>
      <c r="DB241" s="56"/>
      <c r="DC241" s="56"/>
      <c r="DD241" s="56"/>
      <c r="DE241" s="56"/>
      <c r="DF241" s="56"/>
      <c r="DG241" s="56"/>
      <c r="DH241" s="56"/>
      <c r="DI241" s="56"/>
      <c r="DJ241" s="56"/>
      <c r="DK241" s="56"/>
      <c r="DL241" s="56"/>
      <c r="DM241" s="56"/>
      <c r="DN241" s="56"/>
      <c r="DO241" s="56"/>
      <c r="DP241" s="56"/>
      <c r="DQ241" s="56"/>
    </row>
    <row r="242" spans="1:122" s="5" customFormat="1" ht="18.75" customHeight="1" x14ac:dyDescent="0.25">
      <c r="A242" s="13" t="s">
        <v>108</v>
      </c>
      <c r="B242" s="66" t="s">
        <v>109</v>
      </c>
      <c r="C242" s="60">
        <v>10000</v>
      </c>
      <c r="D242" s="58" t="s">
        <v>9</v>
      </c>
      <c r="E242" s="55" t="s">
        <v>70</v>
      </c>
      <c r="F242" s="55" t="s">
        <v>71</v>
      </c>
    </row>
    <row r="243" spans="1:122" s="5" customFormat="1" ht="36" x14ac:dyDescent="0.25">
      <c r="A243" s="13" t="s">
        <v>110</v>
      </c>
      <c r="B243" s="66" t="s">
        <v>111</v>
      </c>
      <c r="C243" s="60">
        <v>3750</v>
      </c>
      <c r="D243" s="58" t="s">
        <v>9</v>
      </c>
      <c r="E243" s="55" t="s">
        <v>70</v>
      </c>
      <c r="F243" s="55" t="s">
        <v>71</v>
      </c>
    </row>
    <row r="244" spans="1:122" s="5" customFormat="1" ht="36" x14ac:dyDescent="0.25">
      <c r="A244" s="13" t="s">
        <v>112</v>
      </c>
      <c r="B244" s="66" t="s">
        <v>111</v>
      </c>
      <c r="C244" s="60">
        <v>2500</v>
      </c>
      <c r="D244" s="58" t="s">
        <v>9</v>
      </c>
      <c r="E244" s="55" t="s">
        <v>70</v>
      </c>
      <c r="F244" s="55" t="s">
        <v>71</v>
      </c>
    </row>
    <row r="245" spans="1:122" s="5" customFormat="1" ht="28.5" customHeight="1" x14ac:dyDescent="0.25">
      <c r="A245" s="1" t="s">
        <v>113</v>
      </c>
      <c r="B245" s="64"/>
      <c r="C245" s="2"/>
      <c r="D245" s="58"/>
      <c r="E245" s="55"/>
      <c r="F245" s="55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56"/>
      <c r="T245" s="56"/>
      <c r="U245" s="56"/>
      <c r="V245" s="56"/>
      <c r="W245" s="56"/>
      <c r="X245" s="56"/>
      <c r="Y245" s="56"/>
      <c r="Z245" s="56"/>
      <c r="AA245" s="56"/>
      <c r="AB245" s="56"/>
      <c r="AC245" s="56"/>
      <c r="AD245" s="56"/>
      <c r="AE245" s="56"/>
      <c r="AF245" s="56"/>
      <c r="AG245" s="56"/>
      <c r="AH245" s="56"/>
      <c r="AI245" s="56"/>
      <c r="AJ245" s="56"/>
      <c r="AK245" s="56"/>
      <c r="AL245" s="56"/>
      <c r="AM245" s="56"/>
      <c r="AN245" s="56"/>
      <c r="AO245" s="56"/>
      <c r="AP245" s="56"/>
      <c r="AQ245" s="56"/>
      <c r="AR245" s="56"/>
      <c r="AS245" s="56"/>
      <c r="AT245" s="56"/>
      <c r="AU245" s="56"/>
      <c r="AV245" s="56"/>
      <c r="AW245" s="56"/>
      <c r="AX245" s="56"/>
      <c r="AY245" s="56"/>
      <c r="AZ245" s="56"/>
      <c r="BA245" s="56"/>
      <c r="BB245" s="56"/>
      <c r="BC245" s="56"/>
      <c r="BD245" s="56"/>
      <c r="BE245" s="56"/>
      <c r="BF245" s="56"/>
      <c r="BG245" s="56"/>
      <c r="BH245" s="56"/>
      <c r="BI245" s="56"/>
      <c r="BJ245" s="56"/>
      <c r="BK245" s="56"/>
      <c r="BL245" s="56"/>
      <c r="BM245" s="56"/>
      <c r="BN245" s="56"/>
      <c r="BO245" s="56"/>
      <c r="BP245" s="56"/>
      <c r="BQ245" s="56"/>
      <c r="BR245" s="56"/>
      <c r="BS245" s="56"/>
      <c r="BT245" s="56"/>
      <c r="BU245" s="56"/>
      <c r="BV245" s="56"/>
      <c r="BW245" s="56"/>
      <c r="BX245" s="56"/>
      <c r="BY245" s="56"/>
      <c r="BZ245" s="56"/>
      <c r="CA245" s="56"/>
      <c r="CB245" s="56"/>
      <c r="CC245" s="56"/>
      <c r="CD245" s="56"/>
      <c r="CE245" s="56"/>
      <c r="CF245" s="56"/>
      <c r="CG245" s="56"/>
      <c r="CH245" s="56"/>
      <c r="CI245" s="56"/>
      <c r="CJ245" s="56"/>
      <c r="CK245" s="56"/>
      <c r="CL245" s="56"/>
      <c r="CM245" s="56"/>
      <c r="CN245" s="56"/>
      <c r="CO245" s="56"/>
      <c r="CP245" s="56"/>
      <c r="CQ245" s="56"/>
      <c r="CR245" s="56"/>
      <c r="CS245" s="56"/>
      <c r="CT245" s="56"/>
      <c r="CU245" s="56"/>
      <c r="CV245" s="56"/>
      <c r="CW245" s="56"/>
      <c r="CX245" s="56"/>
      <c r="CY245" s="56"/>
      <c r="CZ245" s="56"/>
      <c r="DA245" s="56"/>
      <c r="DB245" s="56"/>
      <c r="DC245" s="56"/>
      <c r="DD245" s="56"/>
      <c r="DE245" s="56"/>
      <c r="DF245" s="56"/>
      <c r="DG245" s="56"/>
      <c r="DH245" s="56"/>
      <c r="DI245" s="56"/>
      <c r="DJ245" s="56"/>
      <c r="DK245" s="56"/>
      <c r="DL245" s="56"/>
      <c r="DM245" s="56"/>
      <c r="DN245" s="56"/>
      <c r="DO245" s="56"/>
      <c r="DP245" s="56"/>
      <c r="DQ245" s="56"/>
    </row>
    <row r="246" spans="1:122" s="5" customFormat="1" ht="52.5" customHeight="1" x14ac:dyDescent="0.25">
      <c r="A246" s="57" t="s">
        <v>114</v>
      </c>
      <c r="B246" s="64" t="s">
        <v>115</v>
      </c>
      <c r="C246" s="2">
        <v>23397.119999999999</v>
      </c>
      <c r="D246" s="58" t="s">
        <v>9</v>
      </c>
      <c r="E246" s="58" t="s">
        <v>14</v>
      </c>
      <c r="F246" s="58" t="s">
        <v>14</v>
      </c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56"/>
      <c r="W246" s="56"/>
      <c r="X246" s="56"/>
      <c r="Y246" s="56"/>
      <c r="Z246" s="56"/>
      <c r="AA246" s="56"/>
      <c r="AB246" s="56"/>
      <c r="AC246" s="56"/>
      <c r="AD246" s="56"/>
      <c r="AE246" s="56"/>
      <c r="AF246" s="56"/>
      <c r="AG246" s="56"/>
      <c r="AH246" s="56"/>
      <c r="AI246" s="56"/>
      <c r="AJ246" s="56"/>
      <c r="AK246" s="56"/>
      <c r="AL246" s="56"/>
      <c r="AM246" s="56"/>
      <c r="AN246" s="56"/>
      <c r="AO246" s="56"/>
      <c r="AP246" s="56"/>
      <c r="AQ246" s="56"/>
      <c r="AR246" s="56"/>
      <c r="AS246" s="56"/>
      <c r="AT246" s="56"/>
      <c r="AU246" s="56"/>
      <c r="AV246" s="56"/>
      <c r="AW246" s="56"/>
      <c r="AX246" s="56"/>
      <c r="AY246" s="56"/>
      <c r="AZ246" s="56"/>
      <c r="BA246" s="56"/>
      <c r="BB246" s="56"/>
      <c r="BC246" s="56"/>
      <c r="BD246" s="56"/>
      <c r="BE246" s="56"/>
      <c r="BF246" s="56"/>
      <c r="BG246" s="56"/>
      <c r="BH246" s="56"/>
      <c r="BI246" s="56"/>
      <c r="BJ246" s="56"/>
      <c r="BK246" s="56"/>
      <c r="BL246" s="56"/>
      <c r="BM246" s="56"/>
      <c r="BN246" s="56"/>
      <c r="BO246" s="56"/>
      <c r="BP246" s="56"/>
      <c r="BQ246" s="56"/>
      <c r="BR246" s="56"/>
      <c r="BS246" s="56"/>
      <c r="BT246" s="56"/>
      <c r="BU246" s="56"/>
      <c r="BV246" s="56"/>
      <c r="BW246" s="56"/>
      <c r="BX246" s="56"/>
      <c r="BY246" s="56"/>
      <c r="BZ246" s="56"/>
      <c r="CA246" s="56"/>
      <c r="CB246" s="56"/>
      <c r="CC246" s="56"/>
      <c r="CD246" s="56"/>
      <c r="CE246" s="56"/>
      <c r="CF246" s="56"/>
      <c r="CG246" s="56"/>
      <c r="CH246" s="56"/>
      <c r="CI246" s="56"/>
      <c r="CJ246" s="56"/>
      <c r="CK246" s="56"/>
      <c r="CL246" s="56"/>
      <c r="CM246" s="56"/>
      <c r="CN246" s="56"/>
      <c r="CO246" s="56"/>
      <c r="CP246" s="56"/>
      <c r="CQ246" s="56"/>
      <c r="CR246" s="56"/>
      <c r="CS246" s="56"/>
      <c r="CT246" s="56"/>
      <c r="CU246" s="56"/>
      <c r="CV246" s="56"/>
      <c r="CW246" s="56"/>
      <c r="CX246" s="56"/>
      <c r="CY246" s="56"/>
      <c r="CZ246" s="56"/>
      <c r="DA246" s="56"/>
      <c r="DB246" s="56"/>
      <c r="DC246" s="56"/>
      <c r="DD246" s="56"/>
      <c r="DE246" s="56"/>
      <c r="DF246" s="56"/>
      <c r="DG246" s="56"/>
      <c r="DH246" s="56"/>
      <c r="DI246" s="56"/>
      <c r="DJ246" s="56"/>
      <c r="DK246" s="56"/>
      <c r="DL246" s="56"/>
      <c r="DM246" s="56"/>
      <c r="DN246" s="56"/>
      <c r="DO246" s="56"/>
      <c r="DP246" s="56"/>
      <c r="DQ246" s="56"/>
      <c r="DR246" s="56"/>
    </row>
    <row r="247" spans="1:122" s="5" customFormat="1" ht="28.5" customHeight="1" x14ac:dyDescent="0.25">
      <c r="A247" s="1" t="s">
        <v>116</v>
      </c>
      <c r="B247" s="64"/>
      <c r="C247" s="2"/>
      <c r="D247" s="58"/>
      <c r="E247" s="55"/>
      <c r="F247" s="55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56"/>
      <c r="X247" s="56"/>
      <c r="Y247" s="56"/>
      <c r="Z247" s="56"/>
      <c r="AA247" s="56"/>
      <c r="AB247" s="56"/>
      <c r="AC247" s="56"/>
      <c r="AD247" s="56"/>
      <c r="AE247" s="56"/>
      <c r="AF247" s="56"/>
      <c r="AG247" s="56"/>
      <c r="AH247" s="56"/>
      <c r="AI247" s="56"/>
      <c r="AJ247" s="56"/>
      <c r="AK247" s="56"/>
      <c r="AL247" s="56"/>
      <c r="AM247" s="56"/>
      <c r="AN247" s="56"/>
      <c r="AO247" s="56"/>
      <c r="AP247" s="56"/>
      <c r="AQ247" s="56"/>
      <c r="AR247" s="56"/>
      <c r="AS247" s="56"/>
      <c r="AT247" s="56"/>
      <c r="AU247" s="56"/>
      <c r="AV247" s="56"/>
      <c r="AW247" s="56"/>
      <c r="AX247" s="56"/>
      <c r="AY247" s="56"/>
      <c r="AZ247" s="56"/>
      <c r="BA247" s="56"/>
      <c r="BB247" s="56"/>
      <c r="BC247" s="56"/>
      <c r="BD247" s="56"/>
      <c r="BE247" s="56"/>
      <c r="BF247" s="56"/>
      <c r="BG247" s="56"/>
      <c r="BH247" s="56"/>
      <c r="BI247" s="56"/>
      <c r="BJ247" s="56"/>
      <c r="BK247" s="56"/>
      <c r="BL247" s="56"/>
      <c r="BM247" s="56"/>
      <c r="BN247" s="56"/>
      <c r="BO247" s="56"/>
      <c r="BP247" s="56"/>
      <c r="BQ247" s="56"/>
      <c r="BR247" s="56"/>
      <c r="BS247" s="56"/>
      <c r="BT247" s="56"/>
      <c r="BU247" s="56"/>
      <c r="BV247" s="56"/>
      <c r="BW247" s="56"/>
      <c r="BX247" s="56"/>
      <c r="BY247" s="56"/>
      <c r="BZ247" s="56"/>
      <c r="CA247" s="56"/>
      <c r="CB247" s="56"/>
      <c r="CC247" s="56"/>
      <c r="CD247" s="56"/>
      <c r="CE247" s="56"/>
      <c r="CF247" s="56"/>
      <c r="CG247" s="56"/>
      <c r="CH247" s="56"/>
      <c r="CI247" s="56"/>
      <c r="CJ247" s="56"/>
      <c r="CK247" s="56"/>
      <c r="CL247" s="56"/>
      <c r="CM247" s="56"/>
      <c r="CN247" s="56"/>
      <c r="CO247" s="56"/>
      <c r="CP247" s="56"/>
      <c r="CQ247" s="56"/>
      <c r="CR247" s="56"/>
      <c r="CS247" s="56"/>
      <c r="CT247" s="56"/>
      <c r="CU247" s="56"/>
      <c r="CV247" s="56"/>
      <c r="CW247" s="56"/>
      <c r="CX247" s="56"/>
      <c r="CY247" s="56"/>
      <c r="CZ247" s="56"/>
      <c r="DA247" s="56"/>
      <c r="DB247" s="56"/>
      <c r="DC247" s="56"/>
      <c r="DD247" s="56"/>
      <c r="DE247" s="56"/>
      <c r="DF247" s="56"/>
      <c r="DG247" s="56"/>
      <c r="DH247" s="56"/>
      <c r="DI247" s="56"/>
      <c r="DJ247" s="56"/>
      <c r="DK247" s="56"/>
      <c r="DL247" s="56"/>
      <c r="DM247" s="56"/>
      <c r="DN247" s="56"/>
      <c r="DO247" s="56"/>
      <c r="DP247" s="56"/>
      <c r="DQ247" s="56"/>
    </row>
    <row r="248" spans="1:122" s="5" customFormat="1" x14ac:dyDescent="0.25">
      <c r="A248" s="18"/>
      <c r="B248" s="97"/>
      <c r="C248" s="19"/>
      <c r="D248" s="58"/>
      <c r="E248" s="55"/>
      <c r="F248" s="55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6"/>
      <c r="Y248" s="56"/>
      <c r="Z248" s="56"/>
      <c r="AA248" s="56"/>
      <c r="AB248" s="56"/>
      <c r="AC248" s="56"/>
      <c r="AD248" s="56"/>
      <c r="AE248" s="56"/>
      <c r="AF248" s="56"/>
      <c r="AG248" s="56"/>
      <c r="AH248" s="56"/>
      <c r="AI248" s="56"/>
      <c r="AJ248" s="56"/>
      <c r="AK248" s="56"/>
      <c r="AL248" s="56"/>
      <c r="AM248" s="56"/>
      <c r="AN248" s="56"/>
      <c r="AO248" s="56"/>
      <c r="AP248" s="56"/>
      <c r="AQ248" s="56"/>
      <c r="AR248" s="56"/>
      <c r="AS248" s="56"/>
      <c r="AT248" s="56"/>
      <c r="AU248" s="56"/>
      <c r="AV248" s="56"/>
      <c r="AW248" s="56"/>
      <c r="AX248" s="56"/>
      <c r="AY248" s="56"/>
      <c r="AZ248" s="56"/>
      <c r="BA248" s="56"/>
      <c r="BB248" s="56"/>
      <c r="BC248" s="56"/>
      <c r="BD248" s="56"/>
      <c r="BE248" s="56"/>
      <c r="BF248" s="56"/>
      <c r="BG248" s="56"/>
      <c r="BH248" s="56"/>
      <c r="BI248" s="56"/>
      <c r="BJ248" s="56"/>
      <c r="BK248" s="56"/>
      <c r="BL248" s="56"/>
      <c r="BM248" s="56"/>
      <c r="BN248" s="56"/>
      <c r="BO248" s="56"/>
      <c r="BP248" s="56"/>
      <c r="BQ248" s="56"/>
      <c r="BR248" s="56"/>
      <c r="BS248" s="56"/>
      <c r="BT248" s="56"/>
      <c r="BU248" s="56"/>
      <c r="BV248" s="56"/>
      <c r="BW248" s="56"/>
      <c r="BX248" s="56"/>
      <c r="BY248" s="56"/>
      <c r="BZ248" s="56"/>
      <c r="CA248" s="56"/>
      <c r="CB248" s="56"/>
      <c r="CC248" s="56"/>
      <c r="CD248" s="56"/>
      <c r="CE248" s="56"/>
      <c r="CF248" s="56"/>
      <c r="CG248" s="56"/>
      <c r="CH248" s="56"/>
      <c r="CI248" s="56"/>
      <c r="CJ248" s="56"/>
      <c r="CK248" s="56"/>
      <c r="CL248" s="56"/>
      <c r="CM248" s="56"/>
      <c r="CN248" s="56"/>
      <c r="CO248" s="56"/>
      <c r="CP248" s="56"/>
      <c r="CQ248" s="56"/>
      <c r="CR248" s="56"/>
      <c r="CS248" s="56"/>
      <c r="CT248" s="56"/>
      <c r="CU248" s="56"/>
      <c r="CV248" s="56"/>
      <c r="CW248" s="56"/>
      <c r="CX248" s="56"/>
      <c r="CY248" s="56"/>
      <c r="CZ248" s="56"/>
      <c r="DA248" s="56"/>
      <c r="DB248" s="56"/>
      <c r="DC248" s="56"/>
      <c r="DD248" s="56"/>
      <c r="DE248" s="56"/>
      <c r="DF248" s="56"/>
      <c r="DG248" s="56"/>
      <c r="DH248" s="56"/>
      <c r="DI248" s="56"/>
      <c r="DJ248" s="56"/>
      <c r="DK248" s="56"/>
      <c r="DL248" s="56"/>
      <c r="DM248" s="56"/>
      <c r="DN248" s="56"/>
      <c r="DO248" s="56"/>
      <c r="DP248" s="56"/>
      <c r="DQ248" s="56"/>
    </row>
    <row r="249" spans="1:122" s="5" customFormat="1" ht="24" x14ac:dyDescent="0.25">
      <c r="A249" s="1" t="s">
        <v>801</v>
      </c>
      <c r="B249" s="67" t="s">
        <v>117</v>
      </c>
      <c r="C249" s="2"/>
      <c r="D249" s="58"/>
      <c r="E249" s="55"/>
      <c r="F249" s="55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56"/>
      <c r="V249" s="56"/>
      <c r="W249" s="56"/>
      <c r="X249" s="56"/>
      <c r="Y249" s="56"/>
      <c r="Z249" s="56"/>
      <c r="AA249" s="56"/>
      <c r="AB249" s="56"/>
      <c r="AC249" s="56"/>
      <c r="AD249" s="56"/>
      <c r="AE249" s="56"/>
      <c r="AF249" s="56"/>
      <c r="AG249" s="56"/>
      <c r="AH249" s="56"/>
      <c r="AI249" s="56"/>
      <c r="AJ249" s="56"/>
      <c r="AK249" s="56"/>
      <c r="AL249" s="56"/>
      <c r="AM249" s="56"/>
      <c r="AN249" s="56"/>
      <c r="AO249" s="56"/>
      <c r="AP249" s="56"/>
      <c r="AQ249" s="56"/>
      <c r="AR249" s="56"/>
      <c r="AS249" s="56"/>
      <c r="AT249" s="56"/>
      <c r="AU249" s="56"/>
      <c r="AV249" s="56"/>
      <c r="AW249" s="56"/>
      <c r="AX249" s="56"/>
      <c r="AY249" s="56"/>
      <c r="AZ249" s="56"/>
      <c r="BA249" s="56"/>
      <c r="BB249" s="56"/>
      <c r="BC249" s="56"/>
      <c r="BD249" s="56"/>
      <c r="BE249" s="56"/>
      <c r="BF249" s="56"/>
      <c r="BG249" s="56"/>
      <c r="BH249" s="56"/>
      <c r="BI249" s="56"/>
      <c r="BJ249" s="56"/>
      <c r="BK249" s="56"/>
      <c r="BL249" s="56"/>
      <c r="BM249" s="56"/>
      <c r="BN249" s="56"/>
      <c r="BO249" s="56"/>
      <c r="BP249" s="56"/>
      <c r="BQ249" s="56"/>
      <c r="BR249" s="56"/>
      <c r="BS249" s="56"/>
      <c r="BT249" s="56"/>
      <c r="BU249" s="56"/>
      <c r="BV249" s="56"/>
      <c r="BW249" s="56"/>
      <c r="BX249" s="56"/>
      <c r="BY249" s="56"/>
      <c r="BZ249" s="56"/>
      <c r="CA249" s="56"/>
      <c r="CB249" s="56"/>
      <c r="CC249" s="56"/>
      <c r="CD249" s="56"/>
      <c r="CE249" s="56"/>
      <c r="CF249" s="56"/>
      <c r="CG249" s="56"/>
      <c r="CH249" s="56"/>
      <c r="CI249" s="56"/>
      <c r="CJ249" s="56"/>
      <c r="CK249" s="56"/>
      <c r="CL249" s="56"/>
      <c r="CM249" s="56"/>
      <c r="CN249" s="56"/>
      <c r="CO249" s="56"/>
      <c r="CP249" s="56"/>
      <c r="CQ249" s="56"/>
      <c r="CR249" s="56"/>
      <c r="CS249" s="56"/>
      <c r="CT249" s="56"/>
      <c r="CU249" s="56"/>
      <c r="CV249" s="56"/>
      <c r="CW249" s="56"/>
      <c r="CX249" s="56"/>
      <c r="CY249" s="56"/>
      <c r="CZ249" s="56"/>
      <c r="DA249" s="56"/>
      <c r="DB249" s="56"/>
      <c r="DC249" s="56"/>
      <c r="DD249" s="56"/>
      <c r="DE249" s="56"/>
      <c r="DF249" s="56"/>
      <c r="DG249" s="56"/>
      <c r="DH249" s="56"/>
      <c r="DI249" s="56"/>
      <c r="DJ249" s="56"/>
      <c r="DK249" s="56"/>
      <c r="DL249" s="56"/>
      <c r="DM249" s="56"/>
      <c r="DN249" s="56"/>
      <c r="DO249" s="56"/>
      <c r="DP249" s="56"/>
      <c r="DQ249" s="56"/>
    </row>
    <row r="250" spans="1:122" s="5" customFormat="1" ht="47.25" customHeight="1" x14ac:dyDescent="0.25">
      <c r="A250" s="57" t="s">
        <v>118</v>
      </c>
      <c r="B250" s="64" t="s">
        <v>119</v>
      </c>
      <c r="C250" s="2">
        <v>217</v>
      </c>
      <c r="D250" s="58" t="s">
        <v>9</v>
      </c>
      <c r="E250" s="55" t="s">
        <v>120</v>
      </c>
      <c r="F250" s="55" t="s">
        <v>14</v>
      </c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56"/>
      <c r="V250" s="56"/>
      <c r="W250" s="56"/>
      <c r="X250" s="56"/>
      <c r="Y250" s="56"/>
      <c r="Z250" s="56"/>
      <c r="AA250" s="56"/>
      <c r="AB250" s="56"/>
      <c r="AC250" s="56"/>
      <c r="AD250" s="56"/>
      <c r="AE250" s="56"/>
      <c r="AF250" s="56"/>
      <c r="AG250" s="56"/>
      <c r="AH250" s="56"/>
      <c r="AI250" s="56"/>
      <c r="AJ250" s="56"/>
      <c r="AK250" s="56"/>
      <c r="AL250" s="56"/>
      <c r="AM250" s="56"/>
      <c r="AN250" s="56"/>
      <c r="AO250" s="56"/>
      <c r="AP250" s="56"/>
      <c r="AQ250" s="56"/>
      <c r="AR250" s="56"/>
      <c r="AS250" s="56"/>
      <c r="AT250" s="56"/>
      <c r="AU250" s="56"/>
      <c r="AV250" s="56"/>
      <c r="AW250" s="56"/>
      <c r="AX250" s="56"/>
      <c r="AY250" s="56"/>
      <c r="AZ250" s="56"/>
      <c r="BA250" s="56"/>
      <c r="BB250" s="56"/>
      <c r="BC250" s="56"/>
      <c r="BD250" s="56"/>
      <c r="BE250" s="56"/>
      <c r="BF250" s="56"/>
      <c r="BG250" s="56"/>
      <c r="BH250" s="56"/>
      <c r="BI250" s="56"/>
      <c r="BJ250" s="56"/>
      <c r="BK250" s="56"/>
      <c r="BL250" s="56"/>
      <c r="BM250" s="56"/>
      <c r="BN250" s="56"/>
      <c r="BO250" s="56"/>
      <c r="BP250" s="56"/>
      <c r="BQ250" s="56"/>
      <c r="BR250" s="56"/>
      <c r="BS250" s="56"/>
      <c r="BT250" s="56"/>
      <c r="BU250" s="56"/>
      <c r="BV250" s="56"/>
      <c r="BW250" s="56"/>
      <c r="BX250" s="56"/>
      <c r="BY250" s="56"/>
      <c r="BZ250" s="56"/>
      <c r="CA250" s="56"/>
      <c r="CB250" s="56"/>
      <c r="CC250" s="56"/>
      <c r="CD250" s="56"/>
      <c r="CE250" s="56"/>
      <c r="CF250" s="56"/>
      <c r="CG250" s="56"/>
      <c r="CH250" s="56"/>
      <c r="CI250" s="56"/>
      <c r="CJ250" s="56"/>
      <c r="CK250" s="56"/>
      <c r="CL250" s="56"/>
      <c r="CM250" s="56"/>
      <c r="CN250" s="56"/>
      <c r="CO250" s="56"/>
      <c r="CP250" s="56"/>
      <c r="CQ250" s="56"/>
      <c r="CR250" s="56"/>
      <c r="CS250" s="56"/>
      <c r="CT250" s="56"/>
      <c r="CU250" s="56"/>
      <c r="CV250" s="56"/>
      <c r="CW250" s="56"/>
      <c r="CX250" s="56"/>
      <c r="CY250" s="56"/>
      <c r="CZ250" s="56"/>
      <c r="DA250" s="56"/>
      <c r="DB250" s="56"/>
      <c r="DC250" s="56"/>
      <c r="DD250" s="56"/>
      <c r="DE250" s="56"/>
      <c r="DF250" s="56"/>
      <c r="DG250" s="56"/>
      <c r="DH250" s="56"/>
      <c r="DI250" s="56"/>
      <c r="DJ250" s="56"/>
      <c r="DK250" s="56"/>
      <c r="DL250" s="56"/>
      <c r="DM250" s="56"/>
      <c r="DN250" s="56"/>
      <c r="DO250" s="56"/>
      <c r="DP250" s="56"/>
      <c r="DQ250" s="56"/>
    </row>
    <row r="251" spans="1:122" s="5" customFormat="1" ht="47.25" customHeight="1" x14ac:dyDescent="0.25">
      <c r="A251" s="57" t="s">
        <v>377</v>
      </c>
      <c r="B251" s="64" t="s">
        <v>119</v>
      </c>
      <c r="C251" s="2">
        <v>227.14</v>
      </c>
      <c r="D251" s="58" t="s">
        <v>9</v>
      </c>
      <c r="E251" s="55" t="s">
        <v>120</v>
      </c>
      <c r="F251" s="55" t="s">
        <v>14</v>
      </c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56"/>
      <c r="Z251" s="56"/>
      <c r="AA251" s="56"/>
      <c r="AB251" s="56"/>
      <c r="AC251" s="56"/>
      <c r="AD251" s="56"/>
      <c r="AE251" s="56"/>
      <c r="AF251" s="56"/>
      <c r="AG251" s="56"/>
      <c r="AH251" s="56"/>
      <c r="AI251" s="56"/>
      <c r="AJ251" s="56"/>
      <c r="AK251" s="56"/>
      <c r="AL251" s="56"/>
      <c r="AM251" s="56"/>
      <c r="AN251" s="56"/>
      <c r="AO251" s="56"/>
      <c r="AP251" s="56"/>
      <c r="AQ251" s="56"/>
      <c r="AR251" s="56"/>
      <c r="AS251" s="56"/>
      <c r="AT251" s="56"/>
      <c r="AU251" s="56"/>
      <c r="AV251" s="56"/>
      <c r="AW251" s="56"/>
      <c r="AX251" s="56"/>
      <c r="AY251" s="56"/>
      <c r="AZ251" s="56"/>
      <c r="BA251" s="56"/>
      <c r="BB251" s="56"/>
      <c r="BC251" s="56"/>
      <c r="BD251" s="56"/>
      <c r="BE251" s="56"/>
      <c r="BF251" s="56"/>
      <c r="BG251" s="56"/>
      <c r="BH251" s="56"/>
      <c r="BI251" s="56"/>
      <c r="BJ251" s="56"/>
      <c r="BK251" s="56"/>
      <c r="BL251" s="56"/>
      <c r="BM251" s="56"/>
      <c r="BN251" s="56"/>
      <c r="BO251" s="56"/>
      <c r="BP251" s="56"/>
      <c r="BQ251" s="56"/>
      <c r="BR251" s="56"/>
      <c r="BS251" s="56"/>
      <c r="BT251" s="56"/>
      <c r="BU251" s="56"/>
      <c r="BV251" s="56"/>
      <c r="BW251" s="56"/>
      <c r="BX251" s="56"/>
      <c r="BY251" s="56"/>
      <c r="BZ251" s="56"/>
      <c r="CA251" s="56"/>
      <c r="CB251" s="56"/>
      <c r="CC251" s="56"/>
      <c r="CD251" s="56"/>
      <c r="CE251" s="56"/>
      <c r="CF251" s="56"/>
      <c r="CG251" s="56"/>
      <c r="CH251" s="56"/>
      <c r="CI251" s="56"/>
      <c r="CJ251" s="56"/>
      <c r="CK251" s="56"/>
      <c r="CL251" s="56"/>
      <c r="CM251" s="56"/>
      <c r="CN251" s="56"/>
      <c r="CO251" s="56"/>
      <c r="CP251" s="56"/>
      <c r="CQ251" s="56"/>
      <c r="CR251" s="56"/>
      <c r="CS251" s="56"/>
      <c r="CT251" s="56"/>
      <c r="CU251" s="56"/>
      <c r="CV251" s="56"/>
      <c r="CW251" s="56"/>
      <c r="CX251" s="56"/>
      <c r="CY251" s="56"/>
      <c r="CZ251" s="56"/>
      <c r="DA251" s="56"/>
      <c r="DB251" s="56"/>
      <c r="DC251" s="56"/>
      <c r="DD251" s="56"/>
      <c r="DE251" s="56"/>
      <c r="DF251" s="56"/>
      <c r="DG251" s="56"/>
      <c r="DH251" s="56"/>
      <c r="DI251" s="56"/>
      <c r="DJ251" s="56"/>
      <c r="DK251" s="56"/>
      <c r="DL251" s="56"/>
      <c r="DM251" s="56"/>
      <c r="DN251" s="56"/>
      <c r="DO251" s="56"/>
      <c r="DP251" s="56"/>
      <c r="DQ251" s="56"/>
    </row>
    <row r="252" spans="1:122" s="5" customFormat="1" x14ac:dyDescent="0.25">
      <c r="A252" s="57" t="s">
        <v>396</v>
      </c>
      <c r="B252" s="64" t="s">
        <v>119</v>
      </c>
      <c r="C252" s="2">
        <f>200+250</f>
        <v>450</v>
      </c>
      <c r="D252" s="58" t="s">
        <v>9</v>
      </c>
      <c r="E252" s="55" t="s">
        <v>120</v>
      </c>
      <c r="F252" s="55" t="s">
        <v>14</v>
      </c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56"/>
      <c r="X252" s="56"/>
      <c r="Y252" s="56"/>
      <c r="Z252" s="56"/>
      <c r="AA252" s="56"/>
      <c r="AB252" s="56"/>
      <c r="AC252" s="56"/>
      <c r="AD252" s="56"/>
      <c r="AE252" s="56"/>
      <c r="AF252" s="56"/>
      <c r="AG252" s="56"/>
      <c r="AH252" s="56"/>
      <c r="AI252" s="56"/>
      <c r="AJ252" s="56"/>
      <c r="AK252" s="56"/>
      <c r="AL252" s="56"/>
      <c r="AM252" s="56"/>
      <c r="AN252" s="56"/>
      <c r="AO252" s="56"/>
      <c r="AP252" s="56"/>
      <c r="AQ252" s="56"/>
      <c r="AR252" s="56"/>
      <c r="AS252" s="56"/>
      <c r="AT252" s="56"/>
      <c r="AU252" s="56"/>
      <c r="AV252" s="56"/>
      <c r="AW252" s="56"/>
      <c r="AX252" s="56"/>
      <c r="AY252" s="56"/>
      <c r="AZ252" s="56"/>
      <c r="BA252" s="56"/>
      <c r="BB252" s="56"/>
      <c r="BC252" s="56"/>
      <c r="BD252" s="56"/>
      <c r="BE252" s="56"/>
      <c r="BF252" s="56"/>
      <c r="BG252" s="56"/>
      <c r="BH252" s="56"/>
      <c r="BI252" s="56"/>
      <c r="BJ252" s="56"/>
      <c r="BK252" s="56"/>
      <c r="BL252" s="56"/>
      <c r="BM252" s="56"/>
      <c r="BN252" s="56"/>
      <c r="BO252" s="56"/>
      <c r="BP252" s="56"/>
      <c r="BQ252" s="56"/>
      <c r="BR252" s="56"/>
      <c r="BS252" s="56"/>
      <c r="BT252" s="56"/>
      <c r="BU252" s="56"/>
      <c r="BV252" s="56"/>
      <c r="BW252" s="56"/>
      <c r="BX252" s="56"/>
      <c r="BY252" s="56"/>
      <c r="BZ252" s="56"/>
      <c r="CA252" s="56"/>
      <c r="CB252" s="56"/>
      <c r="CC252" s="56"/>
      <c r="CD252" s="56"/>
      <c r="CE252" s="56"/>
      <c r="CF252" s="56"/>
      <c r="CG252" s="56"/>
      <c r="CH252" s="56"/>
      <c r="CI252" s="56"/>
      <c r="CJ252" s="56"/>
      <c r="CK252" s="56"/>
      <c r="CL252" s="56"/>
      <c r="CM252" s="56"/>
      <c r="CN252" s="56"/>
      <c r="CO252" s="56"/>
      <c r="CP252" s="56"/>
      <c r="CQ252" s="56"/>
      <c r="CR252" s="56"/>
      <c r="CS252" s="56"/>
      <c r="CT252" s="56"/>
      <c r="CU252" s="56"/>
      <c r="CV252" s="56"/>
      <c r="CW252" s="56"/>
      <c r="CX252" s="56"/>
      <c r="CY252" s="56"/>
      <c r="CZ252" s="56"/>
      <c r="DA252" s="56"/>
      <c r="DB252" s="56"/>
      <c r="DC252" s="56"/>
      <c r="DD252" s="56"/>
      <c r="DE252" s="56"/>
      <c r="DF252" s="56"/>
      <c r="DG252" s="56"/>
      <c r="DH252" s="56"/>
      <c r="DI252" s="56"/>
      <c r="DJ252" s="56"/>
      <c r="DK252" s="56"/>
      <c r="DL252" s="56"/>
      <c r="DM252" s="56"/>
      <c r="DN252" s="56"/>
      <c r="DO252" s="56"/>
      <c r="DP252" s="56"/>
      <c r="DQ252" s="56"/>
    </row>
    <row r="253" spans="1:122" s="5" customFormat="1" x14ac:dyDescent="0.25">
      <c r="A253" s="57" t="s">
        <v>394</v>
      </c>
      <c r="B253" s="64" t="s">
        <v>119</v>
      </c>
      <c r="C253" s="2">
        <v>288</v>
      </c>
      <c r="D253" s="58" t="s">
        <v>9</v>
      </c>
      <c r="E253" s="55" t="s">
        <v>26</v>
      </c>
      <c r="F253" s="55" t="s">
        <v>26</v>
      </c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56"/>
      <c r="W253" s="56"/>
      <c r="X253" s="56"/>
      <c r="Y253" s="56"/>
      <c r="Z253" s="56"/>
      <c r="AA253" s="56"/>
      <c r="AB253" s="56"/>
      <c r="AC253" s="56"/>
      <c r="AD253" s="56"/>
      <c r="AE253" s="56"/>
      <c r="AF253" s="56"/>
      <c r="AG253" s="56"/>
      <c r="AH253" s="56"/>
      <c r="AI253" s="56"/>
      <c r="AJ253" s="56"/>
      <c r="AK253" s="56"/>
      <c r="AL253" s="56"/>
      <c r="AM253" s="56"/>
      <c r="AN253" s="56"/>
      <c r="AO253" s="56"/>
      <c r="AP253" s="56"/>
      <c r="AQ253" s="56"/>
      <c r="AR253" s="56"/>
      <c r="AS253" s="56"/>
      <c r="AT253" s="56"/>
      <c r="AU253" s="56"/>
      <c r="AV253" s="56"/>
      <c r="AW253" s="56"/>
      <c r="AX253" s="56"/>
      <c r="AY253" s="56"/>
      <c r="AZ253" s="56"/>
      <c r="BA253" s="56"/>
      <c r="BB253" s="56"/>
      <c r="BC253" s="56"/>
      <c r="BD253" s="56"/>
      <c r="BE253" s="56"/>
      <c r="BF253" s="56"/>
      <c r="BG253" s="56"/>
      <c r="BH253" s="56"/>
      <c r="BI253" s="56"/>
      <c r="BJ253" s="56"/>
      <c r="BK253" s="56"/>
      <c r="BL253" s="56"/>
      <c r="BM253" s="56"/>
      <c r="BN253" s="56"/>
      <c r="BO253" s="56"/>
      <c r="BP253" s="56"/>
      <c r="BQ253" s="56"/>
      <c r="BR253" s="56"/>
      <c r="BS253" s="56"/>
      <c r="BT253" s="56"/>
      <c r="BU253" s="56"/>
      <c r="BV253" s="56"/>
      <c r="BW253" s="56"/>
      <c r="BX253" s="56"/>
      <c r="BY253" s="56"/>
      <c r="BZ253" s="56"/>
      <c r="CA253" s="56"/>
      <c r="CB253" s="56"/>
      <c r="CC253" s="56"/>
      <c r="CD253" s="56"/>
      <c r="CE253" s="56"/>
      <c r="CF253" s="56"/>
      <c r="CG253" s="56"/>
      <c r="CH253" s="56"/>
      <c r="CI253" s="56"/>
      <c r="CJ253" s="56"/>
      <c r="CK253" s="56"/>
      <c r="CL253" s="56"/>
      <c r="CM253" s="56"/>
      <c r="CN253" s="56"/>
      <c r="CO253" s="56"/>
      <c r="CP253" s="56"/>
      <c r="CQ253" s="56"/>
      <c r="CR253" s="56"/>
      <c r="CS253" s="56"/>
      <c r="CT253" s="56"/>
      <c r="CU253" s="56"/>
      <c r="CV253" s="56"/>
      <c r="CW253" s="56"/>
      <c r="CX253" s="56"/>
      <c r="CY253" s="56"/>
      <c r="CZ253" s="56"/>
      <c r="DA253" s="56"/>
      <c r="DB253" s="56"/>
      <c r="DC253" s="56"/>
      <c r="DD253" s="56"/>
      <c r="DE253" s="56"/>
      <c r="DF253" s="56"/>
      <c r="DG253" s="56"/>
      <c r="DH253" s="56"/>
      <c r="DI253" s="56"/>
      <c r="DJ253" s="56"/>
      <c r="DK253" s="56"/>
      <c r="DL253" s="56"/>
      <c r="DM253" s="56"/>
      <c r="DN253" s="56"/>
      <c r="DO253" s="56"/>
      <c r="DP253" s="56"/>
      <c r="DQ253" s="56"/>
    </row>
    <row r="254" spans="1:122" s="5" customFormat="1" ht="25.5" x14ac:dyDescent="0.25">
      <c r="A254" s="57" t="s">
        <v>395</v>
      </c>
      <c r="B254" s="64" t="s">
        <v>119</v>
      </c>
      <c r="C254" s="2">
        <v>1644</v>
      </c>
      <c r="D254" s="58" t="s">
        <v>9</v>
      </c>
      <c r="E254" s="55" t="s">
        <v>26</v>
      </c>
      <c r="F254" s="55" t="s">
        <v>26</v>
      </c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56"/>
      <c r="S254" s="56"/>
      <c r="T254" s="56"/>
      <c r="U254" s="56"/>
      <c r="V254" s="56"/>
      <c r="W254" s="56"/>
      <c r="X254" s="56"/>
      <c r="Y254" s="56"/>
      <c r="Z254" s="56"/>
      <c r="AA254" s="56"/>
      <c r="AB254" s="56"/>
      <c r="AC254" s="56"/>
      <c r="AD254" s="56"/>
      <c r="AE254" s="56"/>
      <c r="AF254" s="56"/>
      <c r="AG254" s="56"/>
      <c r="AH254" s="56"/>
      <c r="AI254" s="56"/>
      <c r="AJ254" s="56"/>
      <c r="AK254" s="56"/>
      <c r="AL254" s="56"/>
      <c r="AM254" s="56"/>
      <c r="AN254" s="56"/>
      <c r="AO254" s="56"/>
      <c r="AP254" s="56"/>
      <c r="AQ254" s="56"/>
      <c r="AR254" s="56"/>
      <c r="AS254" s="56"/>
      <c r="AT254" s="56"/>
      <c r="AU254" s="56"/>
      <c r="AV254" s="56"/>
      <c r="AW254" s="56"/>
      <c r="AX254" s="56"/>
      <c r="AY254" s="56"/>
      <c r="AZ254" s="56"/>
      <c r="BA254" s="56"/>
      <c r="BB254" s="56"/>
      <c r="BC254" s="56"/>
      <c r="BD254" s="56"/>
      <c r="BE254" s="56"/>
      <c r="BF254" s="56"/>
      <c r="BG254" s="56"/>
      <c r="BH254" s="56"/>
      <c r="BI254" s="56"/>
      <c r="BJ254" s="56"/>
      <c r="BK254" s="56"/>
      <c r="BL254" s="56"/>
      <c r="BM254" s="56"/>
      <c r="BN254" s="56"/>
      <c r="BO254" s="56"/>
      <c r="BP254" s="56"/>
      <c r="BQ254" s="56"/>
      <c r="BR254" s="56"/>
      <c r="BS254" s="56"/>
      <c r="BT254" s="56"/>
      <c r="BU254" s="56"/>
      <c r="BV254" s="56"/>
      <c r="BW254" s="56"/>
      <c r="BX254" s="56"/>
      <c r="BY254" s="56"/>
      <c r="BZ254" s="56"/>
      <c r="CA254" s="56"/>
      <c r="CB254" s="56"/>
      <c r="CC254" s="56"/>
      <c r="CD254" s="56"/>
      <c r="CE254" s="56"/>
      <c r="CF254" s="56"/>
      <c r="CG254" s="56"/>
      <c r="CH254" s="56"/>
      <c r="CI254" s="56"/>
      <c r="CJ254" s="56"/>
      <c r="CK254" s="56"/>
      <c r="CL254" s="56"/>
      <c r="CM254" s="56"/>
      <c r="CN254" s="56"/>
      <c r="CO254" s="56"/>
      <c r="CP254" s="56"/>
      <c r="CQ254" s="56"/>
      <c r="CR254" s="56"/>
      <c r="CS254" s="56"/>
      <c r="CT254" s="56"/>
      <c r="CU254" s="56"/>
      <c r="CV254" s="56"/>
      <c r="CW254" s="56"/>
      <c r="CX254" s="56"/>
      <c r="CY254" s="56"/>
      <c r="CZ254" s="56"/>
      <c r="DA254" s="56"/>
      <c r="DB254" s="56"/>
      <c r="DC254" s="56"/>
      <c r="DD254" s="56"/>
      <c r="DE254" s="56"/>
      <c r="DF254" s="56"/>
      <c r="DG254" s="56"/>
      <c r="DH254" s="56"/>
      <c r="DI254" s="56"/>
      <c r="DJ254" s="56"/>
      <c r="DK254" s="56"/>
      <c r="DL254" s="56"/>
      <c r="DM254" s="56"/>
      <c r="DN254" s="56"/>
      <c r="DO254" s="56"/>
      <c r="DP254" s="56"/>
      <c r="DQ254" s="56"/>
    </row>
    <row r="255" spans="1:122" s="5" customFormat="1" x14ac:dyDescent="0.25">
      <c r="A255" s="57" t="s">
        <v>397</v>
      </c>
      <c r="B255" s="64" t="s">
        <v>119</v>
      </c>
      <c r="C255" s="2">
        <v>17</v>
      </c>
      <c r="D255" s="58" t="s">
        <v>9</v>
      </c>
      <c r="E255" s="55" t="s">
        <v>26</v>
      </c>
      <c r="F255" s="55" t="s">
        <v>26</v>
      </c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56"/>
      <c r="Y255" s="56"/>
      <c r="Z255" s="56"/>
      <c r="AA255" s="56"/>
      <c r="AB255" s="56"/>
      <c r="AC255" s="56"/>
      <c r="AD255" s="56"/>
      <c r="AE255" s="56"/>
      <c r="AF255" s="56"/>
      <c r="AG255" s="56"/>
      <c r="AH255" s="56"/>
      <c r="AI255" s="56"/>
      <c r="AJ255" s="56"/>
      <c r="AK255" s="56"/>
      <c r="AL255" s="56"/>
      <c r="AM255" s="56"/>
      <c r="AN255" s="56"/>
      <c r="AO255" s="56"/>
      <c r="AP255" s="56"/>
      <c r="AQ255" s="56"/>
      <c r="AR255" s="56"/>
      <c r="AS255" s="56"/>
      <c r="AT255" s="56"/>
      <c r="AU255" s="56"/>
      <c r="AV255" s="56"/>
      <c r="AW255" s="56"/>
      <c r="AX255" s="56"/>
      <c r="AY255" s="56"/>
      <c r="AZ255" s="56"/>
      <c r="BA255" s="56"/>
      <c r="BB255" s="56"/>
      <c r="BC255" s="56"/>
      <c r="BD255" s="56"/>
      <c r="BE255" s="56"/>
      <c r="BF255" s="56"/>
      <c r="BG255" s="56"/>
      <c r="BH255" s="56"/>
      <c r="BI255" s="56"/>
      <c r="BJ255" s="56"/>
      <c r="BK255" s="56"/>
      <c r="BL255" s="56"/>
      <c r="BM255" s="56"/>
      <c r="BN255" s="56"/>
      <c r="BO255" s="56"/>
      <c r="BP255" s="56"/>
      <c r="BQ255" s="56"/>
      <c r="BR255" s="56"/>
      <c r="BS255" s="56"/>
      <c r="BT255" s="56"/>
      <c r="BU255" s="56"/>
      <c r="BV255" s="56"/>
      <c r="BW255" s="56"/>
      <c r="BX255" s="56"/>
      <c r="BY255" s="56"/>
      <c r="BZ255" s="56"/>
      <c r="CA255" s="56"/>
      <c r="CB255" s="56"/>
      <c r="CC255" s="56"/>
      <c r="CD255" s="56"/>
      <c r="CE255" s="56"/>
      <c r="CF255" s="56"/>
      <c r="CG255" s="56"/>
      <c r="CH255" s="56"/>
      <c r="CI255" s="56"/>
      <c r="CJ255" s="56"/>
      <c r="CK255" s="56"/>
      <c r="CL255" s="56"/>
      <c r="CM255" s="56"/>
      <c r="CN255" s="56"/>
      <c r="CO255" s="56"/>
      <c r="CP255" s="56"/>
      <c r="CQ255" s="56"/>
      <c r="CR255" s="56"/>
      <c r="CS255" s="56"/>
      <c r="CT255" s="56"/>
      <c r="CU255" s="56"/>
      <c r="CV255" s="56"/>
      <c r="CW255" s="56"/>
      <c r="CX255" s="56"/>
      <c r="CY255" s="56"/>
      <c r="CZ255" s="56"/>
      <c r="DA255" s="56"/>
      <c r="DB255" s="56"/>
      <c r="DC255" s="56"/>
      <c r="DD255" s="56"/>
      <c r="DE255" s="56"/>
      <c r="DF255" s="56"/>
      <c r="DG255" s="56"/>
      <c r="DH255" s="56"/>
      <c r="DI255" s="56"/>
      <c r="DJ255" s="56"/>
      <c r="DK255" s="56"/>
      <c r="DL255" s="56"/>
      <c r="DM255" s="56"/>
      <c r="DN255" s="56"/>
      <c r="DO255" s="56"/>
      <c r="DP255" s="56"/>
      <c r="DQ255" s="56"/>
    </row>
    <row r="256" spans="1:122" s="5" customFormat="1" x14ac:dyDescent="0.25">
      <c r="A256" s="57" t="s">
        <v>497</v>
      </c>
      <c r="B256" s="64" t="s">
        <v>119</v>
      </c>
      <c r="C256" s="2">
        <v>240</v>
      </c>
      <c r="D256" s="58" t="s">
        <v>9</v>
      </c>
      <c r="E256" s="55" t="s">
        <v>10</v>
      </c>
      <c r="F256" s="55" t="s">
        <v>10</v>
      </c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  <c r="T256" s="56"/>
      <c r="U256" s="56"/>
      <c r="V256" s="56"/>
      <c r="W256" s="56"/>
      <c r="X256" s="56"/>
      <c r="Y256" s="56"/>
      <c r="Z256" s="56"/>
      <c r="AA256" s="56"/>
      <c r="AB256" s="56"/>
      <c r="AC256" s="56"/>
      <c r="AD256" s="56"/>
      <c r="AE256" s="56"/>
      <c r="AF256" s="56"/>
      <c r="AG256" s="56"/>
      <c r="AH256" s="56"/>
      <c r="AI256" s="56"/>
      <c r="AJ256" s="56"/>
      <c r="AK256" s="56"/>
      <c r="AL256" s="56"/>
      <c r="AM256" s="56"/>
      <c r="AN256" s="56"/>
      <c r="AO256" s="56"/>
      <c r="AP256" s="56"/>
      <c r="AQ256" s="56"/>
      <c r="AR256" s="56"/>
      <c r="AS256" s="56"/>
      <c r="AT256" s="56"/>
      <c r="AU256" s="56"/>
      <c r="AV256" s="56"/>
      <c r="AW256" s="56"/>
      <c r="AX256" s="56"/>
      <c r="AY256" s="56"/>
      <c r="AZ256" s="56"/>
      <c r="BA256" s="56"/>
      <c r="BB256" s="56"/>
      <c r="BC256" s="56"/>
      <c r="BD256" s="56"/>
      <c r="BE256" s="56"/>
      <c r="BF256" s="56"/>
      <c r="BG256" s="56"/>
      <c r="BH256" s="56"/>
      <c r="BI256" s="56"/>
      <c r="BJ256" s="56"/>
      <c r="BK256" s="56"/>
      <c r="BL256" s="56"/>
      <c r="BM256" s="56"/>
      <c r="BN256" s="56"/>
      <c r="BO256" s="56"/>
      <c r="BP256" s="56"/>
      <c r="BQ256" s="56"/>
      <c r="BR256" s="56"/>
      <c r="BS256" s="56"/>
      <c r="BT256" s="56"/>
      <c r="BU256" s="56"/>
      <c r="BV256" s="56"/>
      <c r="BW256" s="56"/>
      <c r="BX256" s="56"/>
      <c r="BY256" s="56"/>
      <c r="BZ256" s="56"/>
      <c r="CA256" s="56"/>
      <c r="CB256" s="56"/>
      <c r="CC256" s="56"/>
      <c r="CD256" s="56"/>
      <c r="CE256" s="56"/>
      <c r="CF256" s="56"/>
      <c r="CG256" s="56"/>
      <c r="CH256" s="56"/>
      <c r="CI256" s="56"/>
      <c r="CJ256" s="56"/>
      <c r="CK256" s="56"/>
      <c r="CL256" s="56"/>
      <c r="CM256" s="56"/>
      <c r="CN256" s="56"/>
      <c r="CO256" s="56"/>
      <c r="CP256" s="56"/>
      <c r="CQ256" s="56"/>
      <c r="CR256" s="56"/>
      <c r="CS256" s="56"/>
      <c r="CT256" s="56"/>
      <c r="CU256" s="56"/>
      <c r="CV256" s="56"/>
      <c r="CW256" s="56"/>
      <c r="CX256" s="56"/>
      <c r="CY256" s="56"/>
      <c r="CZ256" s="56"/>
      <c r="DA256" s="56"/>
      <c r="DB256" s="56"/>
      <c r="DC256" s="56"/>
      <c r="DD256" s="56"/>
      <c r="DE256" s="56"/>
      <c r="DF256" s="56"/>
      <c r="DG256" s="56"/>
      <c r="DH256" s="56"/>
      <c r="DI256" s="56"/>
      <c r="DJ256" s="56"/>
      <c r="DK256" s="56"/>
      <c r="DL256" s="56"/>
      <c r="DM256" s="56"/>
      <c r="DN256" s="56"/>
      <c r="DO256" s="56"/>
      <c r="DP256" s="56"/>
      <c r="DQ256" s="56"/>
    </row>
    <row r="257" spans="1:121" s="5" customFormat="1" ht="25.5" x14ac:dyDescent="0.25">
      <c r="A257" s="57" t="s">
        <v>498</v>
      </c>
      <c r="B257" s="64" t="s">
        <v>119</v>
      </c>
      <c r="C257" s="2">
        <v>114</v>
      </c>
      <c r="D257" s="58" t="s">
        <v>9</v>
      </c>
      <c r="E257" s="55" t="s">
        <v>10</v>
      </c>
      <c r="F257" s="55" t="s">
        <v>10</v>
      </c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56"/>
      <c r="T257" s="56"/>
      <c r="U257" s="56"/>
      <c r="V257" s="56"/>
      <c r="W257" s="56"/>
      <c r="X257" s="56"/>
      <c r="Y257" s="56"/>
      <c r="Z257" s="56"/>
      <c r="AA257" s="56"/>
      <c r="AB257" s="56"/>
      <c r="AC257" s="56"/>
      <c r="AD257" s="56"/>
      <c r="AE257" s="56"/>
      <c r="AF257" s="56"/>
      <c r="AG257" s="56"/>
      <c r="AH257" s="56"/>
      <c r="AI257" s="56"/>
      <c r="AJ257" s="56"/>
      <c r="AK257" s="56"/>
      <c r="AL257" s="56"/>
      <c r="AM257" s="56"/>
      <c r="AN257" s="56"/>
      <c r="AO257" s="56"/>
      <c r="AP257" s="56"/>
      <c r="AQ257" s="56"/>
      <c r="AR257" s="56"/>
      <c r="AS257" s="56"/>
      <c r="AT257" s="56"/>
      <c r="AU257" s="56"/>
      <c r="AV257" s="56"/>
      <c r="AW257" s="56"/>
      <c r="AX257" s="56"/>
      <c r="AY257" s="56"/>
      <c r="AZ257" s="56"/>
      <c r="BA257" s="56"/>
      <c r="BB257" s="56"/>
      <c r="BC257" s="56"/>
      <c r="BD257" s="56"/>
      <c r="BE257" s="56"/>
      <c r="BF257" s="56"/>
      <c r="BG257" s="56"/>
      <c r="BH257" s="56"/>
      <c r="BI257" s="56"/>
      <c r="BJ257" s="56"/>
      <c r="BK257" s="56"/>
      <c r="BL257" s="56"/>
      <c r="BM257" s="56"/>
      <c r="BN257" s="56"/>
      <c r="BO257" s="56"/>
      <c r="BP257" s="56"/>
      <c r="BQ257" s="56"/>
      <c r="BR257" s="56"/>
      <c r="BS257" s="56"/>
      <c r="BT257" s="56"/>
      <c r="BU257" s="56"/>
      <c r="BV257" s="56"/>
      <c r="BW257" s="56"/>
      <c r="BX257" s="56"/>
      <c r="BY257" s="56"/>
      <c r="BZ257" s="56"/>
      <c r="CA257" s="56"/>
      <c r="CB257" s="56"/>
      <c r="CC257" s="56"/>
      <c r="CD257" s="56"/>
      <c r="CE257" s="56"/>
      <c r="CF257" s="56"/>
      <c r="CG257" s="56"/>
      <c r="CH257" s="56"/>
      <c r="CI257" s="56"/>
      <c r="CJ257" s="56"/>
      <c r="CK257" s="56"/>
      <c r="CL257" s="56"/>
      <c r="CM257" s="56"/>
      <c r="CN257" s="56"/>
      <c r="CO257" s="56"/>
      <c r="CP257" s="56"/>
      <c r="CQ257" s="56"/>
      <c r="CR257" s="56"/>
      <c r="CS257" s="56"/>
      <c r="CT257" s="56"/>
      <c r="CU257" s="56"/>
      <c r="CV257" s="56"/>
      <c r="CW257" s="56"/>
      <c r="CX257" s="56"/>
      <c r="CY257" s="56"/>
      <c r="CZ257" s="56"/>
      <c r="DA257" s="56"/>
      <c r="DB257" s="56"/>
      <c r="DC257" s="56"/>
      <c r="DD257" s="56"/>
      <c r="DE257" s="56"/>
      <c r="DF257" s="56"/>
      <c r="DG257" s="56"/>
      <c r="DH257" s="56"/>
      <c r="DI257" s="56"/>
      <c r="DJ257" s="56"/>
      <c r="DK257" s="56"/>
      <c r="DL257" s="56"/>
      <c r="DM257" s="56"/>
      <c r="DN257" s="56"/>
      <c r="DO257" s="56"/>
      <c r="DP257" s="56"/>
      <c r="DQ257" s="56"/>
    </row>
    <row r="258" spans="1:121" s="5" customFormat="1" x14ac:dyDescent="0.25">
      <c r="A258" s="57" t="s">
        <v>501</v>
      </c>
      <c r="B258" s="64" t="s">
        <v>119</v>
      </c>
      <c r="C258" s="2">
        <v>216</v>
      </c>
      <c r="D258" s="58" t="s">
        <v>9</v>
      </c>
      <c r="E258" s="55" t="s">
        <v>10</v>
      </c>
      <c r="F258" s="55" t="s">
        <v>10</v>
      </c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  <c r="U258" s="56"/>
      <c r="V258" s="56"/>
      <c r="W258" s="56"/>
      <c r="X258" s="56"/>
      <c r="Y258" s="56"/>
      <c r="Z258" s="56"/>
      <c r="AA258" s="56"/>
      <c r="AB258" s="56"/>
      <c r="AC258" s="56"/>
      <c r="AD258" s="56"/>
      <c r="AE258" s="56"/>
      <c r="AF258" s="56"/>
      <c r="AG258" s="56"/>
      <c r="AH258" s="56"/>
      <c r="AI258" s="56"/>
      <c r="AJ258" s="56"/>
      <c r="AK258" s="56"/>
      <c r="AL258" s="56"/>
      <c r="AM258" s="56"/>
      <c r="AN258" s="56"/>
      <c r="AO258" s="56"/>
      <c r="AP258" s="56"/>
      <c r="AQ258" s="56"/>
      <c r="AR258" s="56"/>
      <c r="AS258" s="56"/>
      <c r="AT258" s="56"/>
      <c r="AU258" s="56"/>
      <c r="AV258" s="56"/>
      <c r="AW258" s="56"/>
      <c r="AX258" s="56"/>
      <c r="AY258" s="56"/>
      <c r="AZ258" s="56"/>
      <c r="BA258" s="56"/>
      <c r="BB258" s="56"/>
      <c r="BC258" s="56"/>
      <c r="BD258" s="56"/>
      <c r="BE258" s="56"/>
      <c r="BF258" s="56"/>
      <c r="BG258" s="56"/>
      <c r="BH258" s="56"/>
      <c r="BI258" s="56"/>
      <c r="BJ258" s="56"/>
      <c r="BK258" s="56"/>
      <c r="BL258" s="56"/>
      <c r="BM258" s="56"/>
      <c r="BN258" s="56"/>
      <c r="BO258" s="56"/>
      <c r="BP258" s="56"/>
      <c r="BQ258" s="56"/>
      <c r="BR258" s="56"/>
      <c r="BS258" s="56"/>
      <c r="BT258" s="56"/>
      <c r="BU258" s="56"/>
      <c r="BV258" s="56"/>
      <c r="BW258" s="56"/>
      <c r="BX258" s="56"/>
      <c r="BY258" s="56"/>
      <c r="BZ258" s="56"/>
      <c r="CA258" s="56"/>
      <c r="CB258" s="56"/>
      <c r="CC258" s="56"/>
      <c r="CD258" s="56"/>
      <c r="CE258" s="56"/>
      <c r="CF258" s="56"/>
      <c r="CG258" s="56"/>
      <c r="CH258" s="56"/>
      <c r="CI258" s="56"/>
      <c r="CJ258" s="56"/>
      <c r="CK258" s="56"/>
      <c r="CL258" s="56"/>
      <c r="CM258" s="56"/>
      <c r="CN258" s="56"/>
      <c r="CO258" s="56"/>
      <c r="CP258" s="56"/>
      <c r="CQ258" s="56"/>
      <c r="CR258" s="56"/>
      <c r="CS258" s="56"/>
      <c r="CT258" s="56"/>
      <c r="CU258" s="56"/>
      <c r="CV258" s="56"/>
      <c r="CW258" s="56"/>
      <c r="CX258" s="56"/>
      <c r="CY258" s="56"/>
      <c r="CZ258" s="56"/>
      <c r="DA258" s="56"/>
      <c r="DB258" s="56"/>
      <c r="DC258" s="56"/>
      <c r="DD258" s="56"/>
      <c r="DE258" s="56"/>
      <c r="DF258" s="56"/>
      <c r="DG258" s="56"/>
      <c r="DH258" s="56"/>
      <c r="DI258" s="56"/>
      <c r="DJ258" s="56"/>
      <c r="DK258" s="56"/>
      <c r="DL258" s="56"/>
      <c r="DM258" s="56"/>
      <c r="DN258" s="56"/>
      <c r="DO258" s="56"/>
      <c r="DP258" s="56"/>
      <c r="DQ258" s="56"/>
    </row>
    <row r="259" spans="1:121" s="5" customFormat="1" ht="25.5" x14ac:dyDescent="0.25">
      <c r="A259" s="57" t="s">
        <v>502</v>
      </c>
      <c r="B259" s="64" t="s">
        <v>119</v>
      </c>
      <c r="C259" s="2">
        <v>114</v>
      </c>
      <c r="D259" s="58" t="s">
        <v>9</v>
      </c>
      <c r="E259" s="55" t="s">
        <v>10</v>
      </c>
      <c r="F259" s="55" t="s">
        <v>10</v>
      </c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56"/>
      <c r="S259" s="56"/>
      <c r="T259" s="56"/>
      <c r="U259" s="56"/>
      <c r="V259" s="56"/>
      <c r="W259" s="56"/>
      <c r="X259" s="56"/>
      <c r="Y259" s="56"/>
      <c r="Z259" s="56"/>
      <c r="AA259" s="56"/>
      <c r="AB259" s="56"/>
      <c r="AC259" s="56"/>
      <c r="AD259" s="56"/>
      <c r="AE259" s="56"/>
      <c r="AF259" s="56"/>
      <c r="AG259" s="56"/>
      <c r="AH259" s="56"/>
      <c r="AI259" s="56"/>
      <c r="AJ259" s="56"/>
      <c r="AK259" s="56"/>
      <c r="AL259" s="56"/>
      <c r="AM259" s="56"/>
      <c r="AN259" s="56"/>
      <c r="AO259" s="56"/>
      <c r="AP259" s="56"/>
      <c r="AQ259" s="56"/>
      <c r="AR259" s="56"/>
      <c r="AS259" s="56"/>
      <c r="AT259" s="56"/>
      <c r="AU259" s="56"/>
      <c r="AV259" s="56"/>
      <c r="AW259" s="56"/>
      <c r="AX259" s="56"/>
      <c r="AY259" s="56"/>
      <c r="AZ259" s="56"/>
      <c r="BA259" s="56"/>
      <c r="BB259" s="56"/>
      <c r="BC259" s="56"/>
      <c r="BD259" s="56"/>
      <c r="BE259" s="56"/>
      <c r="BF259" s="56"/>
      <c r="BG259" s="56"/>
      <c r="BH259" s="56"/>
      <c r="BI259" s="56"/>
      <c r="BJ259" s="56"/>
      <c r="BK259" s="56"/>
      <c r="BL259" s="56"/>
      <c r="BM259" s="56"/>
      <c r="BN259" s="56"/>
      <c r="BO259" s="56"/>
      <c r="BP259" s="56"/>
      <c r="BQ259" s="56"/>
      <c r="BR259" s="56"/>
      <c r="BS259" s="56"/>
      <c r="BT259" s="56"/>
      <c r="BU259" s="56"/>
      <c r="BV259" s="56"/>
      <c r="BW259" s="56"/>
      <c r="BX259" s="56"/>
      <c r="BY259" s="56"/>
      <c r="BZ259" s="56"/>
      <c r="CA259" s="56"/>
      <c r="CB259" s="56"/>
      <c r="CC259" s="56"/>
      <c r="CD259" s="56"/>
      <c r="CE259" s="56"/>
      <c r="CF259" s="56"/>
      <c r="CG259" s="56"/>
      <c r="CH259" s="56"/>
      <c r="CI259" s="56"/>
      <c r="CJ259" s="56"/>
      <c r="CK259" s="56"/>
      <c r="CL259" s="56"/>
      <c r="CM259" s="56"/>
      <c r="CN259" s="56"/>
      <c r="CO259" s="56"/>
      <c r="CP259" s="56"/>
      <c r="CQ259" s="56"/>
      <c r="CR259" s="56"/>
      <c r="CS259" s="56"/>
      <c r="CT259" s="56"/>
      <c r="CU259" s="56"/>
      <c r="CV259" s="56"/>
      <c r="CW259" s="56"/>
      <c r="CX259" s="56"/>
      <c r="CY259" s="56"/>
      <c r="CZ259" s="56"/>
      <c r="DA259" s="56"/>
      <c r="DB259" s="56"/>
      <c r="DC259" s="56"/>
      <c r="DD259" s="56"/>
      <c r="DE259" s="56"/>
      <c r="DF259" s="56"/>
      <c r="DG259" s="56"/>
      <c r="DH259" s="56"/>
      <c r="DI259" s="56"/>
      <c r="DJ259" s="56"/>
      <c r="DK259" s="56"/>
      <c r="DL259" s="56"/>
      <c r="DM259" s="56"/>
      <c r="DN259" s="56"/>
      <c r="DO259" s="56"/>
      <c r="DP259" s="56"/>
      <c r="DQ259" s="56"/>
    </row>
    <row r="260" spans="1:121" s="5" customFormat="1" ht="15.75" customHeight="1" x14ac:dyDescent="0.25">
      <c r="A260" s="44" t="s">
        <v>600</v>
      </c>
      <c r="B260" s="64" t="s">
        <v>119</v>
      </c>
      <c r="C260" s="2">
        <v>114</v>
      </c>
      <c r="D260" s="58" t="s">
        <v>9</v>
      </c>
      <c r="E260" s="55" t="s">
        <v>182</v>
      </c>
      <c r="F260" s="55" t="s">
        <v>182</v>
      </c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56"/>
      <c r="U260" s="56"/>
      <c r="V260" s="56"/>
      <c r="W260" s="56"/>
      <c r="X260" s="56"/>
      <c r="Y260" s="56"/>
      <c r="Z260" s="56"/>
      <c r="AA260" s="56"/>
      <c r="AB260" s="56"/>
      <c r="AC260" s="56"/>
      <c r="AD260" s="56"/>
      <c r="AE260" s="56"/>
      <c r="AF260" s="56"/>
      <c r="AG260" s="56"/>
      <c r="AH260" s="56"/>
      <c r="AI260" s="56"/>
      <c r="AJ260" s="56"/>
      <c r="AK260" s="56"/>
      <c r="AL260" s="56"/>
      <c r="AM260" s="56"/>
      <c r="AN260" s="56"/>
      <c r="AO260" s="56"/>
      <c r="AP260" s="56"/>
      <c r="AQ260" s="56"/>
      <c r="AR260" s="56"/>
      <c r="AS260" s="56"/>
      <c r="AT260" s="56"/>
      <c r="AU260" s="56"/>
      <c r="AV260" s="56"/>
      <c r="AW260" s="56"/>
      <c r="AX260" s="56"/>
      <c r="AY260" s="56"/>
      <c r="AZ260" s="56"/>
      <c r="BA260" s="56"/>
      <c r="BB260" s="56"/>
      <c r="BC260" s="56"/>
      <c r="BD260" s="56"/>
      <c r="BE260" s="56"/>
      <c r="BF260" s="56"/>
      <c r="BG260" s="56"/>
      <c r="BH260" s="56"/>
      <c r="BI260" s="56"/>
      <c r="BJ260" s="56"/>
      <c r="BK260" s="56"/>
      <c r="BL260" s="56"/>
      <c r="BM260" s="56"/>
      <c r="BN260" s="56"/>
      <c r="BO260" s="56"/>
      <c r="BP260" s="56"/>
      <c r="BQ260" s="56"/>
      <c r="BR260" s="56"/>
      <c r="BS260" s="56"/>
      <c r="BT260" s="56"/>
      <c r="BU260" s="56"/>
      <c r="BV260" s="56"/>
      <c r="BW260" s="56"/>
      <c r="BX260" s="56"/>
      <c r="BY260" s="56"/>
      <c r="BZ260" s="56"/>
      <c r="CA260" s="56"/>
      <c r="CB260" s="56"/>
      <c r="CC260" s="56"/>
      <c r="CD260" s="56"/>
      <c r="CE260" s="56"/>
      <c r="CF260" s="56"/>
      <c r="CG260" s="56"/>
      <c r="CH260" s="56"/>
      <c r="CI260" s="56"/>
      <c r="CJ260" s="56"/>
      <c r="CK260" s="56"/>
      <c r="CL260" s="56"/>
      <c r="CM260" s="56"/>
      <c r="CN260" s="56"/>
      <c r="CO260" s="56"/>
      <c r="CP260" s="56"/>
      <c r="CQ260" s="56"/>
      <c r="CR260" s="56"/>
      <c r="CS260" s="56"/>
      <c r="CT260" s="56"/>
      <c r="CU260" s="56"/>
      <c r="CV260" s="56"/>
      <c r="CW260" s="56"/>
      <c r="CX260" s="56"/>
      <c r="CY260" s="56"/>
      <c r="CZ260" s="56"/>
      <c r="DA260" s="56"/>
      <c r="DB260" s="56"/>
      <c r="DC260" s="56"/>
      <c r="DD260" s="56"/>
      <c r="DE260" s="56"/>
      <c r="DF260" s="56"/>
      <c r="DG260" s="56"/>
      <c r="DH260" s="56"/>
      <c r="DI260" s="56"/>
      <c r="DJ260" s="56"/>
      <c r="DK260" s="56"/>
      <c r="DL260" s="56"/>
      <c r="DM260" s="56"/>
      <c r="DN260" s="56"/>
      <c r="DO260" s="56"/>
      <c r="DP260" s="56"/>
      <c r="DQ260" s="56"/>
    </row>
    <row r="261" spans="1:121" s="5" customFormat="1" ht="15.75" customHeight="1" x14ac:dyDescent="0.25">
      <c r="A261" s="57" t="s">
        <v>601</v>
      </c>
      <c r="B261" s="64" t="s">
        <v>119</v>
      </c>
      <c r="C261" s="2"/>
      <c r="D261" s="58" t="s">
        <v>9</v>
      </c>
      <c r="E261" s="55" t="s">
        <v>182</v>
      </c>
      <c r="F261" s="55" t="s">
        <v>182</v>
      </c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6"/>
      <c r="S261" s="56"/>
      <c r="T261" s="56"/>
      <c r="U261" s="56"/>
      <c r="V261" s="56"/>
      <c r="W261" s="56"/>
      <c r="X261" s="56"/>
      <c r="Y261" s="56"/>
      <c r="Z261" s="56"/>
      <c r="AA261" s="56"/>
      <c r="AB261" s="56"/>
      <c r="AC261" s="56"/>
      <c r="AD261" s="56"/>
      <c r="AE261" s="56"/>
      <c r="AF261" s="56"/>
      <c r="AG261" s="56"/>
      <c r="AH261" s="56"/>
      <c r="AI261" s="56"/>
      <c r="AJ261" s="56"/>
      <c r="AK261" s="56"/>
      <c r="AL261" s="56"/>
      <c r="AM261" s="56"/>
      <c r="AN261" s="56"/>
      <c r="AO261" s="56"/>
      <c r="AP261" s="56"/>
      <c r="AQ261" s="56"/>
      <c r="AR261" s="56"/>
      <c r="AS261" s="56"/>
      <c r="AT261" s="56"/>
      <c r="AU261" s="56"/>
      <c r="AV261" s="56"/>
      <c r="AW261" s="56"/>
      <c r="AX261" s="56"/>
      <c r="AY261" s="56"/>
      <c r="AZ261" s="56"/>
      <c r="BA261" s="56"/>
      <c r="BB261" s="56"/>
      <c r="BC261" s="56"/>
      <c r="BD261" s="56"/>
      <c r="BE261" s="56"/>
      <c r="BF261" s="56"/>
      <c r="BG261" s="56"/>
      <c r="BH261" s="56"/>
      <c r="BI261" s="56"/>
      <c r="BJ261" s="56"/>
      <c r="BK261" s="56"/>
      <c r="BL261" s="56"/>
      <c r="BM261" s="56"/>
      <c r="BN261" s="56"/>
      <c r="BO261" s="56"/>
      <c r="BP261" s="56"/>
      <c r="BQ261" s="56"/>
      <c r="BR261" s="56"/>
      <c r="BS261" s="56"/>
      <c r="BT261" s="56"/>
      <c r="BU261" s="56"/>
      <c r="BV261" s="56"/>
      <c r="BW261" s="56"/>
      <c r="BX261" s="56"/>
      <c r="BY261" s="56"/>
      <c r="BZ261" s="56"/>
      <c r="CA261" s="56"/>
      <c r="CB261" s="56"/>
      <c r="CC261" s="56"/>
      <c r="CD261" s="56"/>
      <c r="CE261" s="56"/>
      <c r="CF261" s="56"/>
      <c r="CG261" s="56"/>
      <c r="CH261" s="56"/>
      <c r="CI261" s="56"/>
      <c r="CJ261" s="56"/>
      <c r="CK261" s="56"/>
      <c r="CL261" s="56"/>
      <c r="CM261" s="56"/>
      <c r="CN261" s="56"/>
      <c r="CO261" s="56"/>
      <c r="CP261" s="56"/>
      <c r="CQ261" s="56"/>
      <c r="CR261" s="56"/>
      <c r="CS261" s="56"/>
      <c r="CT261" s="56"/>
      <c r="CU261" s="56"/>
      <c r="CV261" s="56"/>
      <c r="CW261" s="56"/>
      <c r="CX261" s="56"/>
      <c r="CY261" s="56"/>
      <c r="CZ261" s="56"/>
      <c r="DA261" s="56"/>
      <c r="DB261" s="56"/>
      <c r="DC261" s="56"/>
      <c r="DD261" s="56"/>
      <c r="DE261" s="56"/>
      <c r="DF261" s="56"/>
      <c r="DG261" s="56"/>
      <c r="DH261" s="56"/>
      <c r="DI261" s="56"/>
      <c r="DJ261" s="56"/>
      <c r="DK261" s="56"/>
      <c r="DL261" s="56"/>
      <c r="DM261" s="56"/>
      <c r="DN261" s="56"/>
      <c r="DO261" s="56"/>
      <c r="DP261" s="56"/>
      <c r="DQ261" s="56"/>
    </row>
    <row r="262" spans="1:121" s="5" customFormat="1" ht="22.5" customHeight="1" x14ac:dyDescent="0.25">
      <c r="A262" s="57" t="s">
        <v>609</v>
      </c>
      <c r="B262" s="64" t="s">
        <v>119</v>
      </c>
      <c r="C262" s="2">
        <v>59500</v>
      </c>
      <c r="D262" s="58" t="s">
        <v>9</v>
      </c>
      <c r="E262" s="55" t="s">
        <v>182</v>
      </c>
      <c r="F262" s="55" t="s">
        <v>182</v>
      </c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56"/>
      <c r="Y262" s="56"/>
      <c r="Z262" s="56"/>
      <c r="AA262" s="56"/>
      <c r="AB262" s="56"/>
      <c r="AC262" s="56"/>
      <c r="AD262" s="56"/>
      <c r="AE262" s="56"/>
      <c r="AF262" s="56"/>
      <c r="AG262" s="56"/>
      <c r="AH262" s="56"/>
      <c r="AI262" s="56"/>
      <c r="AJ262" s="56"/>
      <c r="AK262" s="56"/>
      <c r="AL262" s="56"/>
      <c r="AM262" s="56"/>
      <c r="AN262" s="56"/>
      <c r="AO262" s="56"/>
      <c r="AP262" s="56"/>
      <c r="AQ262" s="56"/>
      <c r="AR262" s="56"/>
      <c r="AS262" s="56"/>
      <c r="AT262" s="56"/>
      <c r="AU262" s="56"/>
      <c r="AV262" s="56"/>
      <c r="AW262" s="56"/>
      <c r="AX262" s="56"/>
      <c r="AY262" s="56"/>
      <c r="AZ262" s="56"/>
      <c r="BA262" s="56"/>
      <c r="BB262" s="56"/>
      <c r="BC262" s="56"/>
      <c r="BD262" s="56"/>
      <c r="BE262" s="56"/>
      <c r="BF262" s="56"/>
      <c r="BG262" s="56"/>
      <c r="BH262" s="56"/>
      <c r="BI262" s="56"/>
      <c r="BJ262" s="56"/>
      <c r="BK262" s="56"/>
      <c r="BL262" s="56"/>
      <c r="BM262" s="56"/>
      <c r="BN262" s="56"/>
      <c r="BO262" s="56"/>
      <c r="BP262" s="56"/>
      <c r="BQ262" s="56"/>
      <c r="BR262" s="56"/>
      <c r="BS262" s="56"/>
      <c r="BT262" s="56"/>
      <c r="BU262" s="56"/>
      <c r="BV262" s="56"/>
      <c r="BW262" s="56"/>
      <c r="BX262" s="56"/>
      <c r="BY262" s="56"/>
      <c r="BZ262" s="56"/>
      <c r="CA262" s="56"/>
      <c r="CB262" s="56"/>
      <c r="CC262" s="56"/>
      <c r="CD262" s="56"/>
      <c r="CE262" s="56"/>
      <c r="CF262" s="56"/>
      <c r="CG262" s="56"/>
      <c r="CH262" s="56"/>
      <c r="CI262" s="56"/>
      <c r="CJ262" s="56"/>
      <c r="CK262" s="56"/>
      <c r="CL262" s="56"/>
      <c r="CM262" s="56"/>
      <c r="CN262" s="56"/>
      <c r="CO262" s="56"/>
      <c r="CP262" s="56"/>
      <c r="CQ262" s="56"/>
      <c r="CR262" s="56"/>
      <c r="CS262" s="56"/>
      <c r="CT262" s="56"/>
      <c r="CU262" s="56"/>
      <c r="CV262" s="56"/>
      <c r="CW262" s="56"/>
      <c r="CX262" s="56"/>
      <c r="CY262" s="56"/>
      <c r="CZ262" s="56"/>
      <c r="DA262" s="56"/>
      <c r="DB262" s="56"/>
      <c r="DC262" s="56"/>
      <c r="DD262" s="56"/>
      <c r="DE262" s="56"/>
      <c r="DF262" s="56"/>
      <c r="DG262" s="56"/>
      <c r="DH262" s="56"/>
      <c r="DI262" s="56"/>
      <c r="DJ262" s="56"/>
      <c r="DK262" s="56"/>
      <c r="DL262" s="56"/>
      <c r="DM262" s="56"/>
      <c r="DN262" s="56"/>
      <c r="DO262" s="56"/>
      <c r="DP262" s="56"/>
      <c r="DQ262" s="56"/>
    </row>
    <row r="263" spans="1:121" s="5" customFormat="1" ht="22.5" customHeight="1" x14ac:dyDescent="0.25">
      <c r="A263" s="57" t="s">
        <v>674</v>
      </c>
      <c r="B263" s="64" t="s">
        <v>119</v>
      </c>
      <c r="C263" s="2">
        <v>217</v>
      </c>
      <c r="D263" s="58" t="s">
        <v>9</v>
      </c>
      <c r="E263" s="55" t="s">
        <v>242</v>
      </c>
      <c r="F263" s="55" t="s">
        <v>242</v>
      </c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56"/>
      <c r="X263" s="56"/>
      <c r="Y263" s="56"/>
      <c r="Z263" s="56"/>
      <c r="AA263" s="56"/>
      <c r="AB263" s="56"/>
      <c r="AC263" s="56"/>
      <c r="AD263" s="56"/>
      <c r="AE263" s="56"/>
      <c r="AF263" s="56"/>
      <c r="AG263" s="56"/>
      <c r="AH263" s="56"/>
      <c r="AI263" s="56"/>
      <c r="AJ263" s="56"/>
      <c r="AK263" s="56"/>
      <c r="AL263" s="56"/>
      <c r="AM263" s="56"/>
      <c r="AN263" s="56"/>
      <c r="AO263" s="56"/>
      <c r="AP263" s="56"/>
      <c r="AQ263" s="56"/>
      <c r="AR263" s="56"/>
      <c r="AS263" s="56"/>
      <c r="AT263" s="56"/>
      <c r="AU263" s="56"/>
      <c r="AV263" s="56"/>
      <c r="AW263" s="56"/>
      <c r="AX263" s="56"/>
      <c r="AY263" s="56"/>
      <c r="AZ263" s="56"/>
      <c r="BA263" s="56"/>
      <c r="BB263" s="56"/>
      <c r="BC263" s="56"/>
      <c r="BD263" s="56"/>
      <c r="BE263" s="56"/>
      <c r="BF263" s="56"/>
      <c r="BG263" s="56"/>
      <c r="BH263" s="56"/>
      <c r="BI263" s="56"/>
      <c r="BJ263" s="56"/>
      <c r="BK263" s="56"/>
      <c r="BL263" s="56"/>
      <c r="BM263" s="56"/>
      <c r="BN263" s="56"/>
      <c r="BO263" s="56"/>
      <c r="BP263" s="56"/>
      <c r="BQ263" s="56"/>
      <c r="BR263" s="56"/>
      <c r="BS263" s="56"/>
      <c r="BT263" s="56"/>
      <c r="BU263" s="56"/>
      <c r="BV263" s="56"/>
      <c r="BW263" s="56"/>
      <c r="BX263" s="56"/>
      <c r="BY263" s="56"/>
      <c r="BZ263" s="56"/>
      <c r="CA263" s="56"/>
      <c r="CB263" s="56"/>
      <c r="CC263" s="56"/>
      <c r="CD263" s="56"/>
      <c r="CE263" s="56"/>
      <c r="CF263" s="56"/>
      <c r="CG263" s="56"/>
      <c r="CH263" s="56"/>
      <c r="CI263" s="56"/>
      <c r="CJ263" s="56"/>
      <c r="CK263" s="56"/>
      <c r="CL263" s="56"/>
      <c r="CM263" s="56"/>
      <c r="CN263" s="56"/>
      <c r="CO263" s="56"/>
      <c r="CP263" s="56"/>
      <c r="CQ263" s="56"/>
      <c r="CR263" s="56"/>
      <c r="CS263" s="56"/>
      <c r="CT263" s="56"/>
      <c r="CU263" s="56"/>
      <c r="CV263" s="56"/>
      <c r="CW263" s="56"/>
      <c r="CX263" s="56"/>
      <c r="CY263" s="56"/>
      <c r="CZ263" s="56"/>
      <c r="DA263" s="56"/>
      <c r="DB263" s="56"/>
      <c r="DC263" s="56"/>
      <c r="DD263" s="56"/>
      <c r="DE263" s="56"/>
      <c r="DF263" s="56"/>
      <c r="DG263" s="56"/>
      <c r="DH263" s="56"/>
      <c r="DI263" s="56"/>
      <c r="DJ263" s="56"/>
      <c r="DK263" s="56"/>
      <c r="DL263" s="56"/>
      <c r="DM263" s="56"/>
      <c r="DN263" s="56"/>
      <c r="DO263" s="56"/>
      <c r="DP263" s="56"/>
      <c r="DQ263" s="56"/>
    </row>
    <row r="264" spans="1:121" s="5" customFormat="1" ht="15.75" customHeight="1" x14ac:dyDescent="0.25">
      <c r="A264" s="57" t="s">
        <v>689</v>
      </c>
      <c r="B264" s="64" t="s">
        <v>119</v>
      </c>
      <c r="C264" s="2">
        <v>114</v>
      </c>
      <c r="D264" s="58" t="s">
        <v>9</v>
      </c>
      <c r="E264" s="55" t="s">
        <v>242</v>
      </c>
      <c r="F264" s="55" t="s">
        <v>242</v>
      </c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  <c r="Y264" s="56"/>
      <c r="Z264" s="56"/>
      <c r="AA264" s="56"/>
      <c r="AB264" s="56"/>
      <c r="AC264" s="56"/>
      <c r="AD264" s="56"/>
      <c r="AE264" s="56"/>
      <c r="AF264" s="56"/>
      <c r="AG264" s="56"/>
      <c r="AH264" s="56"/>
      <c r="AI264" s="56"/>
      <c r="AJ264" s="56"/>
      <c r="AK264" s="56"/>
      <c r="AL264" s="56"/>
      <c r="AM264" s="56"/>
      <c r="AN264" s="56"/>
      <c r="AO264" s="56"/>
      <c r="AP264" s="56"/>
      <c r="AQ264" s="56"/>
      <c r="AR264" s="56"/>
      <c r="AS264" s="56"/>
      <c r="AT264" s="56"/>
      <c r="AU264" s="56"/>
      <c r="AV264" s="56"/>
      <c r="AW264" s="56"/>
      <c r="AX264" s="56"/>
      <c r="AY264" s="56"/>
      <c r="AZ264" s="56"/>
      <c r="BA264" s="56"/>
      <c r="BB264" s="56"/>
      <c r="BC264" s="56"/>
      <c r="BD264" s="56"/>
      <c r="BE264" s="56"/>
      <c r="BF264" s="56"/>
      <c r="BG264" s="56"/>
      <c r="BH264" s="56"/>
      <c r="BI264" s="56"/>
      <c r="BJ264" s="56"/>
      <c r="BK264" s="56"/>
      <c r="BL264" s="56"/>
      <c r="BM264" s="56"/>
      <c r="BN264" s="56"/>
      <c r="BO264" s="56"/>
      <c r="BP264" s="56"/>
      <c r="BQ264" s="56"/>
      <c r="BR264" s="56"/>
      <c r="BS264" s="56"/>
      <c r="BT264" s="56"/>
      <c r="BU264" s="56"/>
      <c r="BV264" s="56"/>
      <c r="BW264" s="56"/>
      <c r="BX264" s="56"/>
      <c r="BY264" s="56"/>
      <c r="BZ264" s="56"/>
      <c r="CA264" s="56"/>
      <c r="CB264" s="56"/>
      <c r="CC264" s="56"/>
      <c r="CD264" s="56"/>
      <c r="CE264" s="56"/>
      <c r="CF264" s="56"/>
      <c r="CG264" s="56"/>
      <c r="CH264" s="56"/>
      <c r="CI264" s="56"/>
      <c r="CJ264" s="56"/>
      <c r="CK264" s="56"/>
      <c r="CL264" s="56"/>
      <c r="CM264" s="56"/>
      <c r="CN264" s="56"/>
      <c r="CO264" s="56"/>
      <c r="CP264" s="56"/>
      <c r="CQ264" s="56"/>
      <c r="CR264" s="56"/>
      <c r="CS264" s="56"/>
      <c r="CT264" s="56"/>
      <c r="CU264" s="56"/>
      <c r="CV264" s="56"/>
      <c r="CW264" s="56"/>
      <c r="CX264" s="56"/>
      <c r="CY264" s="56"/>
      <c r="CZ264" s="56"/>
      <c r="DA264" s="56"/>
      <c r="DB264" s="56"/>
      <c r="DC264" s="56"/>
      <c r="DD264" s="56"/>
      <c r="DE264" s="56"/>
      <c r="DF264" s="56"/>
      <c r="DG264" s="56"/>
      <c r="DH264" s="56"/>
      <c r="DI264" s="56"/>
      <c r="DJ264" s="56"/>
      <c r="DK264" s="56"/>
      <c r="DL264" s="56"/>
      <c r="DM264" s="56"/>
      <c r="DN264" s="56"/>
      <c r="DO264" s="56"/>
      <c r="DP264" s="56"/>
      <c r="DQ264" s="56"/>
    </row>
    <row r="265" spans="1:121" s="5" customFormat="1" ht="15.75" customHeight="1" x14ac:dyDescent="0.25">
      <c r="A265" s="57" t="s">
        <v>701</v>
      </c>
      <c r="B265" s="64" t="s">
        <v>119</v>
      </c>
      <c r="C265" s="2">
        <v>240</v>
      </c>
      <c r="D265" s="58" t="s">
        <v>9</v>
      </c>
      <c r="E265" s="55" t="s">
        <v>242</v>
      </c>
      <c r="F265" s="55" t="s">
        <v>242</v>
      </c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  <c r="T265" s="56"/>
      <c r="U265" s="56"/>
      <c r="V265" s="56"/>
      <c r="W265" s="56"/>
      <c r="X265" s="56"/>
      <c r="Y265" s="56"/>
      <c r="Z265" s="56"/>
      <c r="AA265" s="56"/>
      <c r="AB265" s="56"/>
      <c r="AC265" s="56"/>
      <c r="AD265" s="56"/>
      <c r="AE265" s="56"/>
      <c r="AF265" s="56"/>
      <c r="AG265" s="56"/>
      <c r="AH265" s="56"/>
      <c r="AI265" s="56"/>
      <c r="AJ265" s="56"/>
      <c r="AK265" s="56"/>
      <c r="AL265" s="56"/>
      <c r="AM265" s="56"/>
      <c r="AN265" s="56"/>
      <c r="AO265" s="56"/>
      <c r="AP265" s="56"/>
      <c r="AQ265" s="56"/>
      <c r="AR265" s="56"/>
      <c r="AS265" s="56"/>
      <c r="AT265" s="56"/>
      <c r="AU265" s="56"/>
      <c r="AV265" s="56"/>
      <c r="AW265" s="56"/>
      <c r="AX265" s="56"/>
      <c r="AY265" s="56"/>
      <c r="AZ265" s="56"/>
      <c r="BA265" s="56"/>
      <c r="BB265" s="56"/>
      <c r="BC265" s="56"/>
      <c r="BD265" s="56"/>
      <c r="BE265" s="56"/>
      <c r="BF265" s="56"/>
      <c r="BG265" s="56"/>
      <c r="BH265" s="56"/>
      <c r="BI265" s="56"/>
      <c r="BJ265" s="56"/>
      <c r="BK265" s="56"/>
      <c r="BL265" s="56"/>
      <c r="BM265" s="56"/>
      <c r="BN265" s="56"/>
      <c r="BO265" s="56"/>
      <c r="BP265" s="56"/>
      <c r="BQ265" s="56"/>
      <c r="BR265" s="56"/>
      <c r="BS265" s="56"/>
      <c r="BT265" s="56"/>
      <c r="BU265" s="56"/>
      <c r="BV265" s="56"/>
      <c r="BW265" s="56"/>
      <c r="BX265" s="56"/>
      <c r="BY265" s="56"/>
      <c r="BZ265" s="56"/>
      <c r="CA265" s="56"/>
      <c r="CB265" s="56"/>
      <c r="CC265" s="56"/>
      <c r="CD265" s="56"/>
      <c r="CE265" s="56"/>
      <c r="CF265" s="56"/>
      <c r="CG265" s="56"/>
      <c r="CH265" s="56"/>
      <c r="CI265" s="56"/>
      <c r="CJ265" s="56"/>
      <c r="CK265" s="56"/>
      <c r="CL265" s="56"/>
      <c r="CM265" s="56"/>
      <c r="CN265" s="56"/>
      <c r="CO265" s="56"/>
      <c r="CP265" s="56"/>
      <c r="CQ265" s="56"/>
      <c r="CR265" s="56"/>
      <c r="CS265" s="56"/>
      <c r="CT265" s="56"/>
      <c r="CU265" s="56"/>
      <c r="CV265" s="56"/>
      <c r="CW265" s="56"/>
      <c r="CX265" s="56"/>
      <c r="CY265" s="56"/>
      <c r="CZ265" s="56"/>
      <c r="DA265" s="56"/>
      <c r="DB265" s="56"/>
      <c r="DC265" s="56"/>
      <c r="DD265" s="56"/>
      <c r="DE265" s="56"/>
      <c r="DF265" s="56"/>
      <c r="DG265" s="56"/>
      <c r="DH265" s="56"/>
      <c r="DI265" s="56"/>
      <c r="DJ265" s="56"/>
      <c r="DK265" s="56"/>
      <c r="DL265" s="56"/>
      <c r="DM265" s="56"/>
      <c r="DN265" s="56"/>
      <c r="DO265" s="56"/>
      <c r="DP265" s="56"/>
      <c r="DQ265" s="56"/>
    </row>
    <row r="266" spans="1:121" s="5" customFormat="1" ht="15.75" customHeight="1" x14ac:dyDescent="0.25">
      <c r="A266" s="57" t="s">
        <v>727</v>
      </c>
      <c r="B266" s="64" t="s">
        <v>119</v>
      </c>
      <c r="C266" s="2">
        <v>114</v>
      </c>
      <c r="D266" s="58" t="s">
        <v>9</v>
      </c>
      <c r="E266" s="55" t="s">
        <v>161</v>
      </c>
      <c r="F266" s="55" t="s">
        <v>161</v>
      </c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6"/>
      <c r="Y266" s="56"/>
      <c r="Z266" s="56"/>
      <c r="AA266" s="56"/>
      <c r="AB266" s="56"/>
      <c r="AC266" s="56"/>
      <c r="AD266" s="56"/>
      <c r="AE266" s="56"/>
      <c r="AF266" s="56"/>
      <c r="AG266" s="56"/>
      <c r="AH266" s="56"/>
      <c r="AI266" s="56"/>
      <c r="AJ266" s="56"/>
      <c r="AK266" s="56"/>
      <c r="AL266" s="56"/>
      <c r="AM266" s="56"/>
      <c r="AN266" s="56"/>
      <c r="AO266" s="56"/>
      <c r="AP266" s="56"/>
      <c r="AQ266" s="56"/>
      <c r="AR266" s="56"/>
      <c r="AS266" s="56"/>
      <c r="AT266" s="56"/>
      <c r="AU266" s="56"/>
      <c r="AV266" s="56"/>
      <c r="AW266" s="56"/>
      <c r="AX266" s="56"/>
      <c r="AY266" s="56"/>
      <c r="AZ266" s="56"/>
      <c r="BA266" s="56"/>
      <c r="BB266" s="56"/>
      <c r="BC266" s="56"/>
      <c r="BD266" s="56"/>
      <c r="BE266" s="56"/>
      <c r="BF266" s="56"/>
      <c r="BG266" s="56"/>
      <c r="BH266" s="56"/>
      <c r="BI266" s="56"/>
      <c r="BJ266" s="56"/>
      <c r="BK266" s="56"/>
      <c r="BL266" s="56"/>
      <c r="BM266" s="56"/>
      <c r="BN266" s="56"/>
      <c r="BO266" s="56"/>
      <c r="BP266" s="56"/>
      <c r="BQ266" s="56"/>
      <c r="BR266" s="56"/>
      <c r="BS266" s="56"/>
      <c r="BT266" s="56"/>
      <c r="BU266" s="56"/>
      <c r="BV266" s="56"/>
      <c r="BW266" s="56"/>
      <c r="BX266" s="56"/>
      <c r="BY266" s="56"/>
      <c r="BZ266" s="56"/>
      <c r="CA266" s="56"/>
      <c r="CB266" s="56"/>
      <c r="CC266" s="56"/>
      <c r="CD266" s="56"/>
      <c r="CE266" s="56"/>
      <c r="CF266" s="56"/>
      <c r="CG266" s="56"/>
      <c r="CH266" s="56"/>
      <c r="CI266" s="56"/>
      <c r="CJ266" s="56"/>
      <c r="CK266" s="56"/>
      <c r="CL266" s="56"/>
      <c r="CM266" s="56"/>
      <c r="CN266" s="56"/>
      <c r="CO266" s="56"/>
      <c r="CP266" s="56"/>
      <c r="CQ266" s="56"/>
      <c r="CR266" s="56"/>
      <c r="CS266" s="56"/>
      <c r="CT266" s="56"/>
      <c r="CU266" s="56"/>
      <c r="CV266" s="56"/>
      <c r="CW266" s="56"/>
      <c r="CX266" s="56"/>
      <c r="CY266" s="56"/>
      <c r="CZ266" s="56"/>
      <c r="DA266" s="56"/>
      <c r="DB266" s="56"/>
      <c r="DC266" s="56"/>
      <c r="DD266" s="56"/>
      <c r="DE266" s="56"/>
      <c r="DF266" s="56"/>
      <c r="DG266" s="56"/>
      <c r="DH266" s="56"/>
      <c r="DI266" s="56"/>
      <c r="DJ266" s="56"/>
      <c r="DK266" s="56"/>
      <c r="DL266" s="56"/>
      <c r="DM266" s="56"/>
      <c r="DN266" s="56"/>
      <c r="DO266" s="56"/>
      <c r="DP266" s="56"/>
      <c r="DQ266" s="56"/>
    </row>
    <row r="267" spans="1:121" s="5" customFormat="1" ht="15.75" customHeight="1" x14ac:dyDescent="0.25">
      <c r="A267" s="57" t="s">
        <v>728</v>
      </c>
      <c r="B267" s="64" t="s">
        <v>119</v>
      </c>
      <c r="C267" s="2">
        <v>240</v>
      </c>
      <c r="D267" s="58" t="s">
        <v>9</v>
      </c>
      <c r="E267" s="55" t="s">
        <v>161</v>
      </c>
      <c r="F267" s="55" t="s">
        <v>161</v>
      </c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56"/>
      <c r="T267" s="56"/>
      <c r="U267" s="56"/>
      <c r="V267" s="56"/>
      <c r="W267" s="56"/>
      <c r="X267" s="56"/>
      <c r="Y267" s="56"/>
      <c r="Z267" s="56"/>
      <c r="AA267" s="56"/>
      <c r="AB267" s="56"/>
      <c r="AC267" s="56"/>
      <c r="AD267" s="56"/>
      <c r="AE267" s="56"/>
      <c r="AF267" s="56"/>
      <c r="AG267" s="56"/>
      <c r="AH267" s="56"/>
      <c r="AI267" s="56"/>
      <c r="AJ267" s="56"/>
      <c r="AK267" s="56"/>
      <c r="AL267" s="56"/>
      <c r="AM267" s="56"/>
      <c r="AN267" s="56"/>
      <c r="AO267" s="56"/>
      <c r="AP267" s="56"/>
      <c r="AQ267" s="56"/>
      <c r="AR267" s="56"/>
      <c r="AS267" s="56"/>
      <c r="AT267" s="56"/>
      <c r="AU267" s="56"/>
      <c r="AV267" s="56"/>
      <c r="AW267" s="56"/>
      <c r="AX267" s="56"/>
      <c r="AY267" s="56"/>
      <c r="AZ267" s="56"/>
      <c r="BA267" s="56"/>
      <c r="BB267" s="56"/>
      <c r="BC267" s="56"/>
      <c r="BD267" s="56"/>
      <c r="BE267" s="56"/>
      <c r="BF267" s="56"/>
      <c r="BG267" s="56"/>
      <c r="BH267" s="56"/>
      <c r="BI267" s="56"/>
      <c r="BJ267" s="56"/>
      <c r="BK267" s="56"/>
      <c r="BL267" s="56"/>
      <c r="BM267" s="56"/>
      <c r="BN267" s="56"/>
      <c r="BO267" s="56"/>
      <c r="BP267" s="56"/>
      <c r="BQ267" s="56"/>
      <c r="BR267" s="56"/>
      <c r="BS267" s="56"/>
      <c r="BT267" s="56"/>
      <c r="BU267" s="56"/>
      <c r="BV267" s="56"/>
      <c r="BW267" s="56"/>
      <c r="BX267" s="56"/>
      <c r="BY267" s="56"/>
      <c r="BZ267" s="56"/>
      <c r="CA267" s="56"/>
      <c r="CB267" s="56"/>
      <c r="CC267" s="56"/>
      <c r="CD267" s="56"/>
      <c r="CE267" s="56"/>
      <c r="CF267" s="56"/>
      <c r="CG267" s="56"/>
      <c r="CH267" s="56"/>
      <c r="CI267" s="56"/>
      <c r="CJ267" s="56"/>
      <c r="CK267" s="56"/>
      <c r="CL267" s="56"/>
      <c r="CM267" s="56"/>
      <c r="CN267" s="56"/>
      <c r="CO267" s="56"/>
      <c r="CP267" s="56"/>
      <c r="CQ267" s="56"/>
      <c r="CR267" s="56"/>
      <c r="CS267" s="56"/>
      <c r="CT267" s="56"/>
      <c r="CU267" s="56"/>
      <c r="CV267" s="56"/>
      <c r="CW267" s="56"/>
      <c r="CX267" s="56"/>
      <c r="CY267" s="56"/>
      <c r="CZ267" s="56"/>
      <c r="DA267" s="56"/>
      <c r="DB267" s="56"/>
      <c r="DC267" s="56"/>
      <c r="DD267" s="56"/>
      <c r="DE267" s="56"/>
      <c r="DF267" s="56"/>
      <c r="DG267" s="56"/>
      <c r="DH267" s="56"/>
      <c r="DI267" s="56"/>
      <c r="DJ267" s="56"/>
      <c r="DK267" s="56"/>
      <c r="DL267" s="56"/>
      <c r="DM267" s="56"/>
      <c r="DN267" s="56"/>
      <c r="DO267" s="56"/>
      <c r="DP267" s="56"/>
      <c r="DQ267" s="56"/>
    </row>
    <row r="268" spans="1:121" s="5" customFormat="1" x14ac:dyDescent="0.25">
      <c r="A268" s="57" t="s">
        <v>749</v>
      </c>
      <c r="B268" s="64" t="s">
        <v>119</v>
      </c>
      <c r="C268" s="2">
        <f>228</f>
        <v>228</v>
      </c>
      <c r="D268" s="58" t="s">
        <v>9</v>
      </c>
      <c r="E268" s="55" t="s">
        <v>161</v>
      </c>
      <c r="F268" s="55" t="s">
        <v>161</v>
      </c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6"/>
      <c r="S268" s="56"/>
      <c r="T268" s="56"/>
      <c r="U268" s="56"/>
      <c r="V268" s="56"/>
      <c r="W268" s="56"/>
      <c r="X268" s="56"/>
      <c r="Y268" s="56"/>
      <c r="Z268" s="56"/>
      <c r="AA268" s="56"/>
      <c r="AB268" s="56"/>
      <c r="AC268" s="56"/>
      <c r="AD268" s="56"/>
      <c r="AE268" s="56"/>
      <c r="AF268" s="56"/>
      <c r="AG268" s="56"/>
      <c r="AH268" s="56"/>
      <c r="AI268" s="56"/>
      <c r="AJ268" s="56"/>
      <c r="AK268" s="56"/>
      <c r="AL268" s="56"/>
      <c r="AM268" s="56"/>
      <c r="AN268" s="56"/>
      <c r="AO268" s="56"/>
      <c r="AP268" s="56"/>
      <c r="AQ268" s="56"/>
      <c r="AR268" s="56"/>
      <c r="AS268" s="56"/>
      <c r="AT268" s="56"/>
      <c r="AU268" s="56"/>
      <c r="AV268" s="56"/>
      <c r="AW268" s="56"/>
      <c r="AX268" s="56"/>
      <c r="AY268" s="56"/>
      <c r="AZ268" s="56"/>
      <c r="BA268" s="56"/>
      <c r="BB268" s="56"/>
      <c r="BC268" s="56"/>
      <c r="BD268" s="56"/>
      <c r="BE268" s="56"/>
      <c r="BF268" s="56"/>
      <c r="BG268" s="56"/>
      <c r="BH268" s="56"/>
      <c r="BI268" s="56"/>
      <c r="BJ268" s="56"/>
      <c r="BK268" s="56"/>
      <c r="BL268" s="56"/>
      <c r="BM268" s="56"/>
      <c r="BN268" s="56"/>
      <c r="BO268" s="56"/>
      <c r="BP268" s="56"/>
      <c r="BQ268" s="56"/>
      <c r="BR268" s="56"/>
      <c r="BS268" s="56"/>
      <c r="BT268" s="56"/>
      <c r="BU268" s="56"/>
      <c r="BV268" s="56"/>
      <c r="BW268" s="56"/>
      <c r="BX268" s="56"/>
      <c r="BY268" s="56"/>
      <c r="BZ268" s="56"/>
      <c r="CA268" s="56"/>
      <c r="CB268" s="56"/>
      <c r="CC268" s="56"/>
      <c r="CD268" s="56"/>
      <c r="CE268" s="56"/>
      <c r="CF268" s="56"/>
      <c r="CG268" s="56"/>
      <c r="CH268" s="56"/>
      <c r="CI268" s="56"/>
      <c r="CJ268" s="56"/>
      <c r="CK268" s="56"/>
      <c r="CL268" s="56"/>
      <c r="CM268" s="56"/>
      <c r="CN268" s="56"/>
      <c r="CO268" s="56"/>
      <c r="CP268" s="56"/>
      <c r="CQ268" s="56"/>
      <c r="CR268" s="56"/>
      <c r="CS268" s="56"/>
      <c r="CT268" s="56"/>
      <c r="CU268" s="56"/>
      <c r="CV268" s="56"/>
      <c r="CW268" s="56"/>
      <c r="CX268" s="56"/>
      <c r="CY268" s="56"/>
      <c r="CZ268" s="56"/>
      <c r="DA268" s="56"/>
      <c r="DB268" s="56"/>
      <c r="DC268" s="56"/>
      <c r="DD268" s="56"/>
      <c r="DE268" s="56"/>
      <c r="DF268" s="56"/>
      <c r="DG268" s="56"/>
      <c r="DH268" s="56"/>
      <c r="DI268" s="56"/>
      <c r="DJ268" s="56"/>
      <c r="DK268" s="56"/>
      <c r="DL268" s="56"/>
      <c r="DM268" s="56"/>
      <c r="DN268" s="56"/>
      <c r="DO268" s="56"/>
      <c r="DP268" s="56"/>
      <c r="DQ268" s="56"/>
    </row>
    <row r="269" spans="1:121" s="5" customFormat="1" ht="15.75" customHeight="1" x14ac:dyDescent="0.25">
      <c r="A269" s="57" t="s">
        <v>746</v>
      </c>
      <c r="B269" s="64" t="s">
        <v>119</v>
      </c>
      <c r="C269" s="2">
        <v>264</v>
      </c>
      <c r="D269" s="58" t="s">
        <v>9</v>
      </c>
      <c r="E269" s="55" t="s">
        <v>161</v>
      </c>
      <c r="F269" s="55" t="s">
        <v>161</v>
      </c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6"/>
      <c r="Y269" s="56"/>
      <c r="Z269" s="56"/>
      <c r="AA269" s="56"/>
      <c r="AB269" s="56"/>
      <c r="AC269" s="56"/>
      <c r="AD269" s="56"/>
      <c r="AE269" s="56"/>
      <c r="AF269" s="56"/>
      <c r="AG269" s="56"/>
      <c r="AH269" s="56"/>
      <c r="AI269" s="56"/>
      <c r="AJ269" s="56"/>
      <c r="AK269" s="56"/>
      <c r="AL269" s="56"/>
      <c r="AM269" s="56"/>
      <c r="AN269" s="56"/>
      <c r="AO269" s="56"/>
      <c r="AP269" s="56"/>
      <c r="AQ269" s="56"/>
      <c r="AR269" s="56"/>
      <c r="AS269" s="56"/>
      <c r="AT269" s="56"/>
      <c r="AU269" s="56"/>
      <c r="AV269" s="56"/>
      <c r="AW269" s="56"/>
      <c r="AX269" s="56"/>
      <c r="AY269" s="56"/>
      <c r="AZ269" s="56"/>
      <c r="BA269" s="56"/>
      <c r="BB269" s="56"/>
      <c r="BC269" s="56"/>
      <c r="BD269" s="56"/>
      <c r="BE269" s="56"/>
      <c r="BF269" s="56"/>
      <c r="BG269" s="56"/>
      <c r="BH269" s="56"/>
      <c r="BI269" s="56"/>
      <c r="BJ269" s="56"/>
      <c r="BK269" s="56"/>
      <c r="BL269" s="56"/>
      <c r="BM269" s="56"/>
      <c r="BN269" s="56"/>
      <c r="BO269" s="56"/>
      <c r="BP269" s="56"/>
      <c r="BQ269" s="56"/>
      <c r="BR269" s="56"/>
      <c r="BS269" s="56"/>
      <c r="BT269" s="56"/>
      <c r="BU269" s="56"/>
      <c r="BV269" s="56"/>
      <c r="BW269" s="56"/>
      <c r="BX269" s="56"/>
      <c r="BY269" s="56"/>
      <c r="BZ269" s="56"/>
      <c r="CA269" s="56"/>
      <c r="CB269" s="56"/>
      <c r="CC269" s="56"/>
      <c r="CD269" s="56"/>
      <c r="CE269" s="56"/>
      <c r="CF269" s="56"/>
      <c r="CG269" s="56"/>
      <c r="CH269" s="56"/>
      <c r="CI269" s="56"/>
      <c r="CJ269" s="56"/>
      <c r="CK269" s="56"/>
      <c r="CL269" s="56"/>
      <c r="CM269" s="56"/>
      <c r="CN269" s="56"/>
      <c r="CO269" s="56"/>
      <c r="CP269" s="56"/>
      <c r="CQ269" s="56"/>
      <c r="CR269" s="56"/>
      <c r="CS269" s="56"/>
      <c r="CT269" s="56"/>
      <c r="CU269" s="56"/>
      <c r="CV269" s="56"/>
      <c r="CW269" s="56"/>
      <c r="CX269" s="56"/>
      <c r="CY269" s="56"/>
      <c r="CZ269" s="56"/>
      <c r="DA269" s="56"/>
      <c r="DB269" s="56"/>
      <c r="DC269" s="56"/>
      <c r="DD269" s="56"/>
      <c r="DE269" s="56"/>
      <c r="DF269" s="56"/>
      <c r="DG269" s="56"/>
      <c r="DH269" s="56"/>
      <c r="DI269" s="56"/>
      <c r="DJ269" s="56"/>
      <c r="DK269" s="56"/>
      <c r="DL269" s="56"/>
      <c r="DM269" s="56"/>
      <c r="DN269" s="56"/>
      <c r="DO269" s="56"/>
      <c r="DP269" s="56"/>
      <c r="DQ269" s="56"/>
    </row>
    <row r="270" spans="1:121" s="5" customFormat="1" x14ac:dyDescent="0.25">
      <c r="A270" s="57" t="s">
        <v>750</v>
      </c>
      <c r="B270" s="64" t="s">
        <v>119</v>
      </c>
      <c r="C270" s="2">
        <v>240</v>
      </c>
      <c r="D270" s="58" t="s">
        <v>9</v>
      </c>
      <c r="E270" s="55" t="s">
        <v>161</v>
      </c>
      <c r="F270" s="55" t="s">
        <v>161</v>
      </c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6"/>
      <c r="S270" s="56"/>
      <c r="T270" s="56"/>
      <c r="U270" s="56"/>
      <c r="V270" s="56"/>
      <c r="W270" s="56"/>
      <c r="X270" s="56"/>
      <c r="Y270" s="56"/>
      <c r="Z270" s="56"/>
      <c r="AA270" s="56"/>
      <c r="AB270" s="56"/>
      <c r="AC270" s="56"/>
      <c r="AD270" s="56"/>
      <c r="AE270" s="56"/>
      <c r="AF270" s="56"/>
      <c r="AG270" s="56"/>
      <c r="AH270" s="56"/>
      <c r="AI270" s="56"/>
      <c r="AJ270" s="56"/>
      <c r="AK270" s="56"/>
      <c r="AL270" s="56"/>
      <c r="AM270" s="56"/>
      <c r="AN270" s="56"/>
      <c r="AO270" s="56"/>
      <c r="AP270" s="56"/>
      <c r="AQ270" s="56"/>
      <c r="AR270" s="56"/>
      <c r="AS270" s="56"/>
      <c r="AT270" s="56"/>
      <c r="AU270" s="56"/>
      <c r="AV270" s="56"/>
      <c r="AW270" s="56"/>
      <c r="AX270" s="56"/>
      <c r="AY270" s="56"/>
      <c r="AZ270" s="56"/>
      <c r="BA270" s="56"/>
      <c r="BB270" s="56"/>
      <c r="BC270" s="56"/>
      <c r="BD270" s="56"/>
      <c r="BE270" s="56"/>
      <c r="BF270" s="56"/>
      <c r="BG270" s="56"/>
      <c r="BH270" s="56"/>
      <c r="BI270" s="56"/>
      <c r="BJ270" s="56"/>
      <c r="BK270" s="56"/>
      <c r="BL270" s="56"/>
      <c r="BM270" s="56"/>
      <c r="BN270" s="56"/>
      <c r="BO270" s="56"/>
      <c r="BP270" s="56"/>
      <c r="BQ270" s="56"/>
      <c r="BR270" s="56"/>
      <c r="BS270" s="56"/>
      <c r="BT270" s="56"/>
      <c r="BU270" s="56"/>
      <c r="BV270" s="56"/>
      <c r="BW270" s="56"/>
      <c r="BX270" s="56"/>
      <c r="BY270" s="56"/>
      <c r="BZ270" s="56"/>
      <c r="CA270" s="56"/>
      <c r="CB270" s="56"/>
      <c r="CC270" s="56"/>
      <c r="CD270" s="56"/>
      <c r="CE270" s="56"/>
      <c r="CF270" s="56"/>
      <c r="CG270" s="56"/>
      <c r="CH270" s="56"/>
      <c r="CI270" s="56"/>
      <c r="CJ270" s="56"/>
      <c r="CK270" s="56"/>
      <c r="CL270" s="56"/>
      <c r="CM270" s="56"/>
      <c r="CN270" s="56"/>
      <c r="CO270" s="56"/>
      <c r="CP270" s="56"/>
      <c r="CQ270" s="56"/>
      <c r="CR270" s="56"/>
      <c r="CS270" s="56"/>
      <c r="CT270" s="56"/>
      <c r="CU270" s="56"/>
      <c r="CV270" s="56"/>
      <c r="CW270" s="56"/>
      <c r="CX270" s="56"/>
      <c r="CY270" s="56"/>
      <c r="CZ270" s="56"/>
      <c r="DA270" s="56"/>
      <c r="DB270" s="56"/>
      <c r="DC270" s="56"/>
      <c r="DD270" s="56"/>
      <c r="DE270" s="56"/>
      <c r="DF270" s="56"/>
      <c r="DG270" s="56"/>
      <c r="DH270" s="56"/>
      <c r="DI270" s="56"/>
      <c r="DJ270" s="56"/>
      <c r="DK270" s="56"/>
      <c r="DL270" s="56"/>
      <c r="DM270" s="56"/>
      <c r="DN270" s="56"/>
      <c r="DO270" s="56"/>
      <c r="DP270" s="56"/>
      <c r="DQ270" s="56"/>
    </row>
    <row r="271" spans="1:121" s="5" customFormat="1" ht="15.75" customHeight="1" x14ac:dyDescent="0.25">
      <c r="A271" s="57" t="s">
        <v>766</v>
      </c>
      <c r="B271" s="64" t="s">
        <v>119</v>
      </c>
      <c r="C271" s="2">
        <v>114</v>
      </c>
      <c r="D271" s="58" t="s">
        <v>9</v>
      </c>
      <c r="E271" s="55" t="s">
        <v>161</v>
      </c>
      <c r="F271" s="55" t="s">
        <v>161</v>
      </c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56"/>
      <c r="T271" s="56"/>
      <c r="U271" s="56"/>
      <c r="V271" s="56"/>
      <c r="W271" s="56"/>
      <c r="X271" s="56"/>
      <c r="Y271" s="56"/>
      <c r="Z271" s="56"/>
      <c r="AA271" s="56"/>
      <c r="AB271" s="56"/>
      <c r="AC271" s="56"/>
      <c r="AD271" s="56"/>
      <c r="AE271" s="56"/>
      <c r="AF271" s="56"/>
      <c r="AG271" s="56"/>
      <c r="AH271" s="56"/>
      <c r="AI271" s="56"/>
      <c r="AJ271" s="56"/>
      <c r="AK271" s="56"/>
      <c r="AL271" s="56"/>
      <c r="AM271" s="56"/>
      <c r="AN271" s="56"/>
      <c r="AO271" s="56"/>
      <c r="AP271" s="56"/>
      <c r="AQ271" s="56"/>
      <c r="AR271" s="56"/>
      <c r="AS271" s="56"/>
      <c r="AT271" s="56"/>
      <c r="AU271" s="56"/>
      <c r="AV271" s="56"/>
      <c r="AW271" s="56"/>
      <c r="AX271" s="56"/>
      <c r="AY271" s="56"/>
      <c r="AZ271" s="56"/>
      <c r="BA271" s="56"/>
      <c r="BB271" s="56"/>
      <c r="BC271" s="56"/>
      <c r="BD271" s="56"/>
      <c r="BE271" s="56"/>
      <c r="BF271" s="56"/>
      <c r="BG271" s="56"/>
      <c r="BH271" s="56"/>
      <c r="BI271" s="56"/>
      <c r="BJ271" s="56"/>
      <c r="BK271" s="56"/>
      <c r="BL271" s="56"/>
      <c r="BM271" s="56"/>
      <c r="BN271" s="56"/>
      <c r="BO271" s="56"/>
      <c r="BP271" s="56"/>
      <c r="BQ271" s="56"/>
      <c r="BR271" s="56"/>
      <c r="BS271" s="56"/>
      <c r="BT271" s="56"/>
      <c r="BU271" s="56"/>
      <c r="BV271" s="56"/>
      <c r="BW271" s="56"/>
      <c r="BX271" s="56"/>
      <c r="BY271" s="56"/>
      <c r="BZ271" s="56"/>
      <c r="CA271" s="56"/>
      <c r="CB271" s="56"/>
      <c r="CC271" s="56"/>
      <c r="CD271" s="56"/>
      <c r="CE271" s="56"/>
      <c r="CF271" s="56"/>
      <c r="CG271" s="56"/>
      <c r="CH271" s="56"/>
      <c r="CI271" s="56"/>
      <c r="CJ271" s="56"/>
      <c r="CK271" s="56"/>
      <c r="CL271" s="56"/>
      <c r="CM271" s="56"/>
      <c r="CN271" s="56"/>
      <c r="CO271" s="56"/>
      <c r="CP271" s="56"/>
      <c r="CQ271" s="56"/>
      <c r="CR271" s="56"/>
      <c r="CS271" s="56"/>
      <c r="CT271" s="56"/>
      <c r="CU271" s="56"/>
      <c r="CV271" s="56"/>
      <c r="CW271" s="56"/>
      <c r="CX271" s="56"/>
      <c r="CY271" s="56"/>
      <c r="CZ271" s="56"/>
      <c r="DA271" s="56"/>
      <c r="DB271" s="56"/>
      <c r="DC271" s="56"/>
      <c r="DD271" s="56"/>
      <c r="DE271" s="56"/>
      <c r="DF271" s="56"/>
      <c r="DG271" s="56"/>
      <c r="DH271" s="56"/>
      <c r="DI271" s="56"/>
      <c r="DJ271" s="56"/>
      <c r="DK271" s="56"/>
      <c r="DL271" s="56"/>
      <c r="DM271" s="56"/>
      <c r="DN271" s="56"/>
      <c r="DO271" s="56"/>
      <c r="DP271" s="56"/>
      <c r="DQ271" s="56"/>
    </row>
    <row r="272" spans="1:121" s="5" customFormat="1" ht="15.75" customHeight="1" x14ac:dyDescent="0.25">
      <c r="A272" s="57" t="s">
        <v>767</v>
      </c>
      <c r="B272" s="64" t="s">
        <v>119</v>
      </c>
      <c r="C272" s="2">
        <v>240</v>
      </c>
      <c r="D272" s="58" t="s">
        <v>9</v>
      </c>
      <c r="E272" s="55" t="s">
        <v>161</v>
      </c>
      <c r="F272" s="55" t="s">
        <v>161</v>
      </c>
      <c r="G272" s="56"/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56"/>
      <c r="S272" s="56"/>
      <c r="T272" s="56"/>
      <c r="U272" s="56"/>
      <c r="V272" s="56"/>
      <c r="W272" s="56"/>
      <c r="X272" s="56"/>
      <c r="Y272" s="56"/>
      <c r="Z272" s="56"/>
      <c r="AA272" s="56"/>
      <c r="AB272" s="56"/>
      <c r="AC272" s="56"/>
      <c r="AD272" s="56"/>
      <c r="AE272" s="56"/>
      <c r="AF272" s="56"/>
      <c r="AG272" s="56"/>
      <c r="AH272" s="56"/>
      <c r="AI272" s="56"/>
      <c r="AJ272" s="56"/>
      <c r="AK272" s="56"/>
      <c r="AL272" s="56"/>
      <c r="AM272" s="56"/>
      <c r="AN272" s="56"/>
      <c r="AO272" s="56"/>
      <c r="AP272" s="56"/>
      <c r="AQ272" s="56"/>
      <c r="AR272" s="56"/>
      <c r="AS272" s="56"/>
      <c r="AT272" s="56"/>
      <c r="AU272" s="56"/>
      <c r="AV272" s="56"/>
      <c r="AW272" s="56"/>
      <c r="AX272" s="56"/>
      <c r="AY272" s="56"/>
      <c r="AZ272" s="56"/>
      <c r="BA272" s="56"/>
      <c r="BB272" s="56"/>
      <c r="BC272" s="56"/>
      <c r="BD272" s="56"/>
      <c r="BE272" s="56"/>
      <c r="BF272" s="56"/>
      <c r="BG272" s="56"/>
      <c r="BH272" s="56"/>
      <c r="BI272" s="56"/>
      <c r="BJ272" s="56"/>
      <c r="BK272" s="56"/>
      <c r="BL272" s="56"/>
      <c r="BM272" s="56"/>
      <c r="BN272" s="56"/>
      <c r="BO272" s="56"/>
      <c r="BP272" s="56"/>
      <c r="BQ272" s="56"/>
      <c r="BR272" s="56"/>
      <c r="BS272" s="56"/>
      <c r="BT272" s="56"/>
      <c r="BU272" s="56"/>
      <c r="BV272" s="56"/>
      <c r="BW272" s="56"/>
      <c r="BX272" s="56"/>
      <c r="BY272" s="56"/>
      <c r="BZ272" s="56"/>
      <c r="CA272" s="56"/>
      <c r="CB272" s="56"/>
      <c r="CC272" s="56"/>
      <c r="CD272" s="56"/>
      <c r="CE272" s="56"/>
      <c r="CF272" s="56"/>
      <c r="CG272" s="56"/>
      <c r="CH272" s="56"/>
      <c r="CI272" s="56"/>
      <c r="CJ272" s="56"/>
      <c r="CK272" s="56"/>
      <c r="CL272" s="56"/>
      <c r="CM272" s="56"/>
      <c r="CN272" s="56"/>
      <c r="CO272" s="56"/>
      <c r="CP272" s="56"/>
      <c r="CQ272" s="56"/>
      <c r="CR272" s="56"/>
      <c r="CS272" s="56"/>
      <c r="CT272" s="56"/>
      <c r="CU272" s="56"/>
      <c r="CV272" s="56"/>
      <c r="CW272" s="56"/>
      <c r="CX272" s="56"/>
      <c r="CY272" s="56"/>
      <c r="CZ272" s="56"/>
      <c r="DA272" s="56"/>
      <c r="DB272" s="56"/>
      <c r="DC272" s="56"/>
      <c r="DD272" s="56"/>
      <c r="DE272" s="56"/>
      <c r="DF272" s="56"/>
      <c r="DG272" s="56"/>
      <c r="DH272" s="56"/>
      <c r="DI272" s="56"/>
      <c r="DJ272" s="56"/>
      <c r="DK272" s="56"/>
      <c r="DL272" s="56"/>
      <c r="DM272" s="56"/>
      <c r="DN272" s="56"/>
      <c r="DO272" s="56"/>
      <c r="DP272" s="56"/>
      <c r="DQ272" s="56"/>
    </row>
    <row r="273" spans="1:121" s="10" customFormat="1" ht="24" x14ac:dyDescent="0.25">
      <c r="A273" s="98" t="s">
        <v>553</v>
      </c>
      <c r="B273" s="99" t="s">
        <v>449</v>
      </c>
      <c r="C273" s="100"/>
      <c r="D273" s="12"/>
      <c r="E273" s="78"/>
      <c r="F273" s="78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</row>
    <row r="274" spans="1:121" s="5" customFormat="1" ht="48" customHeight="1" x14ac:dyDescent="0.25">
      <c r="A274" s="57" t="s">
        <v>450</v>
      </c>
      <c r="B274" s="69" t="s">
        <v>480</v>
      </c>
      <c r="C274" s="2">
        <v>220</v>
      </c>
      <c r="D274" s="58" t="s">
        <v>9</v>
      </c>
      <c r="E274" s="55" t="s">
        <v>26</v>
      </c>
      <c r="F274" s="55" t="s">
        <v>10</v>
      </c>
      <c r="G274" s="56"/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6"/>
      <c r="S274" s="56"/>
      <c r="T274" s="56"/>
      <c r="U274" s="56"/>
      <c r="V274" s="56"/>
      <c r="W274" s="56"/>
      <c r="X274" s="56"/>
      <c r="Y274" s="56"/>
      <c r="Z274" s="56"/>
      <c r="AA274" s="56"/>
      <c r="AB274" s="56"/>
      <c r="AC274" s="56"/>
      <c r="AD274" s="56"/>
      <c r="AE274" s="56"/>
      <c r="AF274" s="56"/>
      <c r="AG274" s="56"/>
      <c r="AH274" s="56"/>
      <c r="AI274" s="56"/>
      <c r="AJ274" s="56"/>
      <c r="AK274" s="56"/>
      <c r="AL274" s="56"/>
      <c r="AM274" s="56"/>
      <c r="AN274" s="56"/>
      <c r="AO274" s="56"/>
      <c r="AP274" s="56"/>
      <c r="AQ274" s="56"/>
      <c r="AR274" s="56"/>
      <c r="AS274" s="56"/>
      <c r="AT274" s="56"/>
      <c r="AU274" s="56"/>
      <c r="AV274" s="56"/>
      <c r="AW274" s="56"/>
      <c r="AX274" s="56"/>
      <c r="AY274" s="56"/>
      <c r="AZ274" s="56"/>
      <c r="BA274" s="56"/>
      <c r="BB274" s="56"/>
      <c r="BC274" s="56"/>
      <c r="BD274" s="56"/>
      <c r="BE274" s="56"/>
      <c r="BF274" s="56"/>
      <c r="BG274" s="56"/>
      <c r="BH274" s="56"/>
      <c r="BI274" s="56"/>
      <c r="BJ274" s="56"/>
      <c r="BK274" s="56"/>
      <c r="BL274" s="56"/>
      <c r="BM274" s="56"/>
      <c r="BN274" s="56"/>
      <c r="BO274" s="56"/>
      <c r="BP274" s="56"/>
      <c r="BQ274" s="56"/>
      <c r="BR274" s="56"/>
      <c r="BS274" s="56"/>
      <c r="BT274" s="56"/>
      <c r="BU274" s="56"/>
      <c r="BV274" s="56"/>
      <c r="BW274" s="56"/>
      <c r="BX274" s="56"/>
      <c r="BY274" s="56"/>
      <c r="BZ274" s="56"/>
      <c r="CA274" s="56"/>
      <c r="CB274" s="56"/>
      <c r="CC274" s="56"/>
      <c r="CD274" s="56"/>
      <c r="CE274" s="56"/>
      <c r="CF274" s="56"/>
      <c r="CG274" s="56"/>
      <c r="CH274" s="56"/>
      <c r="CI274" s="56"/>
      <c r="CJ274" s="56"/>
      <c r="CK274" s="56"/>
      <c r="CL274" s="56"/>
      <c r="CM274" s="56"/>
      <c r="CN274" s="56"/>
      <c r="CO274" s="56"/>
      <c r="CP274" s="56"/>
      <c r="CQ274" s="56"/>
      <c r="CR274" s="56"/>
      <c r="CS274" s="56"/>
      <c r="CT274" s="56"/>
      <c r="CU274" s="56"/>
      <c r="CV274" s="56"/>
      <c r="CW274" s="56"/>
      <c r="CX274" s="56"/>
      <c r="CY274" s="56"/>
      <c r="CZ274" s="56"/>
      <c r="DA274" s="56"/>
      <c r="DB274" s="56"/>
      <c r="DC274" s="56"/>
      <c r="DD274" s="56"/>
      <c r="DE274" s="56"/>
      <c r="DF274" s="56"/>
      <c r="DG274" s="56"/>
      <c r="DH274" s="56"/>
      <c r="DI274" s="56"/>
      <c r="DJ274" s="56"/>
      <c r="DK274" s="56"/>
      <c r="DL274" s="56"/>
      <c r="DM274" s="56"/>
      <c r="DN274" s="56"/>
      <c r="DO274" s="56"/>
      <c r="DP274" s="56"/>
      <c r="DQ274" s="56"/>
    </row>
    <row r="275" spans="1:121" s="5" customFormat="1" ht="27.75" customHeight="1" x14ac:dyDescent="0.25">
      <c r="A275" s="57" t="s">
        <v>549</v>
      </c>
      <c r="B275" s="67" t="s">
        <v>550</v>
      </c>
      <c r="C275" s="2">
        <v>300</v>
      </c>
      <c r="D275" s="58" t="s">
        <v>9</v>
      </c>
      <c r="E275" s="55" t="s">
        <v>11</v>
      </c>
      <c r="F275" s="55" t="s">
        <v>11</v>
      </c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56"/>
      <c r="T275" s="56"/>
      <c r="U275" s="56"/>
      <c r="V275" s="56"/>
      <c r="W275" s="56"/>
      <c r="X275" s="56"/>
      <c r="Y275" s="56"/>
      <c r="Z275" s="56"/>
      <c r="AA275" s="56"/>
      <c r="AB275" s="56"/>
      <c r="AC275" s="56"/>
      <c r="AD275" s="56"/>
      <c r="AE275" s="56"/>
      <c r="AF275" s="56"/>
      <c r="AG275" s="56"/>
      <c r="AH275" s="56"/>
      <c r="AI275" s="56"/>
      <c r="AJ275" s="56"/>
      <c r="AK275" s="56"/>
      <c r="AL275" s="56"/>
      <c r="AM275" s="56"/>
      <c r="AN275" s="56"/>
      <c r="AO275" s="56"/>
      <c r="AP275" s="56"/>
      <c r="AQ275" s="56"/>
      <c r="AR275" s="56"/>
      <c r="AS275" s="56"/>
      <c r="AT275" s="56"/>
      <c r="AU275" s="56"/>
      <c r="AV275" s="56"/>
      <c r="AW275" s="56"/>
      <c r="AX275" s="56"/>
      <c r="AY275" s="56"/>
      <c r="AZ275" s="56"/>
      <c r="BA275" s="56"/>
      <c r="BB275" s="56"/>
      <c r="BC275" s="56"/>
      <c r="BD275" s="56"/>
      <c r="BE275" s="56"/>
      <c r="BF275" s="56"/>
      <c r="BG275" s="56"/>
      <c r="BH275" s="56"/>
      <c r="BI275" s="56"/>
      <c r="BJ275" s="56"/>
      <c r="BK275" s="56"/>
      <c r="BL275" s="56"/>
      <c r="BM275" s="56"/>
      <c r="BN275" s="56"/>
      <c r="BO275" s="56"/>
      <c r="BP275" s="56"/>
      <c r="BQ275" s="56"/>
      <c r="BR275" s="56"/>
      <c r="BS275" s="56"/>
      <c r="BT275" s="56"/>
      <c r="BU275" s="56"/>
      <c r="BV275" s="56"/>
      <c r="BW275" s="56"/>
      <c r="BX275" s="56"/>
      <c r="BY275" s="56"/>
      <c r="BZ275" s="56"/>
      <c r="CA275" s="56"/>
      <c r="CB275" s="56"/>
      <c r="CC275" s="56"/>
      <c r="CD275" s="56"/>
      <c r="CE275" s="56"/>
      <c r="CF275" s="56"/>
      <c r="CG275" s="56"/>
      <c r="CH275" s="56"/>
      <c r="CI275" s="56"/>
      <c r="CJ275" s="56"/>
      <c r="CK275" s="56"/>
      <c r="CL275" s="56"/>
      <c r="CM275" s="56"/>
      <c r="CN275" s="56"/>
      <c r="CO275" s="56"/>
      <c r="CP275" s="56"/>
      <c r="CQ275" s="56"/>
      <c r="CR275" s="56"/>
      <c r="CS275" s="56"/>
      <c r="CT275" s="56"/>
      <c r="CU275" s="56"/>
      <c r="CV275" s="56"/>
      <c r="CW275" s="56"/>
      <c r="CX275" s="56"/>
      <c r="CY275" s="56"/>
      <c r="CZ275" s="56"/>
      <c r="DA275" s="56"/>
      <c r="DB275" s="56"/>
      <c r="DC275" s="56"/>
      <c r="DD275" s="56"/>
      <c r="DE275" s="56"/>
      <c r="DF275" s="56"/>
      <c r="DG275" s="56"/>
      <c r="DH275" s="56"/>
      <c r="DI275" s="56"/>
      <c r="DJ275" s="56"/>
      <c r="DK275" s="56"/>
      <c r="DL275" s="56"/>
      <c r="DM275" s="56"/>
      <c r="DN275" s="56"/>
      <c r="DO275" s="56"/>
      <c r="DP275" s="56"/>
      <c r="DQ275" s="56"/>
    </row>
    <row r="276" spans="1:121" s="5" customFormat="1" ht="20.25" customHeight="1" x14ac:dyDescent="0.25">
      <c r="A276" s="57" t="s">
        <v>703</v>
      </c>
      <c r="B276" s="69" t="s">
        <v>657</v>
      </c>
      <c r="C276" s="2">
        <v>1650</v>
      </c>
      <c r="D276" s="58" t="s">
        <v>9</v>
      </c>
      <c r="E276" s="55" t="s">
        <v>242</v>
      </c>
      <c r="F276" s="55" t="s">
        <v>242</v>
      </c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  <c r="S276" s="56"/>
      <c r="T276" s="56"/>
      <c r="U276" s="56"/>
      <c r="V276" s="56"/>
      <c r="W276" s="56"/>
      <c r="X276" s="56"/>
      <c r="Y276" s="56"/>
      <c r="Z276" s="56"/>
      <c r="AA276" s="56"/>
      <c r="AB276" s="56"/>
      <c r="AC276" s="56"/>
      <c r="AD276" s="56"/>
      <c r="AE276" s="56"/>
      <c r="AF276" s="56"/>
      <c r="AG276" s="56"/>
      <c r="AH276" s="56"/>
      <c r="AI276" s="56"/>
      <c r="AJ276" s="56"/>
      <c r="AK276" s="56"/>
      <c r="AL276" s="56"/>
      <c r="AM276" s="56"/>
      <c r="AN276" s="56"/>
      <c r="AO276" s="56"/>
      <c r="AP276" s="56"/>
      <c r="AQ276" s="56"/>
      <c r="AR276" s="56"/>
      <c r="AS276" s="56"/>
      <c r="AT276" s="56"/>
      <c r="AU276" s="56"/>
      <c r="AV276" s="56"/>
      <c r="AW276" s="56"/>
      <c r="AX276" s="56"/>
      <c r="AY276" s="56"/>
      <c r="AZ276" s="56"/>
      <c r="BA276" s="56"/>
      <c r="BB276" s="56"/>
      <c r="BC276" s="56"/>
      <c r="BD276" s="56"/>
      <c r="BE276" s="56"/>
      <c r="BF276" s="56"/>
      <c r="BG276" s="56"/>
      <c r="BH276" s="56"/>
      <c r="BI276" s="56"/>
      <c r="BJ276" s="56"/>
      <c r="BK276" s="56"/>
      <c r="BL276" s="56"/>
      <c r="BM276" s="56"/>
      <c r="BN276" s="56"/>
      <c r="BO276" s="56"/>
      <c r="BP276" s="56"/>
      <c r="BQ276" s="56"/>
      <c r="BR276" s="56"/>
      <c r="BS276" s="56"/>
      <c r="BT276" s="56"/>
      <c r="BU276" s="56"/>
      <c r="BV276" s="56"/>
      <c r="BW276" s="56"/>
      <c r="BX276" s="56"/>
      <c r="BY276" s="56"/>
      <c r="BZ276" s="56"/>
      <c r="CA276" s="56"/>
      <c r="CB276" s="56"/>
      <c r="CC276" s="56"/>
      <c r="CD276" s="56"/>
      <c r="CE276" s="56"/>
      <c r="CF276" s="56"/>
      <c r="CG276" s="56"/>
      <c r="CH276" s="56"/>
      <c r="CI276" s="56"/>
      <c r="CJ276" s="56"/>
      <c r="CK276" s="56"/>
      <c r="CL276" s="56"/>
      <c r="CM276" s="56"/>
      <c r="CN276" s="56"/>
      <c r="CO276" s="56"/>
      <c r="CP276" s="56"/>
      <c r="CQ276" s="56"/>
      <c r="CR276" s="56"/>
      <c r="CS276" s="56"/>
      <c r="CT276" s="56"/>
      <c r="CU276" s="56"/>
      <c r="CV276" s="56"/>
      <c r="CW276" s="56"/>
      <c r="CX276" s="56"/>
      <c r="CY276" s="56"/>
      <c r="CZ276" s="56"/>
      <c r="DA276" s="56"/>
      <c r="DB276" s="56"/>
      <c r="DC276" s="56"/>
      <c r="DD276" s="56"/>
      <c r="DE276" s="56"/>
      <c r="DF276" s="56"/>
      <c r="DG276" s="56"/>
      <c r="DH276" s="56"/>
      <c r="DI276" s="56"/>
      <c r="DJ276" s="56"/>
      <c r="DK276" s="56"/>
      <c r="DL276" s="56"/>
      <c r="DM276" s="56"/>
      <c r="DN276" s="56"/>
      <c r="DO276" s="56"/>
      <c r="DP276" s="56"/>
      <c r="DQ276" s="56"/>
    </row>
    <row r="277" spans="1:121" s="5" customFormat="1" ht="30" customHeight="1" x14ac:dyDescent="0.25">
      <c r="A277" s="57" t="s">
        <v>709</v>
      </c>
      <c r="B277" s="69" t="s">
        <v>710</v>
      </c>
      <c r="C277" s="2">
        <v>150</v>
      </c>
      <c r="D277" s="58" t="s">
        <v>9</v>
      </c>
      <c r="E277" s="55" t="s">
        <v>161</v>
      </c>
      <c r="F277" s="55" t="s">
        <v>161</v>
      </c>
      <c r="G277" s="56"/>
      <c r="H277" s="56"/>
      <c r="I277" s="56"/>
      <c r="J277" s="56"/>
      <c r="K277" s="56"/>
      <c r="L277" s="56"/>
      <c r="M277" s="56"/>
      <c r="N277" s="56"/>
      <c r="O277" s="56"/>
      <c r="P277" s="56"/>
      <c r="Q277" s="56"/>
      <c r="R277" s="56"/>
      <c r="S277" s="56"/>
      <c r="T277" s="56"/>
      <c r="U277" s="56"/>
      <c r="V277" s="56"/>
      <c r="W277" s="56"/>
      <c r="X277" s="56"/>
      <c r="Y277" s="56"/>
      <c r="Z277" s="56"/>
      <c r="AA277" s="56"/>
      <c r="AB277" s="56"/>
      <c r="AC277" s="56"/>
      <c r="AD277" s="56"/>
      <c r="AE277" s="56"/>
      <c r="AF277" s="56"/>
      <c r="AG277" s="56"/>
      <c r="AH277" s="56"/>
      <c r="AI277" s="56"/>
      <c r="AJ277" s="56"/>
      <c r="AK277" s="56"/>
      <c r="AL277" s="56"/>
      <c r="AM277" s="56"/>
      <c r="AN277" s="56"/>
      <c r="AO277" s="56"/>
      <c r="AP277" s="56"/>
      <c r="AQ277" s="56"/>
      <c r="AR277" s="56"/>
      <c r="AS277" s="56"/>
      <c r="AT277" s="56"/>
      <c r="AU277" s="56"/>
      <c r="AV277" s="56"/>
      <c r="AW277" s="56"/>
      <c r="AX277" s="56"/>
      <c r="AY277" s="56"/>
      <c r="AZ277" s="56"/>
      <c r="BA277" s="56"/>
      <c r="BB277" s="56"/>
      <c r="BC277" s="56"/>
      <c r="BD277" s="56"/>
      <c r="BE277" s="56"/>
      <c r="BF277" s="56"/>
      <c r="BG277" s="56"/>
      <c r="BH277" s="56"/>
      <c r="BI277" s="56"/>
      <c r="BJ277" s="56"/>
      <c r="BK277" s="56"/>
      <c r="BL277" s="56"/>
      <c r="BM277" s="56"/>
      <c r="BN277" s="56"/>
      <c r="BO277" s="56"/>
      <c r="BP277" s="56"/>
      <c r="BQ277" s="56"/>
      <c r="BR277" s="56"/>
      <c r="BS277" s="56"/>
      <c r="BT277" s="56"/>
      <c r="BU277" s="56"/>
      <c r="BV277" s="56"/>
      <c r="BW277" s="56"/>
      <c r="BX277" s="56"/>
      <c r="BY277" s="56"/>
      <c r="BZ277" s="56"/>
      <c r="CA277" s="56"/>
      <c r="CB277" s="56"/>
      <c r="CC277" s="56"/>
      <c r="CD277" s="56"/>
      <c r="CE277" s="56"/>
      <c r="CF277" s="56"/>
      <c r="CG277" s="56"/>
      <c r="CH277" s="56"/>
      <c r="CI277" s="56"/>
      <c r="CJ277" s="56"/>
      <c r="CK277" s="56"/>
      <c r="CL277" s="56"/>
      <c r="CM277" s="56"/>
      <c r="CN277" s="56"/>
      <c r="CO277" s="56"/>
      <c r="CP277" s="56"/>
      <c r="CQ277" s="56"/>
      <c r="CR277" s="56"/>
      <c r="CS277" s="56"/>
      <c r="CT277" s="56"/>
      <c r="CU277" s="56"/>
      <c r="CV277" s="56"/>
      <c r="CW277" s="56"/>
      <c r="CX277" s="56"/>
      <c r="CY277" s="56"/>
      <c r="CZ277" s="56"/>
      <c r="DA277" s="56"/>
      <c r="DB277" s="56"/>
      <c r="DC277" s="56"/>
      <c r="DD277" s="56"/>
      <c r="DE277" s="56"/>
      <c r="DF277" s="56"/>
      <c r="DG277" s="56"/>
      <c r="DH277" s="56"/>
      <c r="DI277" s="56"/>
      <c r="DJ277" s="56"/>
      <c r="DK277" s="56"/>
      <c r="DL277" s="56"/>
      <c r="DM277" s="56"/>
      <c r="DN277" s="56"/>
      <c r="DO277" s="56"/>
      <c r="DP277" s="56"/>
      <c r="DQ277" s="56"/>
    </row>
    <row r="278" spans="1:121" s="5" customFormat="1" ht="30" customHeight="1" x14ac:dyDescent="0.25">
      <c r="A278" s="57" t="s">
        <v>772</v>
      </c>
      <c r="B278" s="69" t="s">
        <v>773</v>
      </c>
      <c r="C278" s="2">
        <v>2730</v>
      </c>
      <c r="D278" s="58" t="s">
        <v>9</v>
      </c>
      <c r="E278" s="55" t="s">
        <v>161</v>
      </c>
      <c r="F278" s="55" t="s">
        <v>161</v>
      </c>
      <c r="G278" s="56"/>
      <c r="H278" s="56"/>
      <c r="I278" s="56"/>
      <c r="J278" s="56"/>
      <c r="K278" s="56"/>
      <c r="L278" s="56"/>
      <c r="M278" s="56"/>
      <c r="N278" s="56"/>
      <c r="O278" s="56"/>
      <c r="P278" s="56"/>
      <c r="Q278" s="56"/>
      <c r="R278" s="56"/>
      <c r="S278" s="56"/>
      <c r="T278" s="56"/>
      <c r="U278" s="56"/>
      <c r="V278" s="56"/>
      <c r="W278" s="56"/>
      <c r="X278" s="56"/>
      <c r="Y278" s="56"/>
      <c r="Z278" s="56"/>
      <c r="AA278" s="56"/>
      <c r="AB278" s="56"/>
      <c r="AC278" s="56"/>
      <c r="AD278" s="56"/>
      <c r="AE278" s="56"/>
      <c r="AF278" s="56"/>
      <c r="AG278" s="56"/>
      <c r="AH278" s="56"/>
      <c r="AI278" s="56"/>
      <c r="AJ278" s="56"/>
      <c r="AK278" s="56"/>
      <c r="AL278" s="56"/>
      <c r="AM278" s="56"/>
      <c r="AN278" s="56"/>
      <c r="AO278" s="56"/>
      <c r="AP278" s="56"/>
      <c r="AQ278" s="56"/>
      <c r="AR278" s="56"/>
      <c r="AS278" s="56"/>
      <c r="AT278" s="56"/>
      <c r="AU278" s="56"/>
      <c r="AV278" s="56"/>
      <c r="AW278" s="56"/>
      <c r="AX278" s="56"/>
      <c r="AY278" s="56"/>
      <c r="AZ278" s="56"/>
      <c r="BA278" s="56"/>
      <c r="BB278" s="56"/>
      <c r="BC278" s="56"/>
      <c r="BD278" s="56"/>
      <c r="BE278" s="56"/>
      <c r="BF278" s="56"/>
      <c r="BG278" s="56"/>
      <c r="BH278" s="56"/>
      <c r="BI278" s="56"/>
      <c r="BJ278" s="56"/>
      <c r="BK278" s="56"/>
      <c r="BL278" s="56"/>
      <c r="BM278" s="56"/>
      <c r="BN278" s="56"/>
      <c r="BO278" s="56"/>
      <c r="BP278" s="56"/>
      <c r="BQ278" s="56"/>
      <c r="BR278" s="56"/>
      <c r="BS278" s="56"/>
      <c r="BT278" s="56"/>
      <c r="BU278" s="56"/>
      <c r="BV278" s="56"/>
      <c r="BW278" s="56"/>
      <c r="BX278" s="56"/>
      <c r="BY278" s="56"/>
      <c r="BZ278" s="56"/>
      <c r="CA278" s="56"/>
      <c r="CB278" s="56"/>
      <c r="CC278" s="56"/>
      <c r="CD278" s="56"/>
      <c r="CE278" s="56"/>
      <c r="CF278" s="56"/>
      <c r="CG278" s="56"/>
      <c r="CH278" s="56"/>
      <c r="CI278" s="56"/>
      <c r="CJ278" s="56"/>
      <c r="CK278" s="56"/>
      <c r="CL278" s="56"/>
      <c r="CM278" s="56"/>
      <c r="CN278" s="56"/>
      <c r="CO278" s="56"/>
      <c r="CP278" s="56"/>
      <c r="CQ278" s="56"/>
      <c r="CR278" s="56"/>
      <c r="CS278" s="56"/>
      <c r="CT278" s="56"/>
      <c r="CU278" s="56"/>
      <c r="CV278" s="56"/>
      <c r="CW278" s="56"/>
      <c r="CX278" s="56"/>
      <c r="CY278" s="56"/>
      <c r="CZ278" s="56"/>
      <c r="DA278" s="56"/>
      <c r="DB278" s="56"/>
      <c r="DC278" s="56"/>
      <c r="DD278" s="56"/>
      <c r="DE278" s="56"/>
      <c r="DF278" s="56"/>
      <c r="DG278" s="56"/>
      <c r="DH278" s="56"/>
      <c r="DI278" s="56"/>
      <c r="DJ278" s="56"/>
      <c r="DK278" s="56"/>
      <c r="DL278" s="56"/>
      <c r="DM278" s="56"/>
      <c r="DN278" s="56"/>
      <c r="DO278" s="56"/>
      <c r="DP278" s="56"/>
      <c r="DQ278" s="56"/>
    </row>
    <row r="279" spans="1:121" s="5" customFormat="1" ht="25.5" customHeight="1" x14ac:dyDescent="0.25">
      <c r="A279" s="1" t="s">
        <v>802</v>
      </c>
      <c r="B279" s="69"/>
      <c r="C279" s="2"/>
      <c r="D279" s="12"/>
      <c r="E279" s="78"/>
      <c r="F279" s="78"/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6"/>
      <c r="R279" s="56"/>
      <c r="S279" s="56"/>
      <c r="T279" s="56"/>
      <c r="U279" s="56"/>
      <c r="V279" s="56"/>
      <c r="W279" s="56"/>
      <c r="X279" s="56"/>
      <c r="Y279" s="56"/>
      <c r="Z279" s="56"/>
      <c r="AA279" s="56"/>
      <c r="AB279" s="56"/>
      <c r="AC279" s="56"/>
      <c r="AD279" s="56"/>
      <c r="AE279" s="56"/>
      <c r="AF279" s="56"/>
      <c r="AG279" s="56"/>
      <c r="AH279" s="56"/>
      <c r="AI279" s="56"/>
      <c r="AJ279" s="56"/>
      <c r="AK279" s="56"/>
      <c r="AL279" s="56"/>
      <c r="AM279" s="56"/>
      <c r="AN279" s="56"/>
      <c r="AO279" s="56"/>
      <c r="AP279" s="56"/>
      <c r="AQ279" s="56"/>
      <c r="AR279" s="56"/>
      <c r="AS279" s="56"/>
      <c r="AT279" s="56"/>
      <c r="AU279" s="56"/>
      <c r="AV279" s="56"/>
      <c r="AW279" s="56"/>
      <c r="AX279" s="56"/>
      <c r="AY279" s="56"/>
      <c r="AZ279" s="56"/>
      <c r="BA279" s="56"/>
      <c r="BB279" s="56"/>
      <c r="BC279" s="56"/>
      <c r="BD279" s="56"/>
      <c r="BE279" s="56"/>
      <c r="BF279" s="56"/>
      <c r="BG279" s="56"/>
      <c r="BH279" s="56"/>
      <c r="BI279" s="56"/>
      <c r="BJ279" s="56"/>
      <c r="BK279" s="56"/>
      <c r="BL279" s="56"/>
      <c r="BM279" s="56"/>
      <c r="BN279" s="56"/>
      <c r="BO279" s="56"/>
      <c r="BP279" s="56"/>
      <c r="BQ279" s="56"/>
      <c r="BR279" s="56"/>
      <c r="BS279" s="56"/>
      <c r="BT279" s="56"/>
      <c r="BU279" s="56"/>
      <c r="BV279" s="56"/>
      <c r="BW279" s="56"/>
      <c r="BX279" s="56"/>
      <c r="BY279" s="56"/>
      <c r="BZ279" s="56"/>
      <c r="CA279" s="56"/>
      <c r="CB279" s="56"/>
      <c r="CC279" s="56"/>
      <c r="CD279" s="56"/>
      <c r="CE279" s="56"/>
      <c r="CF279" s="56"/>
      <c r="CG279" s="56"/>
      <c r="CH279" s="56"/>
      <c r="CI279" s="56"/>
      <c r="CJ279" s="56"/>
      <c r="CK279" s="56"/>
      <c r="CL279" s="56"/>
      <c r="CM279" s="56"/>
      <c r="CN279" s="56"/>
      <c r="CO279" s="56"/>
      <c r="CP279" s="56"/>
      <c r="CQ279" s="56"/>
      <c r="CR279" s="56"/>
      <c r="CS279" s="56"/>
      <c r="CT279" s="56"/>
      <c r="CU279" s="56"/>
      <c r="CV279" s="56"/>
      <c r="CW279" s="56"/>
      <c r="CX279" s="56"/>
      <c r="CY279" s="56"/>
      <c r="CZ279" s="56"/>
      <c r="DA279" s="56"/>
      <c r="DB279" s="56"/>
      <c r="DC279" s="56"/>
      <c r="DD279" s="56"/>
      <c r="DE279" s="56"/>
      <c r="DF279" s="56"/>
      <c r="DG279" s="56"/>
      <c r="DH279" s="56"/>
      <c r="DI279" s="56"/>
      <c r="DJ279" s="56"/>
      <c r="DK279" s="56"/>
      <c r="DL279" s="56"/>
      <c r="DM279" s="56"/>
      <c r="DN279" s="56"/>
      <c r="DO279" s="56"/>
      <c r="DP279" s="56"/>
      <c r="DQ279" s="56"/>
    </row>
    <row r="280" spans="1:121" s="5" customFormat="1" ht="33" customHeight="1" x14ac:dyDescent="0.25">
      <c r="A280" s="57" t="s">
        <v>485</v>
      </c>
      <c r="B280" s="69" t="s">
        <v>484</v>
      </c>
      <c r="C280" s="2">
        <v>600</v>
      </c>
      <c r="D280" s="58" t="s">
        <v>9</v>
      </c>
      <c r="E280" s="55" t="s">
        <v>14</v>
      </c>
      <c r="F280" s="55" t="s">
        <v>14</v>
      </c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6"/>
      <c r="S280" s="56"/>
      <c r="T280" s="56"/>
      <c r="U280" s="56"/>
      <c r="V280" s="56"/>
      <c r="W280" s="56"/>
      <c r="X280" s="56"/>
      <c r="Y280" s="56"/>
      <c r="Z280" s="56"/>
      <c r="AA280" s="56"/>
      <c r="AB280" s="56"/>
      <c r="AC280" s="56"/>
      <c r="AD280" s="56"/>
      <c r="AE280" s="56"/>
      <c r="AF280" s="56"/>
      <c r="AG280" s="56"/>
      <c r="AH280" s="56"/>
      <c r="AI280" s="56"/>
      <c r="AJ280" s="56"/>
      <c r="AK280" s="56"/>
      <c r="AL280" s="56"/>
      <c r="AM280" s="56"/>
      <c r="AN280" s="56"/>
      <c r="AO280" s="56"/>
      <c r="AP280" s="56"/>
      <c r="AQ280" s="56"/>
      <c r="AR280" s="56"/>
      <c r="AS280" s="56"/>
      <c r="AT280" s="56"/>
      <c r="AU280" s="56"/>
      <c r="AV280" s="56"/>
      <c r="AW280" s="56"/>
      <c r="AX280" s="56"/>
      <c r="AY280" s="56"/>
      <c r="AZ280" s="56"/>
      <c r="BA280" s="56"/>
      <c r="BB280" s="56"/>
      <c r="BC280" s="56"/>
      <c r="BD280" s="56"/>
      <c r="BE280" s="56"/>
      <c r="BF280" s="56"/>
      <c r="BG280" s="56"/>
      <c r="BH280" s="56"/>
      <c r="BI280" s="56"/>
      <c r="BJ280" s="56"/>
      <c r="BK280" s="56"/>
      <c r="BL280" s="56"/>
      <c r="BM280" s="56"/>
      <c r="BN280" s="56"/>
      <c r="BO280" s="56"/>
      <c r="BP280" s="56"/>
      <c r="BQ280" s="56"/>
      <c r="BR280" s="56"/>
      <c r="BS280" s="56"/>
      <c r="BT280" s="56"/>
      <c r="BU280" s="56"/>
      <c r="BV280" s="56"/>
      <c r="BW280" s="56"/>
      <c r="BX280" s="56"/>
      <c r="BY280" s="56"/>
      <c r="BZ280" s="56"/>
      <c r="CA280" s="56"/>
      <c r="CB280" s="56"/>
      <c r="CC280" s="56"/>
      <c r="CD280" s="56"/>
      <c r="CE280" s="56"/>
      <c r="CF280" s="56"/>
      <c r="CG280" s="56"/>
      <c r="CH280" s="56"/>
      <c r="CI280" s="56"/>
      <c r="CJ280" s="56"/>
      <c r="CK280" s="56"/>
      <c r="CL280" s="56"/>
      <c r="CM280" s="56"/>
      <c r="CN280" s="56"/>
      <c r="CO280" s="56"/>
      <c r="CP280" s="56"/>
      <c r="CQ280" s="56"/>
      <c r="CR280" s="56"/>
      <c r="CS280" s="56"/>
      <c r="CT280" s="56"/>
      <c r="CU280" s="56"/>
      <c r="CV280" s="56"/>
      <c r="CW280" s="56"/>
      <c r="CX280" s="56"/>
      <c r="CY280" s="56"/>
      <c r="CZ280" s="56"/>
      <c r="DA280" s="56"/>
      <c r="DB280" s="56"/>
      <c r="DC280" s="56"/>
      <c r="DD280" s="56"/>
      <c r="DE280" s="56"/>
      <c r="DF280" s="56"/>
      <c r="DG280" s="56"/>
      <c r="DH280" s="56"/>
      <c r="DI280" s="56"/>
      <c r="DJ280" s="56"/>
      <c r="DK280" s="56"/>
      <c r="DL280" s="56"/>
      <c r="DM280" s="56"/>
      <c r="DN280" s="56"/>
      <c r="DO280" s="56"/>
      <c r="DP280" s="56"/>
      <c r="DQ280" s="56"/>
    </row>
    <row r="281" spans="1:121" s="5" customFormat="1" ht="33" customHeight="1" x14ac:dyDescent="0.25">
      <c r="A281" s="57" t="s">
        <v>493</v>
      </c>
      <c r="B281" s="69" t="s">
        <v>494</v>
      </c>
      <c r="C281" s="2">
        <v>400</v>
      </c>
      <c r="D281" s="58" t="s">
        <v>9</v>
      </c>
      <c r="E281" s="55" t="s">
        <v>10</v>
      </c>
      <c r="F281" s="55" t="s">
        <v>10</v>
      </c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6"/>
      <c r="R281" s="56"/>
      <c r="S281" s="56"/>
      <c r="T281" s="56"/>
      <c r="U281" s="56"/>
      <c r="V281" s="56"/>
      <c r="W281" s="56"/>
      <c r="X281" s="56"/>
      <c r="Y281" s="56"/>
      <c r="Z281" s="56"/>
      <c r="AA281" s="56"/>
      <c r="AB281" s="56"/>
      <c r="AC281" s="56"/>
      <c r="AD281" s="56"/>
      <c r="AE281" s="56"/>
      <c r="AF281" s="56"/>
      <c r="AG281" s="56"/>
      <c r="AH281" s="56"/>
      <c r="AI281" s="56"/>
      <c r="AJ281" s="56"/>
      <c r="AK281" s="56"/>
      <c r="AL281" s="56"/>
      <c r="AM281" s="56"/>
      <c r="AN281" s="56"/>
      <c r="AO281" s="56"/>
      <c r="AP281" s="56"/>
      <c r="AQ281" s="56"/>
      <c r="AR281" s="56"/>
      <c r="AS281" s="56"/>
      <c r="AT281" s="56"/>
      <c r="AU281" s="56"/>
      <c r="AV281" s="56"/>
      <c r="AW281" s="56"/>
      <c r="AX281" s="56"/>
      <c r="AY281" s="56"/>
      <c r="AZ281" s="56"/>
      <c r="BA281" s="56"/>
      <c r="BB281" s="56"/>
      <c r="BC281" s="56"/>
      <c r="BD281" s="56"/>
      <c r="BE281" s="56"/>
      <c r="BF281" s="56"/>
      <c r="BG281" s="56"/>
      <c r="BH281" s="56"/>
      <c r="BI281" s="56"/>
      <c r="BJ281" s="56"/>
      <c r="BK281" s="56"/>
      <c r="BL281" s="56"/>
      <c r="BM281" s="56"/>
      <c r="BN281" s="56"/>
      <c r="BO281" s="56"/>
      <c r="BP281" s="56"/>
      <c r="BQ281" s="56"/>
      <c r="BR281" s="56"/>
      <c r="BS281" s="56"/>
      <c r="BT281" s="56"/>
      <c r="BU281" s="56"/>
      <c r="BV281" s="56"/>
      <c r="BW281" s="56"/>
      <c r="BX281" s="56"/>
      <c r="BY281" s="56"/>
      <c r="BZ281" s="56"/>
      <c r="CA281" s="56"/>
      <c r="CB281" s="56"/>
      <c r="CC281" s="56"/>
      <c r="CD281" s="56"/>
      <c r="CE281" s="56"/>
      <c r="CF281" s="56"/>
      <c r="CG281" s="56"/>
      <c r="CH281" s="56"/>
      <c r="CI281" s="56"/>
      <c r="CJ281" s="56"/>
      <c r="CK281" s="56"/>
      <c r="CL281" s="56"/>
      <c r="CM281" s="56"/>
      <c r="CN281" s="56"/>
      <c r="CO281" s="56"/>
      <c r="CP281" s="56"/>
      <c r="CQ281" s="56"/>
      <c r="CR281" s="56"/>
      <c r="CS281" s="56"/>
      <c r="CT281" s="56"/>
      <c r="CU281" s="56"/>
      <c r="CV281" s="56"/>
      <c r="CW281" s="56"/>
      <c r="CX281" s="56"/>
      <c r="CY281" s="56"/>
      <c r="CZ281" s="56"/>
      <c r="DA281" s="56"/>
      <c r="DB281" s="56"/>
      <c r="DC281" s="56"/>
      <c r="DD281" s="56"/>
      <c r="DE281" s="56"/>
      <c r="DF281" s="56"/>
      <c r="DG281" s="56"/>
      <c r="DH281" s="56"/>
      <c r="DI281" s="56"/>
      <c r="DJ281" s="56"/>
      <c r="DK281" s="56"/>
      <c r="DL281" s="56"/>
      <c r="DM281" s="56"/>
      <c r="DN281" s="56"/>
      <c r="DO281" s="56"/>
      <c r="DP281" s="56"/>
      <c r="DQ281" s="56"/>
    </row>
    <row r="282" spans="1:121" s="5" customFormat="1" ht="38.25" x14ac:dyDescent="0.25">
      <c r="A282" s="57" t="s">
        <v>495</v>
      </c>
      <c r="B282" s="69" t="s">
        <v>496</v>
      </c>
      <c r="C282" s="2">
        <v>10000</v>
      </c>
      <c r="D282" s="58" t="s">
        <v>9</v>
      </c>
      <c r="E282" s="55" t="s">
        <v>10</v>
      </c>
      <c r="F282" s="55" t="s">
        <v>10</v>
      </c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6"/>
      <c r="S282" s="56"/>
      <c r="T282" s="56"/>
      <c r="U282" s="56"/>
      <c r="V282" s="56"/>
      <c r="W282" s="56"/>
      <c r="X282" s="56"/>
      <c r="Y282" s="56"/>
      <c r="Z282" s="56"/>
      <c r="AA282" s="56"/>
      <c r="AB282" s="56"/>
      <c r="AC282" s="56"/>
      <c r="AD282" s="56"/>
      <c r="AE282" s="56"/>
      <c r="AF282" s="56"/>
      <c r="AG282" s="56"/>
      <c r="AH282" s="56"/>
      <c r="AI282" s="56"/>
      <c r="AJ282" s="56"/>
      <c r="AK282" s="56"/>
      <c r="AL282" s="56"/>
      <c r="AM282" s="56"/>
      <c r="AN282" s="56"/>
      <c r="AO282" s="56"/>
      <c r="AP282" s="56"/>
      <c r="AQ282" s="56"/>
      <c r="AR282" s="56"/>
      <c r="AS282" s="56"/>
      <c r="AT282" s="56"/>
      <c r="AU282" s="56"/>
      <c r="AV282" s="56"/>
      <c r="AW282" s="56"/>
      <c r="AX282" s="56"/>
      <c r="AY282" s="56"/>
      <c r="AZ282" s="56"/>
      <c r="BA282" s="56"/>
      <c r="BB282" s="56"/>
      <c r="BC282" s="56"/>
      <c r="BD282" s="56"/>
      <c r="BE282" s="56"/>
      <c r="BF282" s="56"/>
      <c r="BG282" s="56"/>
      <c r="BH282" s="56"/>
      <c r="BI282" s="56"/>
      <c r="BJ282" s="56"/>
      <c r="BK282" s="56"/>
      <c r="BL282" s="56"/>
      <c r="BM282" s="56"/>
      <c r="BN282" s="56"/>
      <c r="BO282" s="56"/>
      <c r="BP282" s="56"/>
      <c r="BQ282" s="56"/>
      <c r="BR282" s="56"/>
      <c r="BS282" s="56"/>
      <c r="BT282" s="56"/>
      <c r="BU282" s="56"/>
      <c r="BV282" s="56"/>
      <c r="BW282" s="56"/>
      <c r="BX282" s="56"/>
      <c r="BY282" s="56"/>
      <c r="BZ282" s="56"/>
      <c r="CA282" s="56"/>
      <c r="CB282" s="56"/>
      <c r="CC282" s="56"/>
      <c r="CD282" s="56"/>
      <c r="CE282" s="56"/>
      <c r="CF282" s="56"/>
      <c r="CG282" s="56"/>
      <c r="CH282" s="56"/>
      <c r="CI282" s="56"/>
      <c r="CJ282" s="56"/>
      <c r="CK282" s="56"/>
      <c r="CL282" s="56"/>
      <c r="CM282" s="56"/>
      <c r="CN282" s="56"/>
      <c r="CO282" s="56"/>
      <c r="CP282" s="56"/>
      <c r="CQ282" s="56"/>
      <c r="CR282" s="56"/>
      <c r="CS282" s="56"/>
      <c r="CT282" s="56"/>
      <c r="CU282" s="56"/>
      <c r="CV282" s="56"/>
      <c r="CW282" s="56"/>
      <c r="CX282" s="56"/>
      <c r="CY282" s="56"/>
      <c r="CZ282" s="56"/>
      <c r="DA282" s="56"/>
      <c r="DB282" s="56"/>
      <c r="DC282" s="56"/>
      <c r="DD282" s="56"/>
      <c r="DE282" s="56"/>
      <c r="DF282" s="56"/>
      <c r="DG282" s="56"/>
      <c r="DH282" s="56"/>
      <c r="DI282" s="56"/>
      <c r="DJ282" s="56"/>
      <c r="DK282" s="56"/>
      <c r="DL282" s="56"/>
      <c r="DM282" s="56"/>
      <c r="DN282" s="56"/>
      <c r="DO282" s="56"/>
      <c r="DP282" s="56"/>
      <c r="DQ282" s="56"/>
    </row>
    <row r="283" spans="1:121" s="5" customFormat="1" ht="32.25" customHeight="1" x14ac:dyDescent="0.25">
      <c r="A283" s="57" t="s">
        <v>722</v>
      </c>
      <c r="B283" s="69" t="s">
        <v>494</v>
      </c>
      <c r="C283" s="2">
        <v>700</v>
      </c>
      <c r="D283" s="58" t="s">
        <v>9</v>
      </c>
      <c r="E283" s="55" t="s">
        <v>161</v>
      </c>
      <c r="F283" s="55" t="s">
        <v>161</v>
      </c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  <c r="R283" s="56"/>
      <c r="S283" s="56"/>
      <c r="T283" s="56"/>
      <c r="U283" s="56"/>
      <c r="V283" s="56"/>
      <c r="W283" s="56"/>
      <c r="X283" s="56"/>
      <c r="Y283" s="56"/>
      <c r="Z283" s="56"/>
      <c r="AA283" s="56"/>
      <c r="AB283" s="56"/>
      <c r="AC283" s="56"/>
      <c r="AD283" s="56"/>
      <c r="AE283" s="56"/>
      <c r="AF283" s="56"/>
      <c r="AG283" s="56"/>
      <c r="AH283" s="56"/>
      <c r="AI283" s="56"/>
      <c r="AJ283" s="56"/>
      <c r="AK283" s="56"/>
      <c r="AL283" s="56"/>
      <c r="AM283" s="56"/>
      <c r="AN283" s="56"/>
      <c r="AO283" s="56"/>
      <c r="AP283" s="56"/>
      <c r="AQ283" s="56"/>
      <c r="AR283" s="56"/>
      <c r="AS283" s="56"/>
      <c r="AT283" s="56"/>
      <c r="AU283" s="56"/>
      <c r="AV283" s="56"/>
      <c r="AW283" s="56"/>
      <c r="AX283" s="56"/>
      <c r="AY283" s="56"/>
      <c r="AZ283" s="56"/>
      <c r="BA283" s="56"/>
      <c r="BB283" s="56"/>
      <c r="BC283" s="56"/>
      <c r="BD283" s="56"/>
      <c r="BE283" s="56"/>
      <c r="BF283" s="56"/>
      <c r="BG283" s="56"/>
      <c r="BH283" s="56"/>
      <c r="BI283" s="56"/>
      <c r="BJ283" s="56"/>
      <c r="BK283" s="56"/>
      <c r="BL283" s="56"/>
      <c r="BM283" s="56"/>
      <c r="BN283" s="56"/>
      <c r="BO283" s="56"/>
      <c r="BP283" s="56"/>
      <c r="BQ283" s="56"/>
      <c r="BR283" s="56"/>
      <c r="BS283" s="56"/>
      <c r="BT283" s="56"/>
      <c r="BU283" s="56"/>
      <c r="BV283" s="56"/>
      <c r="BW283" s="56"/>
      <c r="BX283" s="56"/>
      <c r="BY283" s="56"/>
      <c r="BZ283" s="56"/>
      <c r="CA283" s="56"/>
      <c r="CB283" s="56"/>
      <c r="CC283" s="56"/>
      <c r="CD283" s="56"/>
      <c r="CE283" s="56"/>
      <c r="CF283" s="56"/>
      <c r="CG283" s="56"/>
      <c r="CH283" s="56"/>
      <c r="CI283" s="56"/>
      <c r="CJ283" s="56"/>
      <c r="CK283" s="56"/>
      <c r="CL283" s="56"/>
      <c r="CM283" s="56"/>
      <c r="CN283" s="56"/>
      <c r="CO283" s="56"/>
      <c r="CP283" s="56"/>
      <c r="CQ283" s="56"/>
      <c r="CR283" s="56"/>
      <c r="CS283" s="56"/>
      <c r="CT283" s="56"/>
      <c r="CU283" s="56"/>
      <c r="CV283" s="56"/>
      <c r="CW283" s="56"/>
      <c r="CX283" s="56"/>
      <c r="CY283" s="56"/>
      <c r="CZ283" s="56"/>
      <c r="DA283" s="56"/>
      <c r="DB283" s="56"/>
      <c r="DC283" s="56"/>
      <c r="DD283" s="56"/>
      <c r="DE283" s="56"/>
      <c r="DF283" s="56"/>
      <c r="DG283" s="56"/>
      <c r="DH283" s="56"/>
      <c r="DI283" s="56"/>
      <c r="DJ283" s="56"/>
      <c r="DK283" s="56"/>
      <c r="DL283" s="56"/>
      <c r="DM283" s="56"/>
      <c r="DN283" s="56"/>
      <c r="DO283" s="56"/>
      <c r="DP283" s="56"/>
      <c r="DQ283" s="56"/>
    </row>
    <row r="284" spans="1:121" s="9" customFormat="1" ht="38.25" x14ac:dyDescent="0.25">
      <c r="A284" s="1" t="s">
        <v>803</v>
      </c>
      <c r="B284" s="64"/>
      <c r="C284" s="2"/>
      <c r="D284" s="12"/>
      <c r="E284" s="78"/>
      <c r="F284" s="78"/>
    </row>
    <row r="285" spans="1:121" s="56" customFormat="1" ht="27.75" customHeight="1" x14ac:dyDescent="0.25">
      <c r="A285" s="57" t="s">
        <v>121</v>
      </c>
      <c r="B285" s="64" t="s">
        <v>122</v>
      </c>
      <c r="C285" s="2">
        <v>5760</v>
      </c>
      <c r="D285" s="58" t="s">
        <v>9</v>
      </c>
      <c r="E285" s="58" t="s">
        <v>14</v>
      </c>
      <c r="F285" s="58" t="s">
        <v>38</v>
      </c>
    </row>
    <row r="286" spans="1:121" s="56" customFormat="1" ht="24" x14ac:dyDescent="0.25">
      <c r="A286" s="57" t="s">
        <v>380</v>
      </c>
      <c r="B286" s="64" t="s">
        <v>381</v>
      </c>
      <c r="C286" s="19">
        <v>480</v>
      </c>
      <c r="D286" s="58" t="s">
        <v>9</v>
      </c>
      <c r="E286" s="58" t="s">
        <v>14</v>
      </c>
      <c r="F286" s="58" t="s">
        <v>14</v>
      </c>
    </row>
    <row r="287" spans="1:121" s="56" customFormat="1" ht="36.75" customHeight="1" x14ac:dyDescent="0.25">
      <c r="A287" s="57" t="s">
        <v>430</v>
      </c>
      <c r="B287" s="64" t="s">
        <v>431</v>
      </c>
      <c r="C287" s="19">
        <v>1040</v>
      </c>
      <c r="D287" s="58" t="s">
        <v>9</v>
      </c>
      <c r="E287" s="58" t="s">
        <v>26</v>
      </c>
      <c r="F287" s="58" t="s">
        <v>26</v>
      </c>
    </row>
    <row r="288" spans="1:121" s="56" customFormat="1" ht="30" customHeight="1" x14ac:dyDescent="0.25">
      <c r="A288" s="57" t="s">
        <v>635</v>
      </c>
      <c r="B288" s="64" t="s">
        <v>636</v>
      </c>
      <c r="C288" s="19">
        <v>470.8</v>
      </c>
      <c r="D288" s="58" t="s">
        <v>9</v>
      </c>
      <c r="E288" s="58" t="s">
        <v>242</v>
      </c>
      <c r="F288" s="58" t="s">
        <v>242</v>
      </c>
    </row>
    <row r="289" spans="1:220" s="56" customFormat="1" ht="24" x14ac:dyDescent="0.25">
      <c r="A289" s="57" t="s">
        <v>718</v>
      </c>
      <c r="B289" s="64" t="s">
        <v>43</v>
      </c>
      <c r="C289" s="19">
        <v>2500</v>
      </c>
      <c r="D289" s="58" t="s">
        <v>9</v>
      </c>
      <c r="E289" s="58" t="s">
        <v>161</v>
      </c>
      <c r="F289" s="58" t="s">
        <v>161</v>
      </c>
    </row>
    <row r="290" spans="1:220" s="56" customFormat="1" ht="24" x14ac:dyDescent="0.25">
      <c r="A290" s="57" t="s">
        <v>789</v>
      </c>
      <c r="B290" s="64" t="s">
        <v>431</v>
      </c>
      <c r="C290" s="19">
        <v>1200</v>
      </c>
      <c r="D290" s="58" t="s">
        <v>9</v>
      </c>
      <c r="E290" s="58" t="s">
        <v>161</v>
      </c>
      <c r="F290" s="58" t="s">
        <v>161</v>
      </c>
    </row>
    <row r="291" spans="1:220" s="56" customFormat="1" ht="20.25" customHeight="1" x14ac:dyDescent="0.25">
      <c r="A291" s="1" t="s">
        <v>123</v>
      </c>
      <c r="B291" s="89"/>
      <c r="C291" s="19"/>
      <c r="D291" s="58"/>
      <c r="E291" s="55"/>
      <c r="F291" s="55"/>
    </row>
    <row r="292" spans="1:220" s="56" customFormat="1" ht="44.25" customHeight="1" x14ac:dyDescent="0.25">
      <c r="A292" s="160" t="s">
        <v>124</v>
      </c>
      <c r="B292" s="68" t="s">
        <v>125</v>
      </c>
      <c r="C292" s="19">
        <f>77400</f>
        <v>77400</v>
      </c>
      <c r="D292" s="58" t="s">
        <v>9</v>
      </c>
      <c r="E292" s="14" t="s">
        <v>126</v>
      </c>
      <c r="F292" s="14" t="s">
        <v>38</v>
      </c>
    </row>
    <row r="293" spans="1:220" s="56" customFormat="1" ht="36" customHeight="1" x14ac:dyDescent="0.25">
      <c r="A293" s="160" t="s">
        <v>544</v>
      </c>
      <c r="B293" s="68" t="s">
        <v>127</v>
      </c>
      <c r="C293" s="19">
        <f>56400</f>
        <v>56400</v>
      </c>
      <c r="D293" s="58" t="s">
        <v>9</v>
      </c>
      <c r="E293" s="14" t="s">
        <v>126</v>
      </c>
      <c r="F293" s="14" t="s">
        <v>38</v>
      </c>
    </row>
    <row r="294" spans="1:220" s="5" customFormat="1" x14ac:dyDescent="0.25">
      <c r="A294" s="1" t="s">
        <v>128</v>
      </c>
      <c r="B294" s="89"/>
      <c r="C294" s="2"/>
      <c r="D294" s="12"/>
      <c r="E294" s="78"/>
      <c r="F294" s="78"/>
    </row>
    <row r="295" spans="1:220" s="56" customFormat="1" ht="44.25" customHeight="1" x14ac:dyDescent="0.25">
      <c r="A295" s="57" t="s">
        <v>129</v>
      </c>
      <c r="B295" s="64" t="s">
        <v>130</v>
      </c>
      <c r="C295" s="60">
        <v>3800</v>
      </c>
      <c r="D295" s="20" t="s">
        <v>9</v>
      </c>
      <c r="E295" s="58" t="s">
        <v>14</v>
      </c>
      <c r="F295" s="21" t="s">
        <v>14</v>
      </c>
      <c r="FM295" s="5"/>
      <c r="FN295" s="5"/>
      <c r="FO295" s="5"/>
      <c r="FP295" s="5"/>
      <c r="FQ295" s="5"/>
      <c r="FR295" s="5"/>
      <c r="FS295" s="5"/>
      <c r="FT295" s="5"/>
      <c r="FU295" s="5"/>
      <c r="FV295" s="5"/>
      <c r="FW295" s="5"/>
      <c r="FX295" s="5"/>
      <c r="FY295" s="5"/>
      <c r="FZ295" s="5"/>
      <c r="GA295" s="5"/>
      <c r="GB295" s="5"/>
      <c r="GC295" s="5"/>
      <c r="GD295" s="5"/>
      <c r="GE295" s="5"/>
      <c r="GF295" s="5"/>
      <c r="GG295" s="5"/>
      <c r="GH295" s="5"/>
      <c r="GI295" s="5"/>
      <c r="GJ295" s="5"/>
      <c r="GK295" s="5"/>
      <c r="GL295" s="5"/>
      <c r="GM295" s="5"/>
      <c r="GN295" s="5"/>
      <c r="GO295" s="5"/>
      <c r="GP295" s="5"/>
      <c r="GQ295" s="5"/>
      <c r="GR295" s="5"/>
      <c r="GS295" s="5"/>
      <c r="GT295" s="5"/>
      <c r="GU295" s="5"/>
      <c r="GV295" s="5"/>
      <c r="GW295" s="5"/>
      <c r="GX295" s="5"/>
      <c r="GY295" s="5"/>
      <c r="GZ295" s="5"/>
      <c r="HA295" s="5"/>
      <c r="HB295" s="5"/>
      <c r="HC295" s="5"/>
      <c r="HD295" s="5"/>
      <c r="HE295" s="5"/>
      <c r="HF295" s="5"/>
      <c r="HG295" s="5"/>
      <c r="HH295" s="5"/>
      <c r="HI295" s="5"/>
      <c r="HJ295" s="5"/>
      <c r="HK295" s="5"/>
      <c r="HL295" s="5"/>
    </row>
    <row r="296" spans="1:220" s="56" customFormat="1" ht="60" x14ac:dyDescent="0.25">
      <c r="A296" s="57" t="s">
        <v>131</v>
      </c>
      <c r="B296" s="64" t="s">
        <v>132</v>
      </c>
      <c r="C296" s="2">
        <v>9000</v>
      </c>
      <c r="D296" s="58" t="s">
        <v>9</v>
      </c>
      <c r="E296" s="161" t="s">
        <v>70</v>
      </c>
      <c r="F296" s="14" t="s">
        <v>71</v>
      </c>
    </row>
    <row r="297" spans="1:220" s="56" customFormat="1" ht="36" x14ac:dyDescent="0.25">
      <c r="A297" s="57" t="s">
        <v>133</v>
      </c>
      <c r="B297" s="64" t="s">
        <v>134</v>
      </c>
      <c r="C297" s="2">
        <v>37000</v>
      </c>
      <c r="D297" s="20" t="s">
        <v>9</v>
      </c>
      <c r="E297" s="55" t="s">
        <v>135</v>
      </c>
      <c r="F297" s="55" t="s">
        <v>126</v>
      </c>
    </row>
    <row r="298" spans="1:220" s="31" customFormat="1" ht="48" x14ac:dyDescent="0.25">
      <c r="A298" s="11" t="s">
        <v>136</v>
      </c>
      <c r="B298" s="64" t="s">
        <v>137</v>
      </c>
      <c r="C298" s="162">
        <v>32000</v>
      </c>
      <c r="D298" s="20" t="s">
        <v>9</v>
      </c>
      <c r="E298" s="55" t="s">
        <v>135</v>
      </c>
      <c r="F298" s="55" t="s">
        <v>126</v>
      </c>
    </row>
    <row r="299" spans="1:220" s="56" customFormat="1" ht="36" x14ac:dyDescent="0.25">
      <c r="A299" s="11" t="s">
        <v>138</v>
      </c>
      <c r="B299" s="64" t="s">
        <v>139</v>
      </c>
      <c r="C299" s="2">
        <v>10050</v>
      </c>
      <c r="D299" s="20" t="s">
        <v>9</v>
      </c>
      <c r="E299" s="55" t="s">
        <v>135</v>
      </c>
      <c r="F299" s="55" t="s">
        <v>126</v>
      </c>
    </row>
    <row r="300" spans="1:220" s="56" customFormat="1" ht="36" x14ac:dyDescent="0.25">
      <c r="A300" s="163" t="s">
        <v>140</v>
      </c>
      <c r="B300" s="68" t="s">
        <v>141</v>
      </c>
      <c r="C300" s="19">
        <v>77300</v>
      </c>
      <c r="D300" s="20" t="s">
        <v>9</v>
      </c>
      <c r="E300" s="55" t="s">
        <v>135</v>
      </c>
      <c r="F300" s="55" t="s">
        <v>126</v>
      </c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  <c r="GC300" s="5"/>
      <c r="GD300" s="5"/>
      <c r="GE300" s="5"/>
      <c r="GF300" s="5"/>
      <c r="GG300" s="5"/>
      <c r="GH300" s="5"/>
      <c r="GI300" s="5"/>
      <c r="GJ300" s="5"/>
      <c r="GK300" s="5"/>
      <c r="GL300" s="5"/>
      <c r="GM300" s="5"/>
      <c r="GN300" s="5"/>
      <c r="GO300" s="5"/>
      <c r="GP300" s="5"/>
      <c r="GQ300" s="5"/>
      <c r="GR300" s="5"/>
      <c r="GS300" s="5"/>
      <c r="GT300" s="5"/>
      <c r="GU300" s="5"/>
      <c r="GV300" s="5"/>
      <c r="GW300" s="5"/>
      <c r="GX300" s="5"/>
      <c r="GY300" s="5"/>
      <c r="GZ300" s="5"/>
      <c r="HA300" s="5"/>
      <c r="HB300" s="5"/>
      <c r="HC300" s="5"/>
      <c r="HD300" s="5"/>
      <c r="HE300" s="5"/>
      <c r="HF300" s="5"/>
      <c r="HG300" s="5"/>
      <c r="HH300" s="5"/>
      <c r="HI300" s="5"/>
      <c r="HJ300" s="5"/>
      <c r="HK300" s="5"/>
      <c r="HL300" s="5"/>
    </row>
    <row r="301" spans="1:220" s="31" customFormat="1" ht="48" x14ac:dyDescent="0.25">
      <c r="A301" s="164" t="s">
        <v>142</v>
      </c>
      <c r="B301" s="117" t="s">
        <v>143</v>
      </c>
      <c r="C301" s="165">
        <v>8304</v>
      </c>
      <c r="D301" s="166" t="s">
        <v>9</v>
      </c>
      <c r="E301" s="55" t="s">
        <v>135</v>
      </c>
      <c r="F301" s="55" t="s">
        <v>126</v>
      </c>
    </row>
    <row r="302" spans="1:220" s="31" customFormat="1" ht="21" customHeight="1" thickBot="1" x14ac:dyDescent="0.3">
      <c r="A302" s="164" t="s">
        <v>574</v>
      </c>
      <c r="B302" s="117" t="s">
        <v>143</v>
      </c>
      <c r="C302" s="165">
        <v>1200</v>
      </c>
      <c r="D302" s="166" t="s">
        <v>9</v>
      </c>
      <c r="E302" s="17" t="s">
        <v>11</v>
      </c>
      <c r="F302" s="17" t="s">
        <v>11</v>
      </c>
    </row>
    <row r="303" spans="1:220" s="56" customFormat="1" ht="48.75" customHeight="1" x14ac:dyDescent="0.25">
      <c r="A303" s="167" t="s">
        <v>144</v>
      </c>
      <c r="B303" s="168" t="s">
        <v>145</v>
      </c>
      <c r="C303" s="169">
        <v>28512</v>
      </c>
      <c r="D303" s="170" t="s">
        <v>9</v>
      </c>
      <c r="E303" s="171" t="s">
        <v>135</v>
      </c>
      <c r="F303" s="171" t="s">
        <v>38</v>
      </c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  <c r="GB303" s="5"/>
      <c r="GC303" s="5"/>
      <c r="GD303" s="5"/>
      <c r="GE303" s="5"/>
      <c r="GF303" s="5"/>
      <c r="GG303" s="5"/>
      <c r="GH303" s="5"/>
      <c r="GI303" s="5"/>
      <c r="GJ303" s="5"/>
      <c r="GK303" s="5"/>
      <c r="GL303" s="5"/>
      <c r="GM303" s="5"/>
      <c r="GN303" s="5"/>
      <c r="GO303" s="5"/>
      <c r="GP303" s="5"/>
      <c r="GQ303" s="5"/>
      <c r="GR303" s="5"/>
      <c r="GS303" s="5"/>
      <c r="GT303" s="5"/>
      <c r="GU303" s="5"/>
      <c r="GV303" s="5"/>
      <c r="GW303" s="5"/>
      <c r="GX303" s="5"/>
      <c r="GY303" s="5"/>
      <c r="GZ303" s="5"/>
      <c r="HA303" s="5"/>
      <c r="HB303" s="5"/>
      <c r="HC303" s="5"/>
      <c r="HD303" s="5"/>
      <c r="HE303" s="5"/>
      <c r="HF303" s="5"/>
      <c r="HG303" s="5"/>
      <c r="HH303" s="5"/>
      <c r="HI303" s="5"/>
      <c r="HJ303" s="5"/>
      <c r="HK303" s="5"/>
      <c r="HL303" s="5"/>
    </row>
    <row r="304" spans="1:220" s="56" customFormat="1" ht="48.75" customHeight="1" thickBot="1" x14ac:dyDescent="0.3">
      <c r="A304" s="172" t="s">
        <v>712</v>
      </c>
      <c r="B304" s="70" t="s">
        <v>145</v>
      </c>
      <c r="C304" s="40">
        <v>18596.25</v>
      </c>
      <c r="D304" s="39" t="s">
        <v>9</v>
      </c>
      <c r="E304" s="37" t="s">
        <v>161</v>
      </c>
      <c r="F304" s="37" t="s">
        <v>161</v>
      </c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  <c r="FS304" s="5"/>
      <c r="FT304" s="5"/>
      <c r="FU304" s="5"/>
      <c r="FV304" s="5"/>
      <c r="FW304" s="5"/>
      <c r="FX304" s="5"/>
      <c r="FY304" s="5"/>
      <c r="FZ304" s="5"/>
      <c r="GA304" s="5"/>
      <c r="GB304" s="5"/>
      <c r="GC304" s="5"/>
      <c r="GD304" s="5"/>
      <c r="GE304" s="5"/>
      <c r="GF304" s="5"/>
      <c r="GG304" s="5"/>
      <c r="GH304" s="5"/>
      <c r="GI304" s="5"/>
      <c r="GJ304" s="5"/>
      <c r="GK304" s="5"/>
      <c r="GL304" s="5"/>
      <c r="GM304" s="5"/>
      <c r="GN304" s="5"/>
      <c r="GO304" s="5"/>
      <c r="GP304" s="5"/>
      <c r="GQ304" s="5"/>
      <c r="GR304" s="5"/>
      <c r="GS304" s="5"/>
      <c r="GT304" s="5"/>
      <c r="GU304" s="5"/>
      <c r="GV304" s="5"/>
      <c r="GW304" s="5"/>
      <c r="GX304" s="5"/>
      <c r="GY304" s="5"/>
      <c r="GZ304" s="5"/>
      <c r="HA304" s="5"/>
      <c r="HB304" s="5"/>
      <c r="HC304" s="5"/>
      <c r="HD304" s="5"/>
      <c r="HE304" s="5"/>
      <c r="HF304" s="5"/>
      <c r="HG304" s="5"/>
      <c r="HH304" s="5"/>
      <c r="HI304" s="5"/>
      <c r="HJ304" s="5"/>
      <c r="HK304" s="5"/>
      <c r="HL304" s="5"/>
    </row>
    <row r="305" spans="1:220" s="56" customFormat="1" ht="24" x14ac:dyDescent="0.25">
      <c r="A305" s="18" t="s">
        <v>146</v>
      </c>
      <c r="B305" s="68" t="s">
        <v>147</v>
      </c>
      <c r="C305" s="19">
        <v>1320</v>
      </c>
      <c r="D305" s="4" t="s">
        <v>9</v>
      </c>
      <c r="E305" s="3" t="s">
        <v>126</v>
      </c>
      <c r="F305" s="3" t="s">
        <v>126</v>
      </c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  <c r="FS305" s="5"/>
      <c r="FT305" s="5"/>
      <c r="FU305" s="5"/>
      <c r="FV305" s="5"/>
      <c r="FW305" s="5"/>
      <c r="FX305" s="5"/>
      <c r="FY305" s="5"/>
      <c r="FZ305" s="5"/>
      <c r="GA305" s="5"/>
      <c r="GB305" s="5"/>
      <c r="GC305" s="5"/>
      <c r="GD305" s="5"/>
      <c r="GE305" s="5"/>
      <c r="GF305" s="5"/>
      <c r="GG305" s="5"/>
      <c r="GH305" s="5"/>
      <c r="GI305" s="5"/>
      <c r="GJ305" s="5"/>
      <c r="GK305" s="5"/>
      <c r="GL305" s="5"/>
      <c r="GM305" s="5"/>
      <c r="GN305" s="5"/>
      <c r="GO305" s="5"/>
      <c r="GP305" s="5"/>
      <c r="GQ305" s="5"/>
      <c r="GR305" s="5"/>
      <c r="GS305" s="5"/>
      <c r="GT305" s="5"/>
      <c r="GU305" s="5"/>
      <c r="GV305" s="5"/>
      <c r="GW305" s="5"/>
      <c r="GX305" s="5"/>
      <c r="GY305" s="5"/>
      <c r="GZ305" s="5"/>
      <c r="HA305" s="5"/>
      <c r="HB305" s="5"/>
      <c r="HC305" s="5"/>
      <c r="HD305" s="5"/>
      <c r="HE305" s="5"/>
      <c r="HF305" s="5"/>
      <c r="HG305" s="5"/>
      <c r="HH305" s="5"/>
      <c r="HI305" s="5"/>
      <c r="HJ305" s="5"/>
      <c r="HK305" s="5"/>
      <c r="HL305" s="5"/>
    </row>
    <row r="306" spans="1:220" s="31" customFormat="1" ht="48.75" customHeight="1" x14ac:dyDescent="0.25">
      <c r="A306" s="13" t="s">
        <v>148</v>
      </c>
      <c r="B306" s="64" t="s">
        <v>149</v>
      </c>
      <c r="C306" s="162">
        <v>30000</v>
      </c>
      <c r="D306" s="20" t="s">
        <v>9</v>
      </c>
      <c r="E306" s="55" t="s">
        <v>126</v>
      </c>
      <c r="F306" s="55" t="s">
        <v>126</v>
      </c>
    </row>
    <row r="307" spans="1:220" s="31" customFormat="1" ht="62.25" customHeight="1" x14ac:dyDescent="0.25">
      <c r="A307" s="57" t="s">
        <v>150</v>
      </c>
      <c r="B307" s="64" t="s">
        <v>151</v>
      </c>
      <c r="C307" s="162">
        <v>36000</v>
      </c>
      <c r="D307" s="20" t="s">
        <v>9</v>
      </c>
      <c r="E307" s="55" t="s">
        <v>126</v>
      </c>
      <c r="F307" s="55" t="s">
        <v>126</v>
      </c>
    </row>
    <row r="308" spans="1:220" s="56" customFormat="1" ht="60" x14ac:dyDescent="0.25">
      <c r="A308" s="49" t="s">
        <v>155</v>
      </c>
      <c r="B308" s="66" t="s">
        <v>156</v>
      </c>
      <c r="C308" s="77">
        <v>500</v>
      </c>
      <c r="D308" s="20" t="s">
        <v>9</v>
      </c>
      <c r="E308" s="55" t="s">
        <v>126</v>
      </c>
      <c r="F308" s="55" t="s">
        <v>126</v>
      </c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  <c r="FS308" s="5"/>
      <c r="FT308" s="5"/>
      <c r="FU308" s="5"/>
      <c r="FV308" s="5"/>
      <c r="FW308" s="5"/>
      <c r="FX308" s="5"/>
      <c r="FY308" s="5"/>
      <c r="FZ308" s="5"/>
      <c r="GA308" s="5"/>
      <c r="GB308" s="5"/>
      <c r="GC308" s="5"/>
      <c r="GD308" s="5"/>
      <c r="GE308" s="5"/>
      <c r="GF308" s="5"/>
      <c r="GG308" s="5"/>
      <c r="GH308" s="5"/>
      <c r="GI308" s="5"/>
      <c r="GJ308" s="5"/>
      <c r="GK308" s="5"/>
      <c r="GL308" s="5"/>
      <c r="GM308" s="5"/>
      <c r="GN308" s="5"/>
      <c r="GO308" s="5"/>
      <c r="GP308" s="5"/>
      <c r="GQ308" s="5"/>
      <c r="GR308" s="5"/>
      <c r="GS308" s="5"/>
      <c r="GT308" s="5"/>
      <c r="GU308" s="5"/>
      <c r="GV308" s="5"/>
      <c r="GW308" s="5"/>
      <c r="GX308" s="5"/>
      <c r="GY308" s="5"/>
      <c r="GZ308" s="5"/>
      <c r="HA308" s="5"/>
      <c r="HB308" s="5"/>
      <c r="HC308" s="5"/>
      <c r="HD308" s="5"/>
      <c r="HE308" s="5"/>
      <c r="HF308" s="5"/>
      <c r="HG308" s="5"/>
      <c r="HH308" s="5"/>
      <c r="HI308" s="5"/>
      <c r="HJ308" s="5"/>
      <c r="HK308" s="5"/>
      <c r="HL308" s="5"/>
    </row>
    <row r="309" spans="1:220" s="5" customFormat="1" ht="17.25" customHeight="1" x14ac:dyDescent="0.25">
      <c r="A309" s="1" t="s">
        <v>152</v>
      </c>
      <c r="B309" s="89"/>
      <c r="C309" s="2">
        <f>SUM(C310:C313)</f>
        <v>47400</v>
      </c>
      <c r="D309" s="90"/>
      <c r="E309" s="78"/>
      <c r="F309" s="78"/>
    </row>
    <row r="310" spans="1:220" s="56" customFormat="1" ht="37.5" customHeight="1" x14ac:dyDescent="0.25">
      <c r="A310" s="57" t="s">
        <v>153</v>
      </c>
      <c r="B310" s="64" t="s">
        <v>154</v>
      </c>
      <c r="C310" s="60">
        <v>25200</v>
      </c>
      <c r="D310" s="20" t="s">
        <v>9</v>
      </c>
      <c r="E310" s="55" t="s">
        <v>126</v>
      </c>
      <c r="F310" s="55" t="s">
        <v>126</v>
      </c>
      <c r="FM310" s="5"/>
      <c r="FN310" s="5"/>
      <c r="FO310" s="5"/>
      <c r="FP310" s="5"/>
      <c r="FQ310" s="5"/>
      <c r="FR310" s="5"/>
      <c r="FS310" s="5"/>
      <c r="FT310" s="5"/>
      <c r="FU310" s="5"/>
      <c r="FV310" s="5"/>
      <c r="FW310" s="5"/>
      <c r="FX310" s="5"/>
      <c r="FY310" s="5"/>
      <c r="FZ310" s="5"/>
      <c r="GA310" s="5"/>
      <c r="GB310" s="5"/>
      <c r="GC310" s="5"/>
      <c r="GD310" s="5"/>
      <c r="GE310" s="5"/>
      <c r="GF310" s="5"/>
      <c r="GG310" s="5"/>
      <c r="GH310" s="5"/>
      <c r="GI310" s="5"/>
      <c r="GJ310" s="5"/>
      <c r="GK310" s="5"/>
      <c r="GL310" s="5"/>
      <c r="GM310" s="5"/>
      <c r="GN310" s="5"/>
      <c r="GO310" s="5"/>
      <c r="GP310" s="5"/>
      <c r="GQ310" s="5"/>
      <c r="GR310" s="5"/>
      <c r="GS310" s="5"/>
      <c r="GT310" s="5"/>
      <c r="GU310" s="5"/>
      <c r="GV310" s="5"/>
      <c r="GW310" s="5"/>
      <c r="GX310" s="5"/>
      <c r="GY310" s="5"/>
      <c r="GZ310" s="5"/>
      <c r="HA310" s="5"/>
      <c r="HB310" s="5"/>
      <c r="HC310" s="5"/>
      <c r="HD310" s="5"/>
      <c r="HE310" s="5"/>
      <c r="HF310" s="5"/>
      <c r="HG310" s="5"/>
      <c r="HH310" s="5"/>
      <c r="HI310" s="5"/>
      <c r="HJ310" s="5"/>
      <c r="HK310" s="5"/>
      <c r="HL310" s="5"/>
    </row>
    <row r="311" spans="1:220" s="56" customFormat="1" ht="35.25" customHeight="1" x14ac:dyDescent="0.25">
      <c r="A311" s="57" t="s">
        <v>157</v>
      </c>
      <c r="B311" s="64" t="s">
        <v>447</v>
      </c>
      <c r="C311" s="60">
        <v>10200</v>
      </c>
      <c r="D311" s="20" t="s">
        <v>9</v>
      </c>
      <c r="E311" s="58" t="s">
        <v>26</v>
      </c>
      <c r="F311" s="21" t="s">
        <v>10</v>
      </c>
      <c r="FM311" s="5"/>
      <c r="FN311" s="5"/>
      <c r="FO311" s="5"/>
      <c r="FP311" s="5"/>
      <c r="FQ311" s="5"/>
      <c r="FR311" s="5"/>
      <c r="FS311" s="5"/>
      <c r="FT311" s="5"/>
      <c r="FU311" s="5"/>
      <c r="FV311" s="5"/>
      <c r="FW311" s="5"/>
      <c r="FX311" s="5"/>
      <c r="FY311" s="5"/>
      <c r="FZ311" s="5"/>
      <c r="GA311" s="5"/>
      <c r="GB311" s="5"/>
      <c r="GC311" s="5"/>
      <c r="GD311" s="5"/>
      <c r="GE311" s="5"/>
      <c r="GF311" s="5"/>
      <c r="GG311" s="5"/>
      <c r="GH311" s="5"/>
      <c r="GI311" s="5"/>
      <c r="GJ311" s="5"/>
      <c r="GK311" s="5"/>
      <c r="GL311" s="5"/>
      <c r="GM311" s="5"/>
      <c r="GN311" s="5"/>
      <c r="GO311" s="5"/>
      <c r="GP311" s="5"/>
      <c r="GQ311" s="5"/>
      <c r="GR311" s="5"/>
      <c r="GS311" s="5"/>
      <c r="GT311" s="5"/>
      <c r="GU311" s="5"/>
      <c r="GV311" s="5"/>
      <c r="GW311" s="5"/>
      <c r="GX311" s="5"/>
      <c r="GY311" s="5"/>
      <c r="GZ311" s="5"/>
      <c r="HA311" s="5"/>
      <c r="HB311" s="5"/>
      <c r="HC311" s="5"/>
      <c r="HD311" s="5"/>
      <c r="HE311" s="5"/>
      <c r="HF311" s="5"/>
      <c r="HG311" s="5"/>
      <c r="HH311" s="5"/>
      <c r="HI311" s="5"/>
      <c r="HJ311" s="5"/>
      <c r="HK311" s="5"/>
      <c r="HL311" s="5"/>
    </row>
    <row r="312" spans="1:220" s="5" customFormat="1" ht="60" x14ac:dyDescent="0.25">
      <c r="A312" s="57" t="s">
        <v>507</v>
      </c>
      <c r="B312" s="64" t="s">
        <v>158</v>
      </c>
      <c r="C312" s="2">
        <v>5000</v>
      </c>
      <c r="D312" s="4" t="s">
        <v>9</v>
      </c>
      <c r="E312" s="3" t="s">
        <v>10</v>
      </c>
      <c r="F312" s="55" t="s">
        <v>11</v>
      </c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56"/>
      <c r="X312" s="56"/>
      <c r="Y312" s="56"/>
      <c r="Z312" s="56"/>
      <c r="AA312" s="56"/>
      <c r="AB312" s="56"/>
      <c r="AC312" s="56"/>
      <c r="AD312" s="56"/>
      <c r="AE312" s="56"/>
      <c r="AF312" s="56"/>
      <c r="AG312" s="56"/>
      <c r="AH312" s="56"/>
      <c r="AI312" s="56"/>
      <c r="AJ312" s="56"/>
      <c r="AK312" s="56"/>
      <c r="AL312" s="56"/>
      <c r="AM312" s="56"/>
      <c r="AN312" s="56"/>
      <c r="AO312" s="56"/>
      <c r="AP312" s="56"/>
      <c r="AQ312" s="56"/>
      <c r="AR312" s="56"/>
      <c r="AS312" s="56"/>
      <c r="AT312" s="56"/>
      <c r="AU312" s="56"/>
      <c r="AV312" s="56"/>
      <c r="AW312" s="56"/>
      <c r="AX312" s="56"/>
      <c r="AY312" s="56"/>
      <c r="AZ312" s="56"/>
      <c r="BA312" s="56"/>
      <c r="BB312" s="56"/>
      <c r="BC312" s="56"/>
      <c r="BD312" s="56"/>
      <c r="BE312" s="56"/>
      <c r="BF312" s="56"/>
      <c r="BG312" s="56"/>
      <c r="BH312" s="56"/>
      <c r="BI312" s="56"/>
      <c r="BJ312" s="56"/>
      <c r="BK312" s="56"/>
      <c r="BL312" s="56"/>
      <c r="BM312" s="56"/>
      <c r="BN312" s="56"/>
      <c r="BO312" s="56"/>
      <c r="BP312" s="56"/>
      <c r="BQ312" s="56"/>
      <c r="BR312" s="56"/>
      <c r="BS312" s="56"/>
      <c r="BT312" s="56"/>
      <c r="BU312" s="56"/>
      <c r="BV312" s="56"/>
      <c r="BW312" s="56"/>
      <c r="BX312" s="56"/>
      <c r="BY312" s="56"/>
      <c r="BZ312" s="56"/>
      <c r="CA312" s="56"/>
      <c r="CB312" s="56"/>
      <c r="CC312" s="56"/>
      <c r="CD312" s="56"/>
      <c r="CE312" s="56"/>
      <c r="CF312" s="56"/>
      <c r="CG312" s="56"/>
      <c r="CH312" s="56"/>
      <c r="CI312" s="56"/>
      <c r="CJ312" s="56"/>
      <c r="CK312" s="56"/>
      <c r="CL312" s="56"/>
      <c r="CM312" s="56"/>
      <c r="CN312" s="56"/>
      <c r="CO312" s="56"/>
      <c r="CP312" s="56"/>
      <c r="CQ312" s="56"/>
      <c r="CR312" s="56"/>
      <c r="CS312" s="56"/>
      <c r="CT312" s="56"/>
      <c r="CU312" s="56"/>
      <c r="CV312" s="56"/>
      <c r="CW312" s="56"/>
      <c r="CX312" s="56"/>
      <c r="CY312" s="56"/>
      <c r="CZ312" s="56"/>
      <c r="DA312" s="56"/>
      <c r="DB312" s="56"/>
      <c r="DC312" s="56"/>
      <c r="DD312" s="56"/>
      <c r="DE312" s="56"/>
      <c r="DF312" s="56"/>
      <c r="DG312" s="56"/>
      <c r="DH312" s="56"/>
      <c r="DI312" s="56"/>
      <c r="DJ312" s="56"/>
      <c r="DK312" s="56"/>
      <c r="DL312" s="56"/>
      <c r="DM312" s="56"/>
      <c r="DN312" s="56"/>
      <c r="DO312" s="56"/>
      <c r="DP312" s="56"/>
      <c r="DQ312" s="56"/>
    </row>
    <row r="313" spans="1:220" s="56" customFormat="1" ht="33" customHeight="1" x14ac:dyDescent="0.25">
      <c r="A313" s="57" t="s">
        <v>159</v>
      </c>
      <c r="B313" s="64" t="s">
        <v>160</v>
      </c>
      <c r="C313" s="2">
        <v>7000</v>
      </c>
      <c r="D313" s="58" t="s">
        <v>9</v>
      </c>
      <c r="E313" s="55" t="s">
        <v>161</v>
      </c>
      <c r="F313" s="55" t="s">
        <v>162</v>
      </c>
    </row>
    <row r="314" spans="1:220" s="10" customFormat="1" ht="18" customHeight="1" x14ac:dyDescent="0.25">
      <c r="A314" s="1" t="s">
        <v>163</v>
      </c>
      <c r="B314" s="101"/>
      <c r="C314" s="2"/>
      <c r="D314" s="12"/>
      <c r="E314" s="78"/>
      <c r="F314" s="78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</row>
    <row r="315" spans="1:220" s="5" customFormat="1" ht="21" customHeight="1" x14ac:dyDescent="0.25">
      <c r="A315" s="13" t="s">
        <v>382</v>
      </c>
      <c r="B315" s="64" t="s">
        <v>164</v>
      </c>
      <c r="C315" s="60">
        <v>350</v>
      </c>
      <c r="D315" s="58" t="s">
        <v>9</v>
      </c>
      <c r="E315" s="55" t="s">
        <v>14</v>
      </c>
      <c r="F315" s="55" t="s">
        <v>14</v>
      </c>
    </row>
    <row r="316" spans="1:220" s="5" customFormat="1" ht="25.5" x14ac:dyDescent="0.25">
      <c r="A316" s="13" t="s">
        <v>500</v>
      </c>
      <c r="B316" s="69" t="s">
        <v>399</v>
      </c>
      <c r="C316" s="60">
        <v>8000</v>
      </c>
      <c r="D316" s="58" t="s">
        <v>9</v>
      </c>
      <c r="E316" s="55" t="s">
        <v>26</v>
      </c>
      <c r="F316" s="55" t="s">
        <v>26</v>
      </c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  <c r="U316" s="56"/>
      <c r="V316" s="56"/>
      <c r="W316" s="56"/>
      <c r="X316" s="56"/>
      <c r="Y316" s="56"/>
      <c r="Z316" s="56"/>
      <c r="AA316" s="56"/>
      <c r="AB316" s="56"/>
      <c r="AC316" s="56"/>
      <c r="AD316" s="56"/>
      <c r="AE316" s="56"/>
      <c r="AF316" s="56"/>
      <c r="AG316" s="56"/>
      <c r="AH316" s="56"/>
      <c r="AI316" s="56"/>
      <c r="AJ316" s="56"/>
      <c r="AK316" s="56"/>
      <c r="AL316" s="56"/>
      <c r="AM316" s="56"/>
      <c r="AN316" s="56"/>
      <c r="AO316" s="56"/>
      <c r="AP316" s="56"/>
      <c r="AQ316" s="56"/>
      <c r="AR316" s="56"/>
      <c r="AS316" s="56"/>
      <c r="AT316" s="56"/>
      <c r="AU316" s="56"/>
      <c r="AV316" s="56"/>
      <c r="AW316" s="56"/>
      <c r="AX316" s="56"/>
      <c r="AY316" s="56"/>
      <c r="AZ316" s="56"/>
      <c r="BA316" s="56"/>
      <c r="BB316" s="56"/>
      <c r="BC316" s="56"/>
      <c r="BD316" s="56"/>
      <c r="BE316" s="56"/>
      <c r="BF316" s="56"/>
      <c r="BG316" s="56"/>
      <c r="BH316" s="56"/>
      <c r="BI316" s="56"/>
      <c r="BJ316" s="56"/>
      <c r="BK316" s="56"/>
      <c r="BL316" s="56"/>
      <c r="BM316" s="56"/>
      <c r="BN316" s="56"/>
      <c r="BO316" s="56"/>
      <c r="BP316" s="56"/>
      <c r="BQ316" s="56"/>
      <c r="BR316" s="56"/>
      <c r="BS316" s="56"/>
      <c r="BT316" s="56"/>
      <c r="BU316" s="56"/>
      <c r="BV316" s="56"/>
      <c r="BW316" s="56"/>
      <c r="BX316" s="56"/>
      <c r="BY316" s="56"/>
      <c r="BZ316" s="56"/>
      <c r="CA316" s="56"/>
      <c r="CB316" s="56"/>
      <c r="CC316" s="56"/>
      <c r="CD316" s="56"/>
      <c r="CE316" s="56"/>
      <c r="CF316" s="56"/>
      <c r="CG316" s="56"/>
      <c r="CH316" s="56"/>
      <c r="CI316" s="56"/>
      <c r="CJ316" s="56"/>
      <c r="CK316" s="56"/>
      <c r="CL316" s="56"/>
      <c r="CM316" s="56"/>
      <c r="CN316" s="56"/>
      <c r="CO316" s="56"/>
      <c r="CP316" s="56"/>
      <c r="CQ316" s="56"/>
      <c r="CR316" s="56"/>
      <c r="CS316" s="56"/>
      <c r="CT316" s="56"/>
      <c r="CU316" s="56"/>
      <c r="CV316" s="56"/>
      <c r="CW316" s="56"/>
      <c r="CX316" s="56"/>
      <c r="CY316" s="56"/>
      <c r="CZ316" s="56"/>
      <c r="DA316" s="56"/>
      <c r="DB316" s="56"/>
      <c r="DC316" s="56"/>
      <c r="DD316" s="56"/>
      <c r="DE316" s="56"/>
      <c r="DF316" s="56"/>
      <c r="DG316" s="56"/>
      <c r="DH316" s="56"/>
      <c r="DI316" s="56"/>
      <c r="DJ316" s="56"/>
      <c r="DK316" s="56"/>
      <c r="DL316" s="56"/>
      <c r="DM316" s="56"/>
      <c r="DN316" s="56"/>
      <c r="DO316" s="56"/>
      <c r="DP316" s="56"/>
      <c r="DQ316" s="56"/>
    </row>
    <row r="317" spans="1:220" s="10" customFormat="1" ht="24" x14ac:dyDescent="0.25">
      <c r="A317" s="1" t="s">
        <v>570</v>
      </c>
      <c r="B317" s="99" t="s">
        <v>165</v>
      </c>
      <c r="C317" s="2"/>
      <c r="D317" s="12"/>
      <c r="E317" s="78"/>
      <c r="F317" s="78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</row>
    <row r="318" spans="1:220" s="5" customFormat="1" ht="24" x14ac:dyDescent="0.25">
      <c r="A318" s="13" t="s">
        <v>475</v>
      </c>
      <c r="B318" s="69" t="s">
        <v>569</v>
      </c>
      <c r="C318" s="60">
        <v>17700</v>
      </c>
      <c r="D318" s="58" t="s">
        <v>9</v>
      </c>
      <c r="E318" s="55" t="s">
        <v>10</v>
      </c>
      <c r="F318" s="55" t="s">
        <v>10</v>
      </c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56"/>
      <c r="U318" s="56"/>
      <c r="V318" s="56"/>
      <c r="W318" s="56"/>
      <c r="X318" s="56"/>
      <c r="Y318" s="56"/>
      <c r="Z318" s="56"/>
      <c r="AA318" s="56"/>
      <c r="AB318" s="56"/>
      <c r="AC318" s="56"/>
      <c r="AD318" s="56"/>
      <c r="AE318" s="56"/>
      <c r="AF318" s="56"/>
      <c r="AG318" s="56"/>
      <c r="AH318" s="56"/>
      <c r="AI318" s="56"/>
      <c r="AJ318" s="56"/>
      <c r="AK318" s="56"/>
      <c r="AL318" s="56"/>
      <c r="AM318" s="56"/>
      <c r="AN318" s="56"/>
      <c r="AO318" s="56"/>
      <c r="AP318" s="56"/>
      <c r="AQ318" s="56"/>
      <c r="AR318" s="56"/>
      <c r="AS318" s="56"/>
      <c r="AT318" s="56"/>
      <c r="AU318" s="56"/>
      <c r="AV318" s="56"/>
      <c r="AW318" s="56"/>
      <c r="AX318" s="56"/>
      <c r="AY318" s="56"/>
      <c r="AZ318" s="56"/>
      <c r="BA318" s="56"/>
      <c r="BB318" s="56"/>
      <c r="BC318" s="56"/>
      <c r="BD318" s="56"/>
      <c r="BE318" s="56"/>
      <c r="BF318" s="56"/>
      <c r="BG318" s="56"/>
      <c r="BH318" s="56"/>
      <c r="BI318" s="56"/>
      <c r="BJ318" s="56"/>
      <c r="BK318" s="56"/>
      <c r="BL318" s="56"/>
      <c r="BM318" s="56"/>
      <c r="BN318" s="56"/>
      <c r="BO318" s="56"/>
      <c r="BP318" s="56"/>
      <c r="BQ318" s="56"/>
      <c r="BR318" s="56"/>
      <c r="BS318" s="56"/>
      <c r="BT318" s="56"/>
      <c r="BU318" s="56"/>
      <c r="BV318" s="56"/>
      <c r="BW318" s="56"/>
      <c r="BX318" s="56"/>
      <c r="BY318" s="56"/>
      <c r="BZ318" s="56"/>
      <c r="CA318" s="56"/>
      <c r="CB318" s="56"/>
      <c r="CC318" s="56"/>
      <c r="CD318" s="56"/>
      <c r="CE318" s="56"/>
      <c r="CF318" s="56"/>
      <c r="CG318" s="56"/>
      <c r="CH318" s="56"/>
      <c r="CI318" s="56"/>
      <c r="CJ318" s="56"/>
      <c r="CK318" s="56"/>
      <c r="CL318" s="56"/>
      <c r="CM318" s="56"/>
      <c r="CN318" s="56"/>
      <c r="CO318" s="56"/>
      <c r="CP318" s="56"/>
      <c r="CQ318" s="56"/>
      <c r="CR318" s="56"/>
      <c r="CS318" s="56"/>
      <c r="CT318" s="56"/>
      <c r="CU318" s="56"/>
      <c r="CV318" s="56"/>
      <c r="CW318" s="56"/>
      <c r="CX318" s="56"/>
      <c r="CY318" s="56"/>
      <c r="CZ318" s="56"/>
      <c r="DA318" s="56"/>
      <c r="DB318" s="56"/>
      <c r="DC318" s="56"/>
      <c r="DD318" s="56"/>
      <c r="DE318" s="56"/>
      <c r="DF318" s="56"/>
      <c r="DG318" s="56"/>
      <c r="DH318" s="56"/>
      <c r="DI318" s="56"/>
      <c r="DJ318" s="56"/>
      <c r="DK318" s="56"/>
      <c r="DL318" s="56"/>
      <c r="DM318" s="56"/>
      <c r="DN318" s="56"/>
      <c r="DO318" s="56"/>
      <c r="DP318" s="56"/>
      <c r="DQ318" s="56"/>
    </row>
    <row r="319" spans="1:220" s="5" customFormat="1" ht="24" x14ac:dyDescent="0.25">
      <c r="A319" s="13" t="s">
        <v>567</v>
      </c>
      <c r="B319" s="69" t="s">
        <v>568</v>
      </c>
      <c r="C319" s="102">
        <v>22061</v>
      </c>
      <c r="D319" s="58" t="s">
        <v>9</v>
      </c>
      <c r="E319" s="3" t="s">
        <v>11</v>
      </c>
      <c r="F319" s="3" t="s">
        <v>182</v>
      </c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U319" s="56"/>
      <c r="V319" s="56"/>
      <c r="W319" s="56"/>
      <c r="X319" s="56"/>
      <c r="Y319" s="56"/>
      <c r="Z319" s="56"/>
      <c r="AA319" s="56"/>
      <c r="AB319" s="56"/>
      <c r="AC319" s="56"/>
      <c r="AD319" s="56"/>
      <c r="AE319" s="56"/>
      <c r="AF319" s="56"/>
      <c r="AG319" s="56"/>
      <c r="AH319" s="56"/>
      <c r="AI319" s="56"/>
      <c r="AJ319" s="56"/>
      <c r="AK319" s="56"/>
      <c r="AL319" s="56"/>
      <c r="AM319" s="56"/>
      <c r="AN319" s="56"/>
      <c r="AO319" s="56"/>
      <c r="AP319" s="56"/>
      <c r="AQ319" s="56"/>
      <c r="AR319" s="56"/>
      <c r="AS319" s="56"/>
      <c r="AT319" s="56"/>
      <c r="AU319" s="56"/>
      <c r="AV319" s="56"/>
      <c r="AW319" s="56"/>
      <c r="AX319" s="56"/>
      <c r="AY319" s="56"/>
      <c r="AZ319" s="56"/>
      <c r="BA319" s="56"/>
      <c r="BB319" s="56"/>
      <c r="BC319" s="56"/>
      <c r="BD319" s="56"/>
      <c r="BE319" s="56"/>
      <c r="BF319" s="56"/>
      <c r="BG319" s="56"/>
      <c r="BH319" s="56"/>
      <c r="BI319" s="56"/>
      <c r="BJ319" s="56"/>
      <c r="BK319" s="56"/>
      <c r="BL319" s="56"/>
      <c r="BM319" s="56"/>
      <c r="BN319" s="56"/>
      <c r="BO319" s="56"/>
      <c r="BP319" s="56"/>
      <c r="BQ319" s="56"/>
      <c r="BR319" s="56"/>
      <c r="BS319" s="56"/>
      <c r="BT319" s="56"/>
      <c r="BU319" s="56"/>
      <c r="BV319" s="56"/>
      <c r="BW319" s="56"/>
      <c r="BX319" s="56"/>
      <c r="BY319" s="56"/>
      <c r="BZ319" s="56"/>
      <c r="CA319" s="56"/>
      <c r="CB319" s="56"/>
      <c r="CC319" s="56"/>
      <c r="CD319" s="56"/>
      <c r="CE319" s="56"/>
      <c r="CF319" s="56"/>
      <c r="CG319" s="56"/>
      <c r="CH319" s="56"/>
      <c r="CI319" s="56"/>
      <c r="CJ319" s="56"/>
      <c r="CK319" s="56"/>
      <c r="CL319" s="56"/>
      <c r="CM319" s="56"/>
      <c r="CN319" s="56"/>
      <c r="CO319" s="56"/>
      <c r="CP319" s="56"/>
      <c r="CQ319" s="56"/>
      <c r="CR319" s="56"/>
      <c r="CS319" s="56"/>
      <c r="CT319" s="56"/>
      <c r="CU319" s="56"/>
      <c r="CV319" s="56"/>
      <c r="CW319" s="56"/>
      <c r="CX319" s="56"/>
      <c r="CY319" s="56"/>
      <c r="CZ319" s="56"/>
      <c r="DA319" s="56"/>
      <c r="DB319" s="56"/>
      <c r="DC319" s="56"/>
      <c r="DD319" s="56"/>
      <c r="DE319" s="56"/>
      <c r="DF319" s="56"/>
      <c r="DG319" s="56"/>
      <c r="DH319" s="56"/>
      <c r="DI319" s="56"/>
      <c r="DJ319" s="56"/>
      <c r="DK319" s="56"/>
      <c r="DL319" s="56"/>
      <c r="DM319" s="56"/>
      <c r="DN319" s="56"/>
      <c r="DO319" s="56"/>
      <c r="DP319" s="56"/>
      <c r="DQ319" s="56"/>
    </row>
    <row r="320" spans="1:220" s="5" customFormat="1" ht="25.5" x14ac:dyDescent="0.25">
      <c r="A320" s="57" t="s">
        <v>791</v>
      </c>
      <c r="B320" s="21" t="s">
        <v>165</v>
      </c>
      <c r="C320" s="102">
        <v>12000</v>
      </c>
      <c r="D320" s="4"/>
      <c r="E320" s="3"/>
      <c r="F320" s="3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56"/>
      <c r="V320" s="56"/>
      <c r="W320" s="56"/>
      <c r="X320" s="56"/>
      <c r="Y320" s="56"/>
      <c r="Z320" s="56"/>
      <c r="AA320" s="56"/>
      <c r="AB320" s="56"/>
      <c r="AC320" s="56"/>
      <c r="AD320" s="56"/>
      <c r="AE320" s="56"/>
      <c r="AF320" s="56"/>
      <c r="AG320" s="56"/>
      <c r="AH320" s="56"/>
      <c r="AI320" s="56"/>
      <c r="AJ320" s="56"/>
      <c r="AK320" s="56"/>
      <c r="AL320" s="56"/>
      <c r="AM320" s="56"/>
      <c r="AN320" s="56"/>
      <c r="AO320" s="56"/>
      <c r="AP320" s="56"/>
      <c r="AQ320" s="56"/>
      <c r="AR320" s="56"/>
      <c r="AS320" s="56"/>
      <c r="AT320" s="56"/>
      <c r="AU320" s="56"/>
      <c r="AV320" s="56"/>
      <c r="AW320" s="56"/>
      <c r="AX320" s="56"/>
      <c r="AY320" s="56"/>
      <c r="AZ320" s="56"/>
      <c r="BA320" s="56"/>
      <c r="BB320" s="56"/>
      <c r="BC320" s="56"/>
      <c r="BD320" s="56"/>
      <c r="BE320" s="56"/>
      <c r="BF320" s="56"/>
      <c r="BG320" s="56"/>
      <c r="BH320" s="56"/>
      <c r="BI320" s="56"/>
      <c r="BJ320" s="56"/>
      <c r="BK320" s="56"/>
      <c r="BL320" s="56"/>
      <c r="BM320" s="56"/>
      <c r="BN320" s="56"/>
      <c r="BO320" s="56"/>
      <c r="BP320" s="56"/>
      <c r="BQ320" s="56"/>
      <c r="BR320" s="56"/>
      <c r="BS320" s="56"/>
      <c r="BT320" s="56"/>
      <c r="BU320" s="56"/>
      <c r="BV320" s="56"/>
      <c r="BW320" s="56"/>
      <c r="BX320" s="56"/>
      <c r="BY320" s="56"/>
      <c r="BZ320" s="56"/>
      <c r="CA320" s="56"/>
      <c r="CB320" s="56"/>
      <c r="CC320" s="56"/>
      <c r="CD320" s="56"/>
      <c r="CE320" s="56"/>
      <c r="CF320" s="56"/>
      <c r="CG320" s="56"/>
      <c r="CH320" s="56"/>
      <c r="CI320" s="56"/>
      <c r="CJ320" s="56"/>
      <c r="CK320" s="56"/>
      <c r="CL320" s="56"/>
      <c r="CM320" s="56"/>
      <c r="CN320" s="56"/>
      <c r="CO320" s="56"/>
      <c r="CP320" s="56"/>
      <c r="CQ320" s="56"/>
      <c r="CR320" s="56"/>
      <c r="CS320" s="56"/>
      <c r="CT320" s="56"/>
      <c r="CU320" s="56"/>
      <c r="CV320" s="56"/>
      <c r="CW320" s="56"/>
      <c r="CX320" s="56"/>
      <c r="CY320" s="56"/>
      <c r="CZ320" s="56"/>
      <c r="DA320" s="56"/>
      <c r="DB320" s="56"/>
      <c r="DC320" s="56"/>
      <c r="DD320" s="56"/>
      <c r="DE320" s="56"/>
      <c r="DF320" s="56"/>
      <c r="DG320" s="56"/>
      <c r="DH320" s="56"/>
      <c r="DI320" s="56"/>
      <c r="DJ320" s="56"/>
      <c r="DK320" s="56"/>
      <c r="DL320" s="56"/>
      <c r="DM320" s="56"/>
      <c r="DN320" s="56"/>
      <c r="DO320" s="56"/>
      <c r="DP320" s="56"/>
      <c r="DQ320" s="56"/>
    </row>
    <row r="321" spans="1:122" s="10" customFormat="1" ht="20.25" customHeight="1" x14ac:dyDescent="0.25">
      <c r="A321" s="1" t="s">
        <v>724</v>
      </c>
      <c r="B321" s="99"/>
      <c r="C321" s="2"/>
      <c r="D321" s="12"/>
      <c r="E321" s="78"/>
      <c r="F321" s="78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</row>
    <row r="322" spans="1:122" s="10" customFormat="1" ht="54" customHeight="1" x14ac:dyDescent="0.25">
      <c r="A322" s="54" t="s">
        <v>725</v>
      </c>
      <c r="B322" s="69" t="s">
        <v>726</v>
      </c>
      <c r="C322" s="2">
        <v>3800</v>
      </c>
      <c r="D322" s="58" t="s">
        <v>9</v>
      </c>
      <c r="E322" s="55" t="s">
        <v>161</v>
      </c>
      <c r="F322" s="55" t="s">
        <v>161</v>
      </c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</row>
    <row r="323" spans="1:122" s="10" customFormat="1" x14ac:dyDescent="0.25">
      <c r="A323" s="1" t="s">
        <v>420</v>
      </c>
      <c r="B323" s="99"/>
      <c r="C323" s="2"/>
      <c r="D323" s="12"/>
      <c r="E323" s="78"/>
      <c r="F323" s="78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</row>
    <row r="324" spans="1:122" s="10" customFormat="1" ht="42.75" customHeight="1" x14ac:dyDescent="0.25">
      <c r="A324" s="54" t="s">
        <v>423</v>
      </c>
      <c r="B324" s="97" t="s">
        <v>421</v>
      </c>
      <c r="C324" s="2">
        <v>200000</v>
      </c>
      <c r="D324" s="58" t="s">
        <v>422</v>
      </c>
      <c r="E324" s="55" t="s">
        <v>38</v>
      </c>
      <c r="F324" s="55" t="s">
        <v>26</v>
      </c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</row>
    <row r="325" spans="1:122" s="5" customFormat="1" ht="20.25" customHeight="1" x14ac:dyDescent="0.25">
      <c r="A325" s="1" t="s">
        <v>168</v>
      </c>
      <c r="B325" s="69"/>
      <c r="C325" s="2"/>
      <c r="D325" s="58"/>
      <c r="E325" s="55"/>
      <c r="F325" s="55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56"/>
      <c r="V325" s="56"/>
      <c r="W325" s="56"/>
      <c r="X325" s="56"/>
      <c r="Y325" s="56"/>
      <c r="Z325" s="56"/>
      <c r="AA325" s="56"/>
      <c r="AB325" s="56"/>
      <c r="AC325" s="56"/>
      <c r="AD325" s="56"/>
      <c r="AE325" s="56"/>
      <c r="AF325" s="56"/>
      <c r="AG325" s="56"/>
      <c r="AH325" s="56"/>
      <c r="AI325" s="56"/>
      <c r="AJ325" s="56"/>
      <c r="AK325" s="56"/>
      <c r="AL325" s="56"/>
      <c r="AM325" s="56"/>
      <c r="AN325" s="56"/>
      <c r="AO325" s="56"/>
      <c r="AP325" s="56"/>
      <c r="AQ325" s="56"/>
      <c r="AR325" s="56"/>
      <c r="AS325" s="56"/>
      <c r="AT325" s="56"/>
      <c r="AU325" s="56"/>
      <c r="AV325" s="56"/>
      <c r="AW325" s="56"/>
      <c r="AX325" s="56"/>
      <c r="AY325" s="56"/>
      <c r="AZ325" s="56"/>
      <c r="BA325" s="56"/>
      <c r="BB325" s="56"/>
      <c r="BC325" s="56"/>
      <c r="BD325" s="56"/>
      <c r="BE325" s="56"/>
      <c r="BF325" s="56"/>
      <c r="BG325" s="56"/>
      <c r="BH325" s="56"/>
      <c r="BI325" s="56"/>
      <c r="BJ325" s="56"/>
      <c r="BK325" s="56"/>
      <c r="BL325" s="56"/>
      <c r="BM325" s="56"/>
      <c r="BN325" s="56"/>
      <c r="BO325" s="56"/>
      <c r="BP325" s="56"/>
      <c r="BQ325" s="56"/>
      <c r="BR325" s="56"/>
      <c r="BS325" s="56"/>
      <c r="BT325" s="56"/>
      <c r="BU325" s="56"/>
      <c r="BV325" s="56"/>
      <c r="BW325" s="56"/>
      <c r="BX325" s="56"/>
      <c r="BY325" s="56"/>
      <c r="BZ325" s="56"/>
      <c r="CA325" s="56"/>
      <c r="CB325" s="56"/>
      <c r="CC325" s="56"/>
      <c r="CD325" s="56"/>
      <c r="CE325" s="56"/>
      <c r="CF325" s="56"/>
      <c r="CG325" s="56"/>
      <c r="CH325" s="56"/>
      <c r="CI325" s="56"/>
      <c r="CJ325" s="56"/>
      <c r="CK325" s="56"/>
      <c r="CL325" s="56"/>
      <c r="CM325" s="56"/>
      <c r="CN325" s="56"/>
      <c r="CO325" s="56"/>
      <c r="CP325" s="56"/>
      <c r="CQ325" s="56"/>
      <c r="CR325" s="56"/>
      <c r="CS325" s="56"/>
      <c r="CT325" s="56"/>
      <c r="CU325" s="56"/>
      <c r="CV325" s="56"/>
      <c r="CW325" s="56"/>
      <c r="CX325" s="56"/>
      <c r="CY325" s="56"/>
      <c r="CZ325" s="56"/>
      <c r="DA325" s="56"/>
      <c r="DB325" s="56"/>
      <c r="DC325" s="56"/>
      <c r="DD325" s="56"/>
      <c r="DE325" s="56"/>
      <c r="DF325" s="56"/>
      <c r="DG325" s="56"/>
      <c r="DH325" s="56"/>
      <c r="DI325" s="56"/>
      <c r="DJ325" s="56"/>
      <c r="DK325" s="56"/>
      <c r="DL325" s="56"/>
      <c r="DM325" s="56"/>
      <c r="DN325" s="56"/>
      <c r="DO325" s="56"/>
      <c r="DP325" s="56"/>
      <c r="DQ325" s="56"/>
    </row>
    <row r="326" spans="1:122" s="5" customFormat="1" ht="25.5" x14ac:dyDescent="0.25">
      <c r="A326" s="49" t="s">
        <v>386</v>
      </c>
      <c r="B326" s="69" t="s">
        <v>387</v>
      </c>
      <c r="C326" s="77">
        <v>2500</v>
      </c>
      <c r="D326" s="13" t="s">
        <v>9</v>
      </c>
      <c r="E326" s="17" t="s">
        <v>102</v>
      </c>
      <c r="F326" s="173" t="s">
        <v>26</v>
      </c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U326" s="56"/>
      <c r="V326" s="56"/>
      <c r="W326" s="56"/>
      <c r="X326" s="56"/>
      <c r="Y326" s="56"/>
      <c r="Z326" s="56"/>
      <c r="AA326" s="56"/>
      <c r="AB326" s="56"/>
      <c r="AC326" s="56"/>
      <c r="AD326" s="56"/>
      <c r="AE326" s="56"/>
      <c r="AF326" s="56"/>
      <c r="AG326" s="56"/>
      <c r="AH326" s="56"/>
      <c r="AI326" s="56"/>
      <c r="AJ326" s="56"/>
      <c r="AK326" s="56"/>
      <c r="AL326" s="56"/>
      <c r="AM326" s="56"/>
      <c r="AN326" s="56"/>
      <c r="AO326" s="56"/>
      <c r="AP326" s="56"/>
      <c r="AQ326" s="56"/>
      <c r="AR326" s="56"/>
      <c r="AS326" s="56"/>
      <c r="AT326" s="56"/>
      <c r="AU326" s="56"/>
      <c r="AV326" s="56"/>
      <c r="AW326" s="56"/>
      <c r="AX326" s="56"/>
      <c r="AY326" s="56"/>
      <c r="AZ326" s="56"/>
      <c r="BA326" s="56"/>
      <c r="BB326" s="56"/>
      <c r="BC326" s="56"/>
      <c r="BD326" s="56"/>
      <c r="BE326" s="56"/>
      <c r="BF326" s="56"/>
      <c r="BG326" s="56"/>
      <c r="BH326" s="56"/>
      <c r="BI326" s="56"/>
      <c r="BJ326" s="56"/>
      <c r="BK326" s="56"/>
      <c r="BL326" s="56"/>
      <c r="BM326" s="56"/>
      <c r="BN326" s="56"/>
      <c r="BO326" s="56"/>
      <c r="BP326" s="56"/>
      <c r="BQ326" s="56"/>
      <c r="BR326" s="56"/>
      <c r="BS326" s="56"/>
      <c r="BT326" s="56"/>
      <c r="BU326" s="56"/>
      <c r="BV326" s="56"/>
      <c r="BW326" s="56"/>
      <c r="BX326" s="56"/>
      <c r="BY326" s="56"/>
      <c r="BZ326" s="56"/>
      <c r="CA326" s="56"/>
      <c r="CB326" s="56"/>
      <c r="CC326" s="56"/>
      <c r="CD326" s="56"/>
      <c r="CE326" s="56"/>
      <c r="CF326" s="56"/>
      <c r="CG326" s="56"/>
      <c r="CH326" s="56"/>
      <c r="CI326" s="56"/>
      <c r="CJ326" s="56"/>
      <c r="CK326" s="56"/>
      <c r="CL326" s="56"/>
      <c r="CM326" s="56"/>
      <c r="CN326" s="56"/>
      <c r="CO326" s="56"/>
      <c r="CP326" s="56"/>
      <c r="CQ326" s="56"/>
      <c r="CR326" s="56"/>
      <c r="CS326" s="56"/>
      <c r="CT326" s="56"/>
      <c r="CU326" s="56"/>
      <c r="CV326" s="56"/>
      <c r="CW326" s="56"/>
      <c r="CX326" s="56"/>
      <c r="CY326" s="56"/>
      <c r="CZ326" s="56"/>
      <c r="DA326" s="56"/>
      <c r="DB326" s="56"/>
      <c r="DC326" s="56"/>
      <c r="DD326" s="56"/>
      <c r="DE326" s="56"/>
      <c r="DF326" s="56"/>
      <c r="DG326" s="56"/>
      <c r="DH326" s="56"/>
      <c r="DI326" s="56"/>
      <c r="DJ326" s="56"/>
      <c r="DK326" s="56"/>
      <c r="DL326" s="56"/>
      <c r="DM326" s="56"/>
      <c r="DN326" s="56"/>
      <c r="DO326" s="56"/>
      <c r="DP326" s="56"/>
      <c r="DQ326" s="56"/>
    </row>
    <row r="327" spans="1:122" s="5" customFormat="1" ht="18.75" customHeight="1" x14ac:dyDescent="0.25">
      <c r="A327" s="1" t="s">
        <v>531</v>
      </c>
      <c r="B327" s="91"/>
      <c r="C327" s="2"/>
      <c r="D327" s="58"/>
      <c r="E327" s="55"/>
      <c r="F327" s="55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U327" s="56"/>
      <c r="V327" s="56"/>
      <c r="W327" s="56"/>
      <c r="X327" s="56"/>
      <c r="Y327" s="56"/>
      <c r="Z327" s="56"/>
      <c r="AA327" s="56"/>
      <c r="AB327" s="56"/>
      <c r="AC327" s="56"/>
      <c r="AD327" s="56"/>
      <c r="AE327" s="56"/>
      <c r="AF327" s="56"/>
      <c r="AG327" s="56"/>
      <c r="AH327" s="56"/>
      <c r="AI327" s="56"/>
      <c r="AJ327" s="56"/>
      <c r="AK327" s="56"/>
      <c r="AL327" s="56"/>
      <c r="AM327" s="56"/>
      <c r="AN327" s="56"/>
      <c r="AO327" s="56"/>
      <c r="AP327" s="56"/>
      <c r="AQ327" s="56"/>
      <c r="AR327" s="56"/>
      <c r="AS327" s="56"/>
      <c r="AT327" s="56"/>
      <c r="AU327" s="56"/>
      <c r="AV327" s="56"/>
      <c r="AW327" s="56"/>
      <c r="AX327" s="56"/>
      <c r="AY327" s="56"/>
      <c r="AZ327" s="56"/>
      <c r="BA327" s="56"/>
      <c r="BB327" s="56"/>
      <c r="BC327" s="56"/>
      <c r="BD327" s="56"/>
      <c r="BE327" s="56"/>
      <c r="BF327" s="56"/>
      <c r="BG327" s="56"/>
      <c r="BH327" s="56"/>
      <c r="BI327" s="56"/>
      <c r="BJ327" s="56"/>
      <c r="BK327" s="56"/>
      <c r="BL327" s="56"/>
      <c r="BM327" s="56"/>
      <c r="BN327" s="56"/>
      <c r="BO327" s="56"/>
      <c r="BP327" s="56"/>
      <c r="BQ327" s="56"/>
      <c r="BR327" s="56"/>
      <c r="BS327" s="56"/>
      <c r="BT327" s="56"/>
      <c r="BU327" s="56"/>
      <c r="BV327" s="56"/>
      <c r="BW327" s="56"/>
      <c r="BX327" s="56"/>
      <c r="BY327" s="56"/>
      <c r="BZ327" s="56"/>
      <c r="CA327" s="56"/>
      <c r="CB327" s="56"/>
      <c r="CC327" s="56"/>
      <c r="CD327" s="56"/>
      <c r="CE327" s="56"/>
      <c r="CF327" s="56"/>
      <c r="CG327" s="56"/>
      <c r="CH327" s="56"/>
      <c r="CI327" s="56"/>
      <c r="CJ327" s="56"/>
      <c r="CK327" s="56"/>
      <c r="CL327" s="56"/>
      <c r="CM327" s="56"/>
      <c r="CN327" s="56"/>
      <c r="CO327" s="56"/>
      <c r="CP327" s="56"/>
      <c r="CQ327" s="56"/>
      <c r="CR327" s="56"/>
      <c r="CS327" s="56"/>
      <c r="CT327" s="56"/>
      <c r="CU327" s="56"/>
      <c r="CV327" s="56"/>
      <c r="CW327" s="56"/>
      <c r="CX327" s="56"/>
      <c r="CY327" s="56"/>
      <c r="CZ327" s="56"/>
      <c r="DA327" s="56"/>
      <c r="DB327" s="56"/>
      <c r="DC327" s="56"/>
      <c r="DD327" s="56"/>
      <c r="DE327" s="56"/>
      <c r="DF327" s="56"/>
      <c r="DG327" s="56"/>
      <c r="DH327" s="56"/>
      <c r="DI327" s="56"/>
      <c r="DJ327" s="56"/>
      <c r="DK327" s="56"/>
      <c r="DL327" s="56"/>
      <c r="DM327" s="56"/>
      <c r="DN327" s="56"/>
      <c r="DO327" s="56"/>
      <c r="DP327" s="56"/>
      <c r="DQ327" s="56"/>
    </row>
    <row r="328" spans="1:122" s="5" customFormat="1" ht="25.5" x14ac:dyDescent="0.25">
      <c r="A328" s="174" t="s">
        <v>532</v>
      </c>
      <c r="B328" s="175" t="s">
        <v>533</v>
      </c>
      <c r="C328" s="2">
        <v>26000</v>
      </c>
      <c r="D328" s="46" t="s">
        <v>9</v>
      </c>
      <c r="E328" s="55" t="s">
        <v>11</v>
      </c>
      <c r="F328" s="55" t="s">
        <v>11</v>
      </c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  <c r="T328" s="56"/>
      <c r="U328" s="56"/>
      <c r="V328" s="56"/>
      <c r="W328" s="56"/>
      <c r="X328" s="56"/>
      <c r="Y328" s="56"/>
      <c r="Z328" s="56"/>
      <c r="AA328" s="56"/>
      <c r="AB328" s="56"/>
      <c r="AC328" s="56"/>
      <c r="AD328" s="56"/>
      <c r="AE328" s="56"/>
      <c r="AF328" s="56"/>
      <c r="AG328" s="56"/>
      <c r="AH328" s="56"/>
      <c r="AI328" s="56"/>
      <c r="AJ328" s="56"/>
      <c r="AK328" s="56"/>
      <c r="AL328" s="56"/>
      <c r="AM328" s="56"/>
      <c r="AN328" s="56"/>
      <c r="AO328" s="56"/>
      <c r="AP328" s="56"/>
      <c r="AQ328" s="56"/>
      <c r="AR328" s="56"/>
      <c r="AS328" s="56"/>
      <c r="AT328" s="56"/>
      <c r="AU328" s="56"/>
      <c r="AV328" s="56"/>
      <c r="AW328" s="56"/>
      <c r="AX328" s="56"/>
      <c r="AY328" s="56"/>
      <c r="AZ328" s="56"/>
      <c r="BA328" s="56"/>
      <c r="BB328" s="56"/>
      <c r="BC328" s="56"/>
      <c r="BD328" s="56"/>
      <c r="BE328" s="56"/>
      <c r="BF328" s="56"/>
      <c r="BG328" s="56"/>
      <c r="BH328" s="56"/>
      <c r="BI328" s="56"/>
      <c r="BJ328" s="56"/>
      <c r="BK328" s="56"/>
      <c r="BL328" s="56"/>
      <c r="BM328" s="56"/>
      <c r="BN328" s="56"/>
      <c r="BO328" s="56"/>
      <c r="BP328" s="56"/>
      <c r="BQ328" s="56"/>
      <c r="BR328" s="56"/>
      <c r="BS328" s="56"/>
      <c r="BT328" s="56"/>
      <c r="BU328" s="56"/>
      <c r="BV328" s="56"/>
      <c r="BW328" s="56"/>
      <c r="BX328" s="56"/>
      <c r="BY328" s="56"/>
      <c r="BZ328" s="56"/>
      <c r="CA328" s="56"/>
      <c r="CB328" s="56"/>
      <c r="CC328" s="56"/>
      <c r="CD328" s="56"/>
      <c r="CE328" s="56"/>
      <c r="CF328" s="56"/>
      <c r="CG328" s="56"/>
      <c r="CH328" s="56"/>
      <c r="CI328" s="56"/>
      <c r="CJ328" s="56"/>
      <c r="CK328" s="56"/>
      <c r="CL328" s="56"/>
      <c r="CM328" s="56"/>
      <c r="CN328" s="56"/>
      <c r="CO328" s="56"/>
      <c r="CP328" s="56"/>
      <c r="CQ328" s="56"/>
      <c r="CR328" s="56"/>
      <c r="CS328" s="56"/>
      <c r="CT328" s="56"/>
      <c r="CU328" s="56"/>
      <c r="CV328" s="56"/>
      <c r="CW328" s="56"/>
      <c r="CX328" s="56"/>
      <c r="CY328" s="56"/>
      <c r="CZ328" s="56"/>
      <c r="DA328" s="56"/>
      <c r="DB328" s="56"/>
      <c r="DC328" s="56"/>
      <c r="DD328" s="56"/>
      <c r="DE328" s="56"/>
      <c r="DF328" s="56"/>
      <c r="DG328" s="56"/>
      <c r="DH328" s="56"/>
      <c r="DI328" s="56"/>
      <c r="DJ328" s="56"/>
      <c r="DK328" s="56"/>
      <c r="DL328" s="56"/>
      <c r="DM328" s="56"/>
      <c r="DN328" s="56"/>
      <c r="DO328" s="56"/>
      <c r="DP328" s="56"/>
      <c r="DQ328" s="56"/>
    </row>
    <row r="329" spans="1:122" s="5" customFormat="1" ht="36" x14ac:dyDescent="0.25">
      <c r="A329" s="93" t="s">
        <v>804</v>
      </c>
      <c r="B329" s="68" t="s">
        <v>169</v>
      </c>
      <c r="C329" s="19"/>
      <c r="D329" s="58"/>
      <c r="E329" s="55"/>
      <c r="F329" s="55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  <c r="S329" s="56"/>
      <c r="T329" s="56"/>
      <c r="U329" s="56"/>
      <c r="V329" s="56"/>
      <c r="W329" s="56"/>
      <c r="X329" s="56"/>
      <c r="Y329" s="56"/>
      <c r="Z329" s="56"/>
      <c r="AA329" s="56"/>
      <c r="AB329" s="56"/>
      <c r="AC329" s="56"/>
      <c r="AD329" s="56"/>
      <c r="AE329" s="56"/>
      <c r="AF329" s="56"/>
      <c r="AG329" s="56"/>
      <c r="AH329" s="56"/>
      <c r="AI329" s="56"/>
      <c r="AJ329" s="56"/>
      <c r="AK329" s="56"/>
      <c r="AL329" s="56"/>
      <c r="AM329" s="56"/>
      <c r="AN329" s="56"/>
      <c r="AO329" s="56"/>
      <c r="AP329" s="56"/>
      <c r="AQ329" s="56"/>
      <c r="AR329" s="56"/>
      <c r="AS329" s="56"/>
      <c r="AT329" s="56"/>
      <c r="AU329" s="56"/>
      <c r="AV329" s="56"/>
      <c r="AW329" s="56"/>
      <c r="AX329" s="56"/>
      <c r="AY329" s="56"/>
      <c r="AZ329" s="56"/>
      <c r="BA329" s="56"/>
      <c r="BB329" s="56"/>
      <c r="BC329" s="56"/>
      <c r="BD329" s="56"/>
      <c r="BE329" s="56"/>
      <c r="BF329" s="56"/>
      <c r="BG329" s="56"/>
      <c r="BH329" s="56"/>
      <c r="BI329" s="56"/>
      <c r="BJ329" s="56"/>
      <c r="BK329" s="56"/>
      <c r="BL329" s="56"/>
      <c r="BM329" s="56"/>
      <c r="BN329" s="56"/>
      <c r="BO329" s="56"/>
      <c r="BP329" s="56"/>
      <c r="BQ329" s="56"/>
      <c r="BR329" s="56"/>
      <c r="BS329" s="56"/>
      <c r="BT329" s="56"/>
      <c r="BU329" s="56"/>
      <c r="BV329" s="56"/>
      <c r="BW329" s="56"/>
      <c r="BX329" s="56"/>
      <c r="BY329" s="56"/>
      <c r="BZ329" s="56"/>
      <c r="CA329" s="56"/>
      <c r="CB329" s="56"/>
      <c r="CC329" s="56"/>
      <c r="CD329" s="56"/>
      <c r="CE329" s="56"/>
      <c r="CF329" s="56"/>
      <c r="CG329" s="56"/>
      <c r="CH329" s="56"/>
      <c r="CI329" s="56"/>
      <c r="CJ329" s="56"/>
      <c r="CK329" s="56"/>
      <c r="CL329" s="56"/>
      <c r="CM329" s="56"/>
      <c r="CN329" s="56"/>
      <c r="CO329" s="56"/>
      <c r="CP329" s="56"/>
      <c r="CQ329" s="56"/>
      <c r="CR329" s="56"/>
      <c r="CS329" s="56"/>
      <c r="CT329" s="56"/>
      <c r="CU329" s="56"/>
      <c r="CV329" s="56"/>
      <c r="CW329" s="56"/>
      <c r="CX329" s="56"/>
      <c r="CY329" s="56"/>
      <c r="CZ329" s="56"/>
      <c r="DA329" s="56"/>
      <c r="DB329" s="56"/>
      <c r="DC329" s="56"/>
      <c r="DD329" s="56"/>
      <c r="DE329" s="56"/>
      <c r="DF329" s="56"/>
      <c r="DG329" s="56"/>
      <c r="DH329" s="56"/>
      <c r="DI329" s="56"/>
      <c r="DJ329" s="56"/>
      <c r="DK329" s="56"/>
      <c r="DL329" s="56"/>
      <c r="DM329" s="56"/>
      <c r="DN329" s="56"/>
      <c r="DO329" s="56"/>
      <c r="DP329" s="56"/>
      <c r="DQ329" s="56"/>
    </row>
    <row r="330" spans="1:122" s="5" customFormat="1" ht="21" customHeight="1" x14ac:dyDescent="0.25">
      <c r="A330" s="18" t="s">
        <v>571</v>
      </c>
      <c r="B330" s="68"/>
      <c r="C330" s="19">
        <v>10146.25</v>
      </c>
      <c r="D330" s="4" t="s">
        <v>9</v>
      </c>
      <c r="E330" s="62" t="s">
        <v>11</v>
      </c>
      <c r="F330" s="3" t="s">
        <v>11</v>
      </c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  <c r="T330" s="56"/>
      <c r="U330" s="56"/>
      <c r="V330" s="56"/>
      <c r="W330" s="56"/>
      <c r="X330" s="56"/>
      <c r="Y330" s="56"/>
      <c r="Z330" s="56"/>
      <c r="AA330" s="56"/>
      <c r="AB330" s="56"/>
      <c r="AC330" s="56"/>
      <c r="AD330" s="56"/>
      <c r="AE330" s="56"/>
      <c r="AF330" s="56"/>
      <c r="AG330" s="56"/>
      <c r="AH330" s="56"/>
      <c r="AI330" s="56"/>
      <c r="AJ330" s="56"/>
      <c r="AK330" s="56"/>
      <c r="AL330" s="56"/>
      <c r="AM330" s="56"/>
      <c r="AN330" s="56"/>
      <c r="AO330" s="56"/>
      <c r="AP330" s="56"/>
      <c r="AQ330" s="56"/>
      <c r="AR330" s="56"/>
      <c r="AS330" s="56"/>
      <c r="AT330" s="56"/>
      <c r="AU330" s="56"/>
      <c r="AV330" s="56"/>
      <c r="AW330" s="56"/>
      <c r="AX330" s="56"/>
      <c r="AY330" s="56"/>
      <c r="AZ330" s="56"/>
      <c r="BA330" s="56"/>
      <c r="BB330" s="56"/>
      <c r="BC330" s="56"/>
      <c r="BD330" s="56"/>
      <c r="BE330" s="56"/>
      <c r="BF330" s="56"/>
      <c r="BG330" s="56"/>
      <c r="BH330" s="56"/>
      <c r="BI330" s="56"/>
      <c r="BJ330" s="56"/>
      <c r="BK330" s="56"/>
      <c r="BL330" s="56"/>
      <c r="BM330" s="56"/>
      <c r="BN330" s="56"/>
      <c r="BO330" s="56"/>
      <c r="BP330" s="56"/>
      <c r="BQ330" s="56"/>
      <c r="BR330" s="56"/>
      <c r="BS330" s="56"/>
      <c r="BT330" s="56"/>
      <c r="BU330" s="56"/>
      <c r="BV330" s="56"/>
      <c r="BW330" s="56"/>
      <c r="BX330" s="56"/>
      <c r="BY330" s="56"/>
      <c r="BZ330" s="56"/>
      <c r="CA330" s="56"/>
      <c r="CB330" s="56"/>
      <c r="CC330" s="56"/>
      <c r="CD330" s="56"/>
      <c r="CE330" s="56"/>
      <c r="CF330" s="56"/>
      <c r="CG330" s="56"/>
      <c r="CH330" s="56"/>
      <c r="CI330" s="56"/>
      <c r="CJ330" s="56"/>
      <c r="CK330" s="56"/>
      <c r="CL330" s="56"/>
      <c r="CM330" s="56"/>
      <c r="CN330" s="56"/>
      <c r="CO330" s="56"/>
      <c r="CP330" s="56"/>
      <c r="CQ330" s="56"/>
      <c r="CR330" s="56"/>
      <c r="CS330" s="56"/>
      <c r="CT330" s="56"/>
      <c r="CU330" s="56"/>
      <c r="CV330" s="56"/>
      <c r="CW330" s="56"/>
      <c r="CX330" s="56"/>
      <c r="CY330" s="56"/>
      <c r="CZ330" s="56"/>
      <c r="DA330" s="56"/>
      <c r="DB330" s="56"/>
      <c r="DC330" s="56"/>
      <c r="DD330" s="56"/>
      <c r="DE330" s="56"/>
      <c r="DF330" s="56"/>
      <c r="DG330" s="56"/>
      <c r="DH330" s="56"/>
      <c r="DI330" s="56"/>
      <c r="DJ330" s="56"/>
      <c r="DK330" s="56"/>
      <c r="DL330" s="56"/>
      <c r="DM330" s="56"/>
      <c r="DN330" s="56"/>
      <c r="DO330" s="56"/>
      <c r="DP330" s="56"/>
      <c r="DQ330" s="56"/>
    </row>
    <row r="331" spans="1:122" s="5" customFormat="1" ht="21" customHeight="1" x14ac:dyDescent="0.25">
      <c r="A331" s="18" t="s">
        <v>573</v>
      </c>
      <c r="B331" s="64"/>
      <c r="C331" s="19">
        <v>59.24</v>
      </c>
      <c r="D331" s="4" t="s">
        <v>9</v>
      </c>
      <c r="E331" s="22" t="s">
        <v>11</v>
      </c>
      <c r="F331" s="4" t="s">
        <v>11</v>
      </c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  <c r="T331" s="56"/>
      <c r="U331" s="56"/>
      <c r="V331" s="56"/>
      <c r="W331" s="56"/>
      <c r="X331" s="56"/>
      <c r="Y331" s="56"/>
      <c r="Z331" s="56"/>
      <c r="AA331" s="56"/>
      <c r="AB331" s="56"/>
      <c r="AC331" s="56"/>
      <c r="AD331" s="56"/>
      <c r="AE331" s="56"/>
      <c r="AF331" s="56"/>
      <c r="AG331" s="56"/>
      <c r="AH331" s="56"/>
      <c r="AI331" s="56"/>
      <c r="AJ331" s="56"/>
      <c r="AK331" s="56"/>
      <c r="AL331" s="56"/>
      <c r="AM331" s="56"/>
      <c r="AN331" s="56"/>
      <c r="AO331" s="56"/>
      <c r="AP331" s="56"/>
      <c r="AQ331" s="56"/>
      <c r="AR331" s="56"/>
      <c r="AS331" s="56"/>
      <c r="AT331" s="56"/>
      <c r="AU331" s="56"/>
      <c r="AV331" s="56"/>
      <c r="AW331" s="56"/>
      <c r="AX331" s="56"/>
      <c r="AY331" s="56"/>
      <c r="AZ331" s="56"/>
      <c r="BA331" s="56"/>
      <c r="BB331" s="56"/>
      <c r="BC331" s="56"/>
      <c r="BD331" s="56"/>
      <c r="BE331" s="56"/>
      <c r="BF331" s="56"/>
      <c r="BG331" s="56"/>
      <c r="BH331" s="56"/>
      <c r="BI331" s="56"/>
      <c r="BJ331" s="56"/>
      <c r="BK331" s="56"/>
      <c r="BL331" s="56"/>
      <c r="BM331" s="56"/>
      <c r="BN331" s="56"/>
      <c r="BO331" s="56"/>
      <c r="BP331" s="56"/>
      <c r="BQ331" s="56"/>
      <c r="BR331" s="56"/>
      <c r="BS331" s="56"/>
      <c r="BT331" s="56"/>
      <c r="BU331" s="56"/>
      <c r="BV331" s="56"/>
      <c r="BW331" s="56"/>
      <c r="BX331" s="56"/>
      <c r="BY331" s="56"/>
      <c r="BZ331" s="56"/>
      <c r="CA331" s="56"/>
      <c r="CB331" s="56"/>
      <c r="CC331" s="56"/>
      <c r="CD331" s="56"/>
      <c r="CE331" s="56"/>
      <c r="CF331" s="56"/>
      <c r="CG331" s="56"/>
      <c r="CH331" s="56"/>
      <c r="CI331" s="56"/>
      <c r="CJ331" s="56"/>
      <c r="CK331" s="56"/>
      <c r="CL331" s="56"/>
      <c r="CM331" s="56"/>
      <c r="CN331" s="56"/>
      <c r="CO331" s="56"/>
      <c r="CP331" s="56"/>
      <c r="CQ331" s="56"/>
      <c r="CR331" s="56"/>
      <c r="CS331" s="56"/>
      <c r="CT331" s="56"/>
      <c r="CU331" s="56"/>
      <c r="CV331" s="56"/>
      <c r="CW331" s="56"/>
      <c r="CX331" s="56"/>
      <c r="CY331" s="56"/>
      <c r="CZ331" s="56"/>
      <c r="DA331" s="56"/>
      <c r="DB331" s="56"/>
      <c r="DC331" s="56"/>
      <c r="DD331" s="56"/>
      <c r="DE331" s="56"/>
      <c r="DF331" s="56"/>
      <c r="DG331" s="56"/>
      <c r="DH331" s="56"/>
      <c r="DI331" s="56"/>
      <c r="DJ331" s="56"/>
      <c r="DK331" s="56"/>
      <c r="DL331" s="56"/>
      <c r="DM331" s="56"/>
      <c r="DN331" s="56"/>
      <c r="DO331" s="56"/>
      <c r="DP331" s="56"/>
      <c r="DQ331" s="56"/>
      <c r="DR331" s="56"/>
    </row>
    <row r="332" spans="1:122" s="5" customFormat="1" ht="38.25" customHeight="1" x14ac:dyDescent="0.25">
      <c r="A332" s="18" t="s">
        <v>575</v>
      </c>
      <c r="B332" s="64"/>
      <c r="C332" s="19">
        <v>346</v>
      </c>
      <c r="D332" s="4" t="s">
        <v>9</v>
      </c>
      <c r="E332" s="22" t="s">
        <v>11</v>
      </c>
      <c r="F332" s="4" t="s">
        <v>11</v>
      </c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U332" s="56"/>
      <c r="V332" s="56"/>
      <c r="W332" s="56"/>
      <c r="X332" s="56"/>
      <c r="Y332" s="56"/>
      <c r="Z332" s="56"/>
      <c r="AA332" s="56"/>
      <c r="AB332" s="56"/>
      <c r="AC332" s="56"/>
      <c r="AD332" s="56"/>
      <c r="AE332" s="56"/>
      <c r="AF332" s="56"/>
      <c r="AG332" s="56"/>
      <c r="AH332" s="56"/>
      <c r="AI332" s="56"/>
      <c r="AJ332" s="56"/>
      <c r="AK332" s="56"/>
      <c r="AL332" s="56"/>
      <c r="AM332" s="56"/>
      <c r="AN332" s="56"/>
      <c r="AO332" s="56"/>
      <c r="AP332" s="56"/>
      <c r="AQ332" s="56"/>
      <c r="AR332" s="56"/>
      <c r="AS332" s="56"/>
      <c r="AT332" s="56"/>
      <c r="AU332" s="56"/>
      <c r="AV332" s="56"/>
      <c r="AW332" s="56"/>
      <c r="AX332" s="56"/>
      <c r="AY332" s="56"/>
      <c r="AZ332" s="56"/>
      <c r="BA332" s="56"/>
      <c r="BB332" s="56"/>
      <c r="BC332" s="56"/>
      <c r="BD332" s="56"/>
      <c r="BE332" s="56"/>
      <c r="BF332" s="56"/>
      <c r="BG332" s="56"/>
      <c r="BH332" s="56"/>
      <c r="BI332" s="56"/>
      <c r="BJ332" s="56"/>
      <c r="BK332" s="56"/>
      <c r="BL332" s="56"/>
      <c r="BM332" s="56"/>
      <c r="BN332" s="56"/>
      <c r="BO332" s="56"/>
      <c r="BP332" s="56"/>
      <c r="BQ332" s="56"/>
      <c r="BR332" s="56"/>
      <c r="BS332" s="56"/>
      <c r="BT332" s="56"/>
      <c r="BU332" s="56"/>
      <c r="BV332" s="56"/>
      <c r="BW332" s="56"/>
      <c r="BX332" s="56"/>
      <c r="BY332" s="56"/>
      <c r="BZ332" s="56"/>
      <c r="CA332" s="56"/>
      <c r="CB332" s="56"/>
      <c r="CC332" s="56"/>
      <c r="CD332" s="56"/>
      <c r="CE332" s="56"/>
      <c r="CF332" s="56"/>
      <c r="CG332" s="56"/>
      <c r="CH332" s="56"/>
      <c r="CI332" s="56"/>
      <c r="CJ332" s="56"/>
      <c r="CK332" s="56"/>
      <c r="CL332" s="56"/>
      <c r="CM332" s="56"/>
      <c r="CN332" s="56"/>
      <c r="CO332" s="56"/>
      <c r="CP332" s="56"/>
      <c r="CQ332" s="56"/>
      <c r="CR332" s="56"/>
      <c r="CS332" s="56"/>
      <c r="CT332" s="56"/>
      <c r="CU332" s="56"/>
      <c r="CV332" s="56"/>
      <c r="CW332" s="56"/>
      <c r="CX332" s="56"/>
      <c r="CY332" s="56"/>
      <c r="CZ332" s="56"/>
      <c r="DA332" s="56"/>
      <c r="DB332" s="56"/>
      <c r="DC332" s="56"/>
      <c r="DD332" s="56"/>
      <c r="DE332" s="56"/>
      <c r="DF332" s="56"/>
      <c r="DG332" s="56"/>
      <c r="DH332" s="56"/>
      <c r="DI332" s="56"/>
      <c r="DJ332" s="56"/>
      <c r="DK332" s="56"/>
      <c r="DL332" s="56"/>
      <c r="DM332" s="56"/>
      <c r="DN332" s="56"/>
      <c r="DO332" s="56"/>
      <c r="DP332" s="56"/>
      <c r="DQ332" s="56"/>
      <c r="DR332" s="56"/>
    </row>
    <row r="333" spans="1:122" s="5" customFormat="1" ht="28.5" customHeight="1" x14ac:dyDescent="0.25">
      <c r="A333" s="18" t="s">
        <v>577</v>
      </c>
      <c r="B333" s="64"/>
      <c r="C333" s="19">
        <v>5000</v>
      </c>
      <c r="D333" s="4" t="s">
        <v>9</v>
      </c>
      <c r="E333" s="22" t="s">
        <v>11</v>
      </c>
      <c r="F333" s="4" t="s">
        <v>11</v>
      </c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6"/>
      <c r="S333" s="56"/>
      <c r="T333" s="56"/>
      <c r="U333" s="56"/>
      <c r="V333" s="56"/>
      <c r="W333" s="56"/>
      <c r="X333" s="56"/>
      <c r="Y333" s="56"/>
      <c r="Z333" s="56"/>
      <c r="AA333" s="56"/>
      <c r="AB333" s="56"/>
      <c r="AC333" s="56"/>
      <c r="AD333" s="56"/>
      <c r="AE333" s="56"/>
      <c r="AF333" s="56"/>
      <c r="AG333" s="56"/>
      <c r="AH333" s="56"/>
      <c r="AI333" s="56"/>
      <c r="AJ333" s="56"/>
      <c r="AK333" s="56"/>
      <c r="AL333" s="56"/>
      <c r="AM333" s="56"/>
      <c r="AN333" s="56"/>
      <c r="AO333" s="56"/>
      <c r="AP333" s="56"/>
      <c r="AQ333" s="56"/>
      <c r="AR333" s="56"/>
      <c r="AS333" s="56"/>
      <c r="AT333" s="56"/>
      <c r="AU333" s="56"/>
      <c r="AV333" s="56"/>
      <c r="AW333" s="56"/>
      <c r="AX333" s="56"/>
      <c r="AY333" s="56"/>
      <c r="AZ333" s="56"/>
      <c r="BA333" s="56"/>
      <c r="BB333" s="56"/>
      <c r="BC333" s="56"/>
      <c r="BD333" s="56"/>
      <c r="BE333" s="56"/>
      <c r="BF333" s="56"/>
      <c r="BG333" s="56"/>
      <c r="BH333" s="56"/>
      <c r="BI333" s="56"/>
      <c r="BJ333" s="56"/>
      <c r="BK333" s="56"/>
      <c r="BL333" s="56"/>
      <c r="BM333" s="56"/>
      <c r="BN333" s="56"/>
      <c r="BO333" s="56"/>
      <c r="BP333" s="56"/>
      <c r="BQ333" s="56"/>
      <c r="BR333" s="56"/>
      <c r="BS333" s="56"/>
      <c r="BT333" s="56"/>
      <c r="BU333" s="56"/>
      <c r="BV333" s="56"/>
      <c r="BW333" s="56"/>
      <c r="BX333" s="56"/>
      <c r="BY333" s="56"/>
      <c r="BZ333" s="56"/>
      <c r="CA333" s="56"/>
      <c r="CB333" s="56"/>
      <c r="CC333" s="56"/>
      <c r="CD333" s="56"/>
      <c r="CE333" s="56"/>
      <c r="CF333" s="56"/>
      <c r="CG333" s="56"/>
      <c r="CH333" s="56"/>
      <c r="CI333" s="56"/>
      <c r="CJ333" s="56"/>
      <c r="CK333" s="56"/>
      <c r="CL333" s="56"/>
      <c r="CM333" s="56"/>
      <c r="CN333" s="56"/>
      <c r="CO333" s="56"/>
      <c r="CP333" s="56"/>
      <c r="CQ333" s="56"/>
      <c r="CR333" s="56"/>
      <c r="CS333" s="56"/>
      <c r="CT333" s="56"/>
      <c r="CU333" s="56"/>
      <c r="CV333" s="56"/>
      <c r="CW333" s="56"/>
      <c r="CX333" s="56"/>
      <c r="CY333" s="56"/>
      <c r="CZ333" s="56"/>
      <c r="DA333" s="56"/>
      <c r="DB333" s="56"/>
      <c r="DC333" s="56"/>
      <c r="DD333" s="56"/>
      <c r="DE333" s="56"/>
      <c r="DF333" s="56"/>
      <c r="DG333" s="56"/>
      <c r="DH333" s="56"/>
      <c r="DI333" s="56"/>
      <c r="DJ333" s="56"/>
      <c r="DK333" s="56"/>
      <c r="DL333" s="56"/>
      <c r="DM333" s="56"/>
      <c r="DN333" s="56"/>
      <c r="DO333" s="56"/>
      <c r="DP333" s="56"/>
      <c r="DQ333" s="56"/>
      <c r="DR333" s="56"/>
    </row>
    <row r="334" spans="1:122" s="5" customFormat="1" ht="23.25" customHeight="1" x14ac:dyDescent="0.25">
      <c r="A334" s="18" t="s">
        <v>578</v>
      </c>
      <c r="B334" s="64"/>
      <c r="C334" s="19">
        <v>25</v>
      </c>
      <c r="D334" s="4" t="s">
        <v>9</v>
      </c>
      <c r="E334" s="22" t="s">
        <v>11</v>
      </c>
      <c r="F334" s="4" t="s">
        <v>11</v>
      </c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6"/>
      <c r="S334" s="56"/>
      <c r="T334" s="56"/>
      <c r="U334" s="56"/>
      <c r="V334" s="56"/>
      <c r="W334" s="56"/>
      <c r="X334" s="56"/>
      <c r="Y334" s="56"/>
      <c r="Z334" s="56"/>
      <c r="AA334" s="56"/>
      <c r="AB334" s="56"/>
      <c r="AC334" s="56"/>
      <c r="AD334" s="56"/>
      <c r="AE334" s="56"/>
      <c r="AF334" s="56"/>
      <c r="AG334" s="56"/>
      <c r="AH334" s="56"/>
      <c r="AI334" s="56"/>
      <c r="AJ334" s="56"/>
      <c r="AK334" s="56"/>
      <c r="AL334" s="56"/>
      <c r="AM334" s="56"/>
      <c r="AN334" s="56"/>
      <c r="AO334" s="56"/>
      <c r="AP334" s="56"/>
      <c r="AQ334" s="56"/>
      <c r="AR334" s="56"/>
      <c r="AS334" s="56"/>
      <c r="AT334" s="56"/>
      <c r="AU334" s="56"/>
      <c r="AV334" s="56"/>
      <c r="AW334" s="56"/>
      <c r="AX334" s="56"/>
      <c r="AY334" s="56"/>
      <c r="AZ334" s="56"/>
      <c r="BA334" s="56"/>
      <c r="BB334" s="56"/>
      <c r="BC334" s="56"/>
      <c r="BD334" s="56"/>
      <c r="BE334" s="56"/>
      <c r="BF334" s="56"/>
      <c r="BG334" s="56"/>
      <c r="BH334" s="56"/>
      <c r="BI334" s="56"/>
      <c r="BJ334" s="56"/>
      <c r="BK334" s="56"/>
      <c r="BL334" s="56"/>
      <c r="BM334" s="56"/>
      <c r="BN334" s="56"/>
      <c r="BO334" s="56"/>
      <c r="BP334" s="56"/>
      <c r="BQ334" s="56"/>
      <c r="BR334" s="56"/>
      <c r="BS334" s="56"/>
      <c r="BT334" s="56"/>
      <c r="BU334" s="56"/>
      <c r="BV334" s="56"/>
      <c r="BW334" s="56"/>
      <c r="BX334" s="56"/>
      <c r="BY334" s="56"/>
      <c r="BZ334" s="56"/>
      <c r="CA334" s="56"/>
      <c r="CB334" s="56"/>
      <c r="CC334" s="56"/>
      <c r="CD334" s="56"/>
      <c r="CE334" s="56"/>
      <c r="CF334" s="56"/>
      <c r="CG334" s="56"/>
      <c r="CH334" s="56"/>
      <c r="CI334" s="56"/>
      <c r="CJ334" s="56"/>
      <c r="CK334" s="56"/>
      <c r="CL334" s="56"/>
      <c r="CM334" s="56"/>
      <c r="CN334" s="56"/>
      <c r="CO334" s="56"/>
      <c r="CP334" s="56"/>
      <c r="CQ334" s="56"/>
      <c r="CR334" s="56"/>
      <c r="CS334" s="56"/>
      <c r="CT334" s="56"/>
      <c r="CU334" s="56"/>
      <c r="CV334" s="56"/>
      <c r="CW334" s="56"/>
      <c r="CX334" s="56"/>
      <c r="CY334" s="56"/>
      <c r="CZ334" s="56"/>
      <c r="DA334" s="56"/>
      <c r="DB334" s="56"/>
      <c r="DC334" s="56"/>
      <c r="DD334" s="56"/>
      <c r="DE334" s="56"/>
      <c r="DF334" s="56"/>
      <c r="DG334" s="56"/>
      <c r="DH334" s="56"/>
      <c r="DI334" s="56"/>
      <c r="DJ334" s="56"/>
      <c r="DK334" s="56"/>
      <c r="DL334" s="56"/>
      <c r="DM334" s="56"/>
      <c r="DN334" s="56"/>
      <c r="DO334" s="56"/>
      <c r="DP334" s="56"/>
      <c r="DQ334" s="56"/>
      <c r="DR334" s="56"/>
    </row>
    <row r="335" spans="1:122" s="5" customFormat="1" ht="23.25" customHeight="1" x14ac:dyDescent="0.25">
      <c r="A335" s="18" t="s">
        <v>594</v>
      </c>
      <c r="B335" s="64"/>
      <c r="C335" s="19">
        <v>7027.8</v>
      </c>
      <c r="D335" s="4" t="s">
        <v>9</v>
      </c>
      <c r="E335" s="22" t="s">
        <v>11</v>
      </c>
      <c r="F335" s="4" t="s">
        <v>11</v>
      </c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6"/>
      <c r="S335" s="56"/>
      <c r="T335" s="56"/>
      <c r="U335" s="56"/>
      <c r="V335" s="56"/>
      <c r="W335" s="56"/>
      <c r="X335" s="56"/>
      <c r="Y335" s="56"/>
      <c r="Z335" s="56"/>
      <c r="AA335" s="56"/>
      <c r="AB335" s="56"/>
      <c r="AC335" s="56"/>
      <c r="AD335" s="56"/>
      <c r="AE335" s="56"/>
      <c r="AF335" s="56"/>
      <c r="AG335" s="56"/>
      <c r="AH335" s="56"/>
      <c r="AI335" s="56"/>
      <c r="AJ335" s="56"/>
      <c r="AK335" s="56"/>
      <c r="AL335" s="56"/>
      <c r="AM335" s="56"/>
      <c r="AN335" s="56"/>
      <c r="AO335" s="56"/>
      <c r="AP335" s="56"/>
      <c r="AQ335" s="56"/>
      <c r="AR335" s="56"/>
      <c r="AS335" s="56"/>
      <c r="AT335" s="56"/>
      <c r="AU335" s="56"/>
      <c r="AV335" s="56"/>
      <c r="AW335" s="56"/>
      <c r="AX335" s="56"/>
      <c r="AY335" s="56"/>
      <c r="AZ335" s="56"/>
      <c r="BA335" s="56"/>
      <c r="BB335" s="56"/>
      <c r="BC335" s="56"/>
      <c r="BD335" s="56"/>
      <c r="BE335" s="56"/>
      <c r="BF335" s="56"/>
      <c r="BG335" s="56"/>
      <c r="BH335" s="56"/>
      <c r="BI335" s="56"/>
      <c r="BJ335" s="56"/>
      <c r="BK335" s="56"/>
      <c r="BL335" s="56"/>
      <c r="BM335" s="56"/>
      <c r="BN335" s="56"/>
      <c r="BO335" s="56"/>
      <c r="BP335" s="56"/>
      <c r="BQ335" s="56"/>
      <c r="BR335" s="56"/>
      <c r="BS335" s="56"/>
      <c r="BT335" s="56"/>
      <c r="BU335" s="56"/>
      <c r="BV335" s="56"/>
      <c r="BW335" s="56"/>
      <c r="BX335" s="56"/>
      <c r="BY335" s="56"/>
      <c r="BZ335" s="56"/>
      <c r="CA335" s="56"/>
      <c r="CB335" s="56"/>
      <c r="CC335" s="56"/>
      <c r="CD335" s="56"/>
      <c r="CE335" s="56"/>
      <c r="CF335" s="56"/>
      <c r="CG335" s="56"/>
      <c r="CH335" s="56"/>
      <c r="CI335" s="56"/>
      <c r="CJ335" s="56"/>
      <c r="CK335" s="56"/>
      <c r="CL335" s="56"/>
      <c r="CM335" s="56"/>
      <c r="CN335" s="56"/>
      <c r="CO335" s="56"/>
      <c r="CP335" s="56"/>
      <c r="CQ335" s="56"/>
      <c r="CR335" s="56"/>
      <c r="CS335" s="56"/>
      <c r="CT335" s="56"/>
      <c r="CU335" s="56"/>
      <c r="CV335" s="56"/>
      <c r="CW335" s="56"/>
      <c r="CX335" s="56"/>
      <c r="CY335" s="56"/>
      <c r="CZ335" s="56"/>
      <c r="DA335" s="56"/>
      <c r="DB335" s="56"/>
      <c r="DC335" s="56"/>
      <c r="DD335" s="56"/>
      <c r="DE335" s="56"/>
      <c r="DF335" s="56"/>
      <c r="DG335" s="56"/>
      <c r="DH335" s="56"/>
      <c r="DI335" s="56"/>
      <c r="DJ335" s="56"/>
      <c r="DK335" s="56"/>
      <c r="DL335" s="56"/>
      <c r="DM335" s="56"/>
      <c r="DN335" s="56"/>
      <c r="DO335" s="56"/>
      <c r="DP335" s="56"/>
      <c r="DQ335" s="56"/>
      <c r="DR335" s="56"/>
    </row>
    <row r="336" spans="1:122" s="5" customFormat="1" ht="42" customHeight="1" x14ac:dyDescent="0.25">
      <c r="A336" s="18" t="s">
        <v>599</v>
      </c>
      <c r="B336" s="64"/>
      <c r="C336" s="19">
        <f>1000*4.1</f>
        <v>4100</v>
      </c>
      <c r="D336" s="4" t="s">
        <v>9</v>
      </c>
      <c r="E336" s="22" t="s">
        <v>182</v>
      </c>
      <c r="F336" s="4" t="s">
        <v>182</v>
      </c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56"/>
      <c r="S336" s="56"/>
      <c r="T336" s="56"/>
      <c r="U336" s="56"/>
      <c r="V336" s="56"/>
      <c r="W336" s="56"/>
      <c r="X336" s="56"/>
      <c r="Y336" s="56"/>
      <c r="Z336" s="56"/>
      <c r="AA336" s="56"/>
      <c r="AB336" s="56"/>
      <c r="AC336" s="56"/>
      <c r="AD336" s="56"/>
      <c r="AE336" s="56"/>
      <c r="AF336" s="56"/>
      <c r="AG336" s="56"/>
      <c r="AH336" s="56"/>
      <c r="AI336" s="56"/>
      <c r="AJ336" s="56"/>
      <c r="AK336" s="56"/>
      <c r="AL336" s="56"/>
      <c r="AM336" s="56"/>
      <c r="AN336" s="56"/>
      <c r="AO336" s="56"/>
      <c r="AP336" s="56"/>
      <c r="AQ336" s="56"/>
      <c r="AR336" s="56"/>
      <c r="AS336" s="56"/>
      <c r="AT336" s="56"/>
      <c r="AU336" s="56"/>
      <c r="AV336" s="56"/>
      <c r="AW336" s="56"/>
      <c r="AX336" s="56"/>
      <c r="AY336" s="56"/>
      <c r="AZ336" s="56"/>
      <c r="BA336" s="56"/>
      <c r="BB336" s="56"/>
      <c r="BC336" s="56"/>
      <c r="BD336" s="56"/>
      <c r="BE336" s="56"/>
      <c r="BF336" s="56"/>
      <c r="BG336" s="56"/>
      <c r="BH336" s="56"/>
      <c r="BI336" s="56"/>
      <c r="BJ336" s="56"/>
      <c r="BK336" s="56"/>
      <c r="BL336" s="56"/>
      <c r="BM336" s="56"/>
      <c r="BN336" s="56"/>
      <c r="BO336" s="56"/>
      <c r="BP336" s="56"/>
      <c r="BQ336" s="56"/>
      <c r="BR336" s="56"/>
      <c r="BS336" s="56"/>
      <c r="BT336" s="56"/>
      <c r="BU336" s="56"/>
      <c r="BV336" s="56"/>
      <c r="BW336" s="56"/>
      <c r="BX336" s="56"/>
      <c r="BY336" s="56"/>
      <c r="BZ336" s="56"/>
      <c r="CA336" s="56"/>
      <c r="CB336" s="56"/>
      <c r="CC336" s="56"/>
      <c r="CD336" s="56"/>
      <c r="CE336" s="56"/>
      <c r="CF336" s="56"/>
      <c r="CG336" s="56"/>
      <c r="CH336" s="56"/>
      <c r="CI336" s="56"/>
      <c r="CJ336" s="56"/>
      <c r="CK336" s="56"/>
      <c r="CL336" s="56"/>
      <c r="CM336" s="56"/>
      <c r="CN336" s="56"/>
      <c r="CO336" s="56"/>
      <c r="CP336" s="56"/>
      <c r="CQ336" s="56"/>
      <c r="CR336" s="56"/>
      <c r="CS336" s="56"/>
      <c r="CT336" s="56"/>
      <c r="CU336" s="56"/>
      <c r="CV336" s="56"/>
      <c r="CW336" s="56"/>
      <c r="CX336" s="56"/>
      <c r="CY336" s="56"/>
      <c r="CZ336" s="56"/>
      <c r="DA336" s="56"/>
      <c r="DB336" s="56"/>
      <c r="DC336" s="56"/>
      <c r="DD336" s="56"/>
      <c r="DE336" s="56"/>
      <c r="DF336" s="56"/>
      <c r="DG336" s="56"/>
      <c r="DH336" s="56"/>
      <c r="DI336" s="56"/>
      <c r="DJ336" s="56"/>
      <c r="DK336" s="56"/>
      <c r="DL336" s="56"/>
      <c r="DM336" s="56"/>
      <c r="DN336" s="56"/>
      <c r="DO336" s="56"/>
      <c r="DP336" s="56"/>
      <c r="DQ336" s="56"/>
      <c r="DR336" s="56"/>
    </row>
    <row r="337" spans="1:220" s="5" customFormat="1" ht="23.25" customHeight="1" x14ac:dyDescent="0.25">
      <c r="A337" s="18" t="s">
        <v>606</v>
      </c>
      <c r="B337" s="64"/>
      <c r="C337" s="19">
        <v>788</v>
      </c>
      <c r="D337" s="4" t="s">
        <v>9</v>
      </c>
      <c r="E337" s="22" t="s">
        <v>182</v>
      </c>
      <c r="F337" s="4" t="s">
        <v>182</v>
      </c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56"/>
      <c r="T337" s="56"/>
      <c r="U337" s="56"/>
      <c r="V337" s="56"/>
      <c r="W337" s="56"/>
      <c r="X337" s="56"/>
      <c r="Y337" s="56"/>
      <c r="Z337" s="56"/>
      <c r="AA337" s="56"/>
      <c r="AB337" s="56"/>
      <c r="AC337" s="56"/>
      <c r="AD337" s="56"/>
      <c r="AE337" s="56"/>
      <c r="AF337" s="56"/>
      <c r="AG337" s="56"/>
      <c r="AH337" s="56"/>
      <c r="AI337" s="56"/>
      <c r="AJ337" s="56"/>
      <c r="AK337" s="56"/>
      <c r="AL337" s="56"/>
      <c r="AM337" s="56"/>
      <c r="AN337" s="56"/>
      <c r="AO337" s="56"/>
      <c r="AP337" s="56"/>
      <c r="AQ337" s="56"/>
      <c r="AR337" s="56"/>
      <c r="AS337" s="56"/>
      <c r="AT337" s="56"/>
      <c r="AU337" s="56"/>
      <c r="AV337" s="56"/>
      <c r="AW337" s="56"/>
      <c r="AX337" s="56"/>
      <c r="AY337" s="56"/>
      <c r="AZ337" s="56"/>
      <c r="BA337" s="56"/>
      <c r="BB337" s="56"/>
      <c r="BC337" s="56"/>
      <c r="BD337" s="56"/>
      <c r="BE337" s="56"/>
      <c r="BF337" s="56"/>
      <c r="BG337" s="56"/>
      <c r="BH337" s="56"/>
      <c r="BI337" s="56"/>
      <c r="BJ337" s="56"/>
      <c r="BK337" s="56"/>
      <c r="BL337" s="56"/>
      <c r="BM337" s="56"/>
      <c r="BN337" s="56"/>
      <c r="BO337" s="56"/>
      <c r="BP337" s="56"/>
      <c r="BQ337" s="56"/>
      <c r="BR337" s="56"/>
      <c r="BS337" s="56"/>
      <c r="BT337" s="56"/>
      <c r="BU337" s="56"/>
      <c r="BV337" s="56"/>
      <c r="BW337" s="56"/>
      <c r="BX337" s="56"/>
      <c r="BY337" s="56"/>
      <c r="BZ337" s="56"/>
      <c r="CA337" s="56"/>
      <c r="CB337" s="56"/>
      <c r="CC337" s="56"/>
      <c r="CD337" s="56"/>
      <c r="CE337" s="56"/>
      <c r="CF337" s="56"/>
      <c r="CG337" s="56"/>
      <c r="CH337" s="56"/>
      <c r="CI337" s="56"/>
      <c r="CJ337" s="56"/>
      <c r="CK337" s="56"/>
      <c r="CL337" s="56"/>
      <c r="CM337" s="56"/>
      <c r="CN337" s="56"/>
      <c r="CO337" s="56"/>
      <c r="CP337" s="56"/>
      <c r="CQ337" s="56"/>
      <c r="CR337" s="56"/>
      <c r="CS337" s="56"/>
      <c r="CT337" s="56"/>
      <c r="CU337" s="56"/>
      <c r="CV337" s="56"/>
      <c r="CW337" s="56"/>
      <c r="CX337" s="56"/>
      <c r="CY337" s="56"/>
      <c r="CZ337" s="56"/>
      <c r="DA337" s="56"/>
      <c r="DB337" s="56"/>
      <c r="DC337" s="56"/>
      <c r="DD337" s="56"/>
      <c r="DE337" s="56"/>
      <c r="DF337" s="56"/>
      <c r="DG337" s="56"/>
      <c r="DH337" s="56"/>
      <c r="DI337" s="56"/>
      <c r="DJ337" s="56"/>
      <c r="DK337" s="56"/>
      <c r="DL337" s="56"/>
      <c r="DM337" s="56"/>
      <c r="DN337" s="56"/>
      <c r="DO337" s="56"/>
      <c r="DP337" s="56"/>
      <c r="DQ337" s="56"/>
      <c r="DR337" s="56"/>
    </row>
    <row r="338" spans="1:220" s="5" customFormat="1" ht="20.25" customHeight="1" x14ac:dyDescent="0.25">
      <c r="A338" s="18" t="s">
        <v>622</v>
      </c>
      <c r="B338" s="64"/>
      <c r="C338" s="19">
        <v>298.5</v>
      </c>
      <c r="D338" s="4" t="s">
        <v>623</v>
      </c>
      <c r="E338" s="22" t="s">
        <v>182</v>
      </c>
      <c r="F338" s="4" t="s">
        <v>242</v>
      </c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6"/>
      <c r="S338" s="56"/>
      <c r="T338" s="56"/>
      <c r="U338" s="56"/>
      <c r="V338" s="56"/>
      <c r="W338" s="56"/>
      <c r="X338" s="56"/>
      <c r="Y338" s="56"/>
      <c r="Z338" s="56"/>
      <c r="AA338" s="56"/>
      <c r="AB338" s="56"/>
      <c r="AC338" s="56"/>
      <c r="AD338" s="56"/>
      <c r="AE338" s="56"/>
      <c r="AF338" s="56"/>
      <c r="AG338" s="56"/>
      <c r="AH338" s="56"/>
      <c r="AI338" s="56"/>
      <c r="AJ338" s="56"/>
      <c r="AK338" s="56"/>
      <c r="AL338" s="56"/>
      <c r="AM338" s="56"/>
      <c r="AN338" s="56"/>
      <c r="AO338" s="56"/>
      <c r="AP338" s="56"/>
      <c r="AQ338" s="56"/>
      <c r="AR338" s="56"/>
      <c r="AS338" s="56"/>
      <c r="AT338" s="56"/>
      <c r="AU338" s="56"/>
      <c r="AV338" s="56"/>
      <c r="AW338" s="56"/>
      <c r="AX338" s="56"/>
      <c r="AY338" s="56"/>
      <c r="AZ338" s="56"/>
      <c r="BA338" s="56"/>
      <c r="BB338" s="56"/>
      <c r="BC338" s="56"/>
      <c r="BD338" s="56"/>
      <c r="BE338" s="56"/>
      <c r="BF338" s="56"/>
      <c r="BG338" s="56"/>
      <c r="BH338" s="56"/>
      <c r="BI338" s="56"/>
      <c r="BJ338" s="56"/>
      <c r="BK338" s="56"/>
      <c r="BL338" s="56"/>
      <c r="BM338" s="56"/>
      <c r="BN338" s="56"/>
      <c r="BO338" s="56"/>
      <c r="BP338" s="56"/>
      <c r="BQ338" s="56"/>
      <c r="BR338" s="56"/>
      <c r="BS338" s="56"/>
      <c r="BT338" s="56"/>
      <c r="BU338" s="56"/>
      <c r="BV338" s="56"/>
      <c r="BW338" s="56"/>
      <c r="BX338" s="56"/>
      <c r="BY338" s="56"/>
      <c r="BZ338" s="56"/>
      <c r="CA338" s="56"/>
      <c r="CB338" s="56"/>
      <c r="CC338" s="56"/>
      <c r="CD338" s="56"/>
      <c r="CE338" s="56"/>
      <c r="CF338" s="56"/>
      <c r="CG338" s="56"/>
      <c r="CH338" s="56"/>
      <c r="CI338" s="56"/>
      <c r="CJ338" s="56"/>
      <c r="CK338" s="56"/>
      <c r="CL338" s="56"/>
      <c r="CM338" s="56"/>
      <c r="CN338" s="56"/>
      <c r="CO338" s="56"/>
      <c r="CP338" s="56"/>
      <c r="CQ338" s="56"/>
      <c r="CR338" s="56"/>
      <c r="CS338" s="56"/>
      <c r="CT338" s="56"/>
      <c r="CU338" s="56"/>
      <c r="CV338" s="56"/>
      <c r="CW338" s="56"/>
      <c r="CX338" s="56"/>
      <c r="CY338" s="56"/>
      <c r="CZ338" s="56"/>
      <c r="DA338" s="56"/>
      <c r="DB338" s="56"/>
      <c r="DC338" s="56"/>
      <c r="DD338" s="56"/>
      <c r="DE338" s="56"/>
      <c r="DF338" s="56"/>
      <c r="DG338" s="56"/>
      <c r="DH338" s="56"/>
      <c r="DI338" s="56"/>
      <c r="DJ338" s="56"/>
      <c r="DK338" s="56"/>
      <c r="DL338" s="56"/>
      <c r="DM338" s="56"/>
      <c r="DN338" s="56"/>
      <c r="DO338" s="56"/>
      <c r="DP338" s="56"/>
      <c r="DQ338" s="56"/>
      <c r="DR338" s="56"/>
    </row>
    <row r="339" spans="1:220" s="5" customFormat="1" ht="20.25" customHeight="1" x14ac:dyDescent="0.25">
      <c r="A339" s="18" t="s">
        <v>671</v>
      </c>
      <c r="B339" s="64"/>
      <c r="C339" s="19">
        <v>433</v>
      </c>
      <c r="D339" s="4"/>
      <c r="E339" s="22" t="s">
        <v>242</v>
      </c>
      <c r="F339" s="4" t="s">
        <v>242</v>
      </c>
      <c r="G339" s="56"/>
      <c r="H339" s="56"/>
      <c r="I339" s="56"/>
      <c r="J339" s="56"/>
      <c r="K339" s="56"/>
      <c r="L339" s="56"/>
      <c r="M339" s="56"/>
      <c r="N339" s="56"/>
      <c r="O339" s="56"/>
      <c r="P339" s="56"/>
      <c r="Q339" s="56"/>
      <c r="R339" s="56"/>
      <c r="S339" s="56"/>
      <c r="T339" s="56"/>
      <c r="U339" s="56"/>
      <c r="V339" s="56"/>
      <c r="W339" s="56"/>
      <c r="X339" s="56"/>
      <c r="Y339" s="56"/>
      <c r="Z339" s="56"/>
      <c r="AA339" s="56"/>
      <c r="AB339" s="56"/>
      <c r="AC339" s="56"/>
      <c r="AD339" s="56"/>
      <c r="AE339" s="56"/>
      <c r="AF339" s="56"/>
      <c r="AG339" s="56"/>
      <c r="AH339" s="56"/>
      <c r="AI339" s="56"/>
      <c r="AJ339" s="56"/>
      <c r="AK339" s="56"/>
      <c r="AL339" s="56"/>
      <c r="AM339" s="56"/>
      <c r="AN339" s="56"/>
      <c r="AO339" s="56"/>
      <c r="AP339" s="56"/>
      <c r="AQ339" s="56"/>
      <c r="AR339" s="56"/>
      <c r="AS339" s="56"/>
      <c r="AT339" s="56"/>
      <c r="AU339" s="56"/>
      <c r="AV339" s="56"/>
      <c r="AW339" s="56"/>
      <c r="AX339" s="56"/>
      <c r="AY339" s="56"/>
      <c r="AZ339" s="56"/>
      <c r="BA339" s="56"/>
      <c r="BB339" s="56"/>
      <c r="BC339" s="56"/>
      <c r="BD339" s="56"/>
      <c r="BE339" s="56"/>
      <c r="BF339" s="56"/>
      <c r="BG339" s="56"/>
      <c r="BH339" s="56"/>
      <c r="BI339" s="56"/>
      <c r="BJ339" s="56"/>
      <c r="BK339" s="56"/>
      <c r="BL339" s="56"/>
      <c r="BM339" s="56"/>
      <c r="BN339" s="56"/>
      <c r="BO339" s="56"/>
      <c r="BP339" s="56"/>
      <c r="BQ339" s="56"/>
      <c r="BR339" s="56"/>
      <c r="BS339" s="56"/>
      <c r="BT339" s="56"/>
      <c r="BU339" s="56"/>
      <c r="BV339" s="56"/>
      <c r="BW339" s="56"/>
      <c r="BX339" s="56"/>
      <c r="BY339" s="56"/>
      <c r="BZ339" s="56"/>
      <c r="CA339" s="56"/>
      <c r="CB339" s="56"/>
      <c r="CC339" s="56"/>
      <c r="CD339" s="56"/>
      <c r="CE339" s="56"/>
      <c r="CF339" s="56"/>
      <c r="CG339" s="56"/>
      <c r="CH339" s="56"/>
      <c r="CI339" s="56"/>
      <c r="CJ339" s="56"/>
      <c r="CK339" s="56"/>
      <c r="CL339" s="56"/>
      <c r="CM339" s="56"/>
      <c r="CN339" s="56"/>
      <c r="CO339" s="56"/>
      <c r="CP339" s="56"/>
      <c r="CQ339" s="56"/>
      <c r="CR339" s="56"/>
      <c r="CS339" s="56"/>
      <c r="CT339" s="56"/>
      <c r="CU339" s="56"/>
      <c r="CV339" s="56"/>
      <c r="CW339" s="56"/>
      <c r="CX339" s="56"/>
      <c r="CY339" s="56"/>
      <c r="CZ339" s="56"/>
      <c r="DA339" s="56"/>
      <c r="DB339" s="56"/>
      <c r="DC339" s="56"/>
      <c r="DD339" s="56"/>
      <c r="DE339" s="56"/>
      <c r="DF339" s="56"/>
      <c r="DG339" s="56"/>
      <c r="DH339" s="56"/>
      <c r="DI339" s="56"/>
      <c r="DJ339" s="56"/>
      <c r="DK339" s="56"/>
      <c r="DL339" s="56"/>
      <c r="DM339" s="56"/>
      <c r="DN339" s="56"/>
      <c r="DO339" s="56"/>
      <c r="DP339" s="56"/>
      <c r="DQ339" s="56"/>
      <c r="DR339" s="56"/>
    </row>
    <row r="340" spans="1:220" s="5" customFormat="1" ht="20.25" customHeight="1" x14ac:dyDescent="0.25">
      <c r="A340" s="18" t="s">
        <v>687</v>
      </c>
      <c r="B340" s="64"/>
      <c r="C340" s="19">
        <v>185</v>
      </c>
      <c r="D340" s="4" t="s">
        <v>9</v>
      </c>
      <c r="E340" s="22" t="s">
        <v>242</v>
      </c>
      <c r="F340" s="4" t="s">
        <v>242</v>
      </c>
      <c r="G340" s="56"/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56"/>
      <c r="S340" s="56"/>
      <c r="T340" s="56"/>
      <c r="U340" s="56"/>
      <c r="V340" s="56"/>
      <c r="W340" s="56"/>
      <c r="X340" s="56"/>
      <c r="Y340" s="56"/>
      <c r="Z340" s="56"/>
      <c r="AA340" s="56"/>
      <c r="AB340" s="56"/>
      <c r="AC340" s="56"/>
      <c r="AD340" s="56"/>
      <c r="AE340" s="56"/>
      <c r="AF340" s="56"/>
      <c r="AG340" s="56"/>
      <c r="AH340" s="56"/>
      <c r="AI340" s="56"/>
      <c r="AJ340" s="56"/>
      <c r="AK340" s="56"/>
      <c r="AL340" s="56"/>
      <c r="AM340" s="56"/>
      <c r="AN340" s="56"/>
      <c r="AO340" s="56"/>
      <c r="AP340" s="56"/>
      <c r="AQ340" s="56"/>
      <c r="AR340" s="56"/>
      <c r="AS340" s="56"/>
      <c r="AT340" s="56"/>
      <c r="AU340" s="56"/>
      <c r="AV340" s="56"/>
      <c r="AW340" s="56"/>
      <c r="AX340" s="56"/>
      <c r="AY340" s="56"/>
      <c r="AZ340" s="56"/>
      <c r="BA340" s="56"/>
      <c r="BB340" s="56"/>
      <c r="BC340" s="56"/>
      <c r="BD340" s="56"/>
      <c r="BE340" s="56"/>
      <c r="BF340" s="56"/>
      <c r="BG340" s="56"/>
      <c r="BH340" s="56"/>
      <c r="BI340" s="56"/>
      <c r="BJ340" s="56"/>
      <c r="BK340" s="56"/>
      <c r="BL340" s="56"/>
      <c r="BM340" s="56"/>
      <c r="BN340" s="56"/>
      <c r="BO340" s="56"/>
      <c r="BP340" s="56"/>
      <c r="BQ340" s="56"/>
      <c r="BR340" s="56"/>
      <c r="BS340" s="56"/>
      <c r="BT340" s="56"/>
      <c r="BU340" s="56"/>
      <c r="BV340" s="56"/>
      <c r="BW340" s="56"/>
      <c r="BX340" s="56"/>
      <c r="BY340" s="56"/>
      <c r="BZ340" s="56"/>
      <c r="CA340" s="56"/>
      <c r="CB340" s="56"/>
      <c r="CC340" s="56"/>
      <c r="CD340" s="56"/>
      <c r="CE340" s="56"/>
      <c r="CF340" s="56"/>
      <c r="CG340" s="56"/>
      <c r="CH340" s="56"/>
      <c r="CI340" s="56"/>
      <c r="CJ340" s="56"/>
      <c r="CK340" s="56"/>
      <c r="CL340" s="56"/>
      <c r="CM340" s="56"/>
      <c r="CN340" s="56"/>
      <c r="CO340" s="56"/>
      <c r="CP340" s="56"/>
      <c r="CQ340" s="56"/>
      <c r="CR340" s="56"/>
      <c r="CS340" s="56"/>
      <c r="CT340" s="56"/>
      <c r="CU340" s="56"/>
      <c r="CV340" s="56"/>
      <c r="CW340" s="56"/>
      <c r="CX340" s="56"/>
      <c r="CY340" s="56"/>
      <c r="CZ340" s="56"/>
      <c r="DA340" s="56"/>
      <c r="DB340" s="56"/>
      <c r="DC340" s="56"/>
      <c r="DD340" s="56"/>
      <c r="DE340" s="56"/>
      <c r="DF340" s="56"/>
      <c r="DG340" s="56"/>
      <c r="DH340" s="56"/>
      <c r="DI340" s="56"/>
      <c r="DJ340" s="56"/>
      <c r="DK340" s="56"/>
      <c r="DL340" s="56"/>
      <c r="DM340" s="56"/>
      <c r="DN340" s="56"/>
      <c r="DO340" s="56"/>
      <c r="DP340" s="56"/>
      <c r="DQ340" s="56"/>
      <c r="DR340" s="56"/>
    </row>
    <row r="341" spans="1:220" s="5" customFormat="1" ht="20.25" customHeight="1" x14ac:dyDescent="0.25">
      <c r="A341" s="18" t="s">
        <v>690</v>
      </c>
      <c r="B341" s="64"/>
      <c r="C341" s="19">
        <v>113.94</v>
      </c>
      <c r="D341" s="4" t="s">
        <v>9</v>
      </c>
      <c r="E341" s="22" t="s">
        <v>242</v>
      </c>
      <c r="F341" s="4" t="s">
        <v>242</v>
      </c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U341" s="56"/>
      <c r="V341" s="56"/>
      <c r="W341" s="56"/>
      <c r="X341" s="56"/>
      <c r="Y341" s="56"/>
      <c r="Z341" s="56"/>
      <c r="AA341" s="56"/>
      <c r="AB341" s="56"/>
      <c r="AC341" s="56"/>
      <c r="AD341" s="56"/>
      <c r="AE341" s="56"/>
      <c r="AF341" s="56"/>
      <c r="AG341" s="56"/>
      <c r="AH341" s="56"/>
      <c r="AI341" s="56"/>
      <c r="AJ341" s="56"/>
      <c r="AK341" s="56"/>
      <c r="AL341" s="56"/>
      <c r="AM341" s="56"/>
      <c r="AN341" s="56"/>
      <c r="AO341" s="56"/>
      <c r="AP341" s="56"/>
      <c r="AQ341" s="56"/>
      <c r="AR341" s="56"/>
      <c r="AS341" s="56"/>
      <c r="AT341" s="56"/>
      <c r="AU341" s="56"/>
      <c r="AV341" s="56"/>
      <c r="AW341" s="56"/>
      <c r="AX341" s="56"/>
      <c r="AY341" s="56"/>
      <c r="AZ341" s="56"/>
      <c r="BA341" s="56"/>
      <c r="BB341" s="56"/>
      <c r="BC341" s="56"/>
      <c r="BD341" s="56"/>
      <c r="BE341" s="56"/>
      <c r="BF341" s="56"/>
      <c r="BG341" s="56"/>
      <c r="BH341" s="56"/>
      <c r="BI341" s="56"/>
      <c r="BJ341" s="56"/>
      <c r="BK341" s="56"/>
      <c r="BL341" s="56"/>
      <c r="BM341" s="56"/>
      <c r="BN341" s="56"/>
      <c r="BO341" s="56"/>
      <c r="BP341" s="56"/>
      <c r="BQ341" s="56"/>
      <c r="BR341" s="56"/>
      <c r="BS341" s="56"/>
      <c r="BT341" s="56"/>
      <c r="BU341" s="56"/>
      <c r="BV341" s="56"/>
      <c r="BW341" s="56"/>
      <c r="BX341" s="56"/>
      <c r="BY341" s="56"/>
      <c r="BZ341" s="56"/>
      <c r="CA341" s="56"/>
      <c r="CB341" s="56"/>
      <c r="CC341" s="56"/>
      <c r="CD341" s="56"/>
      <c r="CE341" s="56"/>
      <c r="CF341" s="56"/>
      <c r="CG341" s="56"/>
      <c r="CH341" s="56"/>
      <c r="CI341" s="56"/>
      <c r="CJ341" s="56"/>
      <c r="CK341" s="56"/>
      <c r="CL341" s="56"/>
      <c r="CM341" s="56"/>
      <c r="CN341" s="56"/>
      <c r="CO341" s="56"/>
      <c r="CP341" s="56"/>
      <c r="CQ341" s="56"/>
      <c r="CR341" s="56"/>
      <c r="CS341" s="56"/>
      <c r="CT341" s="56"/>
      <c r="CU341" s="56"/>
      <c r="CV341" s="56"/>
      <c r="CW341" s="56"/>
      <c r="CX341" s="56"/>
      <c r="CY341" s="56"/>
      <c r="CZ341" s="56"/>
      <c r="DA341" s="56"/>
      <c r="DB341" s="56"/>
      <c r="DC341" s="56"/>
      <c r="DD341" s="56"/>
      <c r="DE341" s="56"/>
      <c r="DF341" s="56"/>
      <c r="DG341" s="56"/>
      <c r="DH341" s="56"/>
      <c r="DI341" s="56"/>
      <c r="DJ341" s="56"/>
      <c r="DK341" s="56"/>
      <c r="DL341" s="56"/>
      <c r="DM341" s="56"/>
      <c r="DN341" s="56"/>
      <c r="DO341" s="56"/>
      <c r="DP341" s="56"/>
      <c r="DQ341" s="56"/>
      <c r="DR341" s="56"/>
    </row>
    <row r="342" spans="1:220" s="5" customFormat="1" ht="25.5" x14ac:dyDescent="0.25">
      <c r="A342" s="18" t="s">
        <v>699</v>
      </c>
      <c r="B342" s="64"/>
      <c r="C342" s="19">
        <f>146+116</f>
        <v>262</v>
      </c>
      <c r="D342" s="4" t="s">
        <v>9</v>
      </c>
      <c r="E342" s="22" t="s">
        <v>242</v>
      </c>
      <c r="F342" s="4" t="s">
        <v>242</v>
      </c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  <c r="T342" s="56"/>
      <c r="U342" s="56"/>
      <c r="V342" s="56"/>
      <c r="W342" s="56"/>
      <c r="X342" s="56"/>
      <c r="Y342" s="56"/>
      <c r="Z342" s="56"/>
      <c r="AA342" s="56"/>
      <c r="AB342" s="56"/>
      <c r="AC342" s="56"/>
      <c r="AD342" s="56"/>
      <c r="AE342" s="56"/>
      <c r="AF342" s="56"/>
      <c r="AG342" s="56"/>
      <c r="AH342" s="56"/>
      <c r="AI342" s="56"/>
      <c r="AJ342" s="56"/>
      <c r="AK342" s="56"/>
      <c r="AL342" s="56"/>
      <c r="AM342" s="56"/>
      <c r="AN342" s="56"/>
      <c r="AO342" s="56"/>
      <c r="AP342" s="56"/>
      <c r="AQ342" s="56"/>
      <c r="AR342" s="56"/>
      <c r="AS342" s="56"/>
      <c r="AT342" s="56"/>
      <c r="AU342" s="56"/>
      <c r="AV342" s="56"/>
      <c r="AW342" s="56"/>
      <c r="AX342" s="56"/>
      <c r="AY342" s="56"/>
      <c r="AZ342" s="56"/>
      <c r="BA342" s="56"/>
      <c r="BB342" s="56"/>
      <c r="BC342" s="56"/>
      <c r="BD342" s="56"/>
      <c r="BE342" s="56"/>
      <c r="BF342" s="56"/>
      <c r="BG342" s="56"/>
      <c r="BH342" s="56"/>
      <c r="BI342" s="56"/>
      <c r="BJ342" s="56"/>
      <c r="BK342" s="56"/>
      <c r="BL342" s="56"/>
      <c r="BM342" s="56"/>
      <c r="BN342" s="56"/>
      <c r="BO342" s="56"/>
      <c r="BP342" s="56"/>
      <c r="BQ342" s="56"/>
      <c r="BR342" s="56"/>
      <c r="BS342" s="56"/>
      <c r="BT342" s="56"/>
      <c r="BU342" s="56"/>
      <c r="BV342" s="56"/>
      <c r="BW342" s="56"/>
      <c r="BX342" s="56"/>
      <c r="BY342" s="56"/>
      <c r="BZ342" s="56"/>
      <c r="CA342" s="56"/>
      <c r="CB342" s="56"/>
      <c r="CC342" s="56"/>
      <c r="CD342" s="56"/>
      <c r="CE342" s="56"/>
      <c r="CF342" s="56"/>
      <c r="CG342" s="56"/>
      <c r="CH342" s="56"/>
      <c r="CI342" s="56"/>
      <c r="CJ342" s="56"/>
      <c r="CK342" s="56"/>
      <c r="CL342" s="56"/>
      <c r="CM342" s="56"/>
      <c r="CN342" s="56"/>
      <c r="CO342" s="56"/>
      <c r="CP342" s="56"/>
      <c r="CQ342" s="56"/>
      <c r="CR342" s="56"/>
      <c r="CS342" s="56"/>
      <c r="CT342" s="56"/>
      <c r="CU342" s="56"/>
      <c r="CV342" s="56"/>
      <c r="CW342" s="56"/>
      <c r="CX342" s="56"/>
      <c r="CY342" s="56"/>
      <c r="CZ342" s="56"/>
      <c r="DA342" s="56"/>
      <c r="DB342" s="56"/>
      <c r="DC342" s="56"/>
      <c r="DD342" s="56"/>
      <c r="DE342" s="56"/>
      <c r="DF342" s="56"/>
      <c r="DG342" s="56"/>
      <c r="DH342" s="56"/>
      <c r="DI342" s="56"/>
      <c r="DJ342" s="56"/>
      <c r="DK342" s="56"/>
      <c r="DL342" s="56"/>
      <c r="DM342" s="56"/>
      <c r="DN342" s="56"/>
      <c r="DO342" s="56"/>
      <c r="DP342" s="56"/>
      <c r="DQ342" s="56"/>
      <c r="DR342" s="56"/>
    </row>
    <row r="343" spans="1:220" s="5" customFormat="1" x14ac:dyDescent="0.25">
      <c r="A343" s="18" t="s">
        <v>729</v>
      </c>
      <c r="B343" s="64"/>
      <c r="C343" s="19">
        <f>400*4.2</f>
        <v>1680</v>
      </c>
      <c r="D343" s="4" t="s">
        <v>9</v>
      </c>
      <c r="E343" s="22" t="s">
        <v>161</v>
      </c>
      <c r="F343" s="4" t="s">
        <v>161</v>
      </c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U343" s="56"/>
      <c r="V343" s="56"/>
      <c r="W343" s="56"/>
      <c r="X343" s="56"/>
      <c r="Y343" s="56"/>
      <c r="Z343" s="56"/>
      <c r="AA343" s="56"/>
      <c r="AB343" s="56"/>
      <c r="AC343" s="56"/>
      <c r="AD343" s="56"/>
      <c r="AE343" s="56"/>
      <c r="AF343" s="56"/>
      <c r="AG343" s="56"/>
      <c r="AH343" s="56"/>
      <c r="AI343" s="56"/>
      <c r="AJ343" s="56"/>
      <c r="AK343" s="56"/>
      <c r="AL343" s="56"/>
      <c r="AM343" s="56"/>
      <c r="AN343" s="56"/>
      <c r="AO343" s="56"/>
      <c r="AP343" s="56"/>
      <c r="AQ343" s="56"/>
      <c r="AR343" s="56"/>
      <c r="AS343" s="56"/>
      <c r="AT343" s="56"/>
      <c r="AU343" s="56"/>
      <c r="AV343" s="56"/>
      <c r="AW343" s="56"/>
      <c r="AX343" s="56"/>
      <c r="AY343" s="56"/>
      <c r="AZ343" s="56"/>
      <c r="BA343" s="56"/>
      <c r="BB343" s="56"/>
      <c r="BC343" s="56"/>
      <c r="BD343" s="56"/>
      <c r="BE343" s="56"/>
      <c r="BF343" s="56"/>
      <c r="BG343" s="56"/>
      <c r="BH343" s="56"/>
      <c r="BI343" s="56"/>
      <c r="BJ343" s="56"/>
      <c r="BK343" s="56"/>
      <c r="BL343" s="56"/>
      <c r="BM343" s="56"/>
      <c r="BN343" s="56"/>
      <c r="BO343" s="56"/>
      <c r="BP343" s="56"/>
      <c r="BQ343" s="56"/>
      <c r="BR343" s="56"/>
      <c r="BS343" s="56"/>
      <c r="BT343" s="56"/>
      <c r="BU343" s="56"/>
      <c r="BV343" s="56"/>
      <c r="BW343" s="56"/>
      <c r="BX343" s="56"/>
      <c r="BY343" s="56"/>
      <c r="BZ343" s="56"/>
      <c r="CA343" s="56"/>
      <c r="CB343" s="56"/>
      <c r="CC343" s="56"/>
      <c r="CD343" s="56"/>
      <c r="CE343" s="56"/>
      <c r="CF343" s="56"/>
      <c r="CG343" s="56"/>
      <c r="CH343" s="56"/>
      <c r="CI343" s="56"/>
      <c r="CJ343" s="56"/>
      <c r="CK343" s="56"/>
      <c r="CL343" s="56"/>
      <c r="CM343" s="56"/>
      <c r="CN343" s="56"/>
      <c r="CO343" s="56"/>
      <c r="CP343" s="56"/>
      <c r="CQ343" s="56"/>
      <c r="CR343" s="56"/>
      <c r="CS343" s="56"/>
      <c r="CT343" s="56"/>
      <c r="CU343" s="56"/>
      <c r="CV343" s="56"/>
      <c r="CW343" s="56"/>
      <c r="CX343" s="56"/>
      <c r="CY343" s="56"/>
      <c r="CZ343" s="56"/>
      <c r="DA343" s="56"/>
      <c r="DB343" s="56"/>
      <c r="DC343" s="56"/>
      <c r="DD343" s="56"/>
      <c r="DE343" s="56"/>
      <c r="DF343" s="56"/>
      <c r="DG343" s="56"/>
      <c r="DH343" s="56"/>
      <c r="DI343" s="56"/>
      <c r="DJ343" s="56"/>
      <c r="DK343" s="56"/>
      <c r="DL343" s="56"/>
      <c r="DM343" s="56"/>
      <c r="DN343" s="56"/>
      <c r="DO343" s="56"/>
      <c r="DP343" s="56"/>
      <c r="DQ343" s="56"/>
      <c r="DR343" s="56"/>
    </row>
    <row r="344" spans="1:220" s="5" customFormat="1" ht="21.75" customHeight="1" x14ac:dyDescent="0.25">
      <c r="A344" s="57" t="s">
        <v>748</v>
      </c>
      <c r="B344" s="64"/>
      <c r="C344" s="61">
        <v>1350</v>
      </c>
      <c r="D344" s="58" t="s">
        <v>9</v>
      </c>
      <c r="E344" s="55" t="s">
        <v>161</v>
      </c>
      <c r="F344" s="55" t="s">
        <v>161</v>
      </c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U344" s="56"/>
      <c r="V344" s="56"/>
      <c r="W344" s="56"/>
      <c r="X344" s="56"/>
      <c r="Y344" s="56"/>
      <c r="Z344" s="56"/>
      <c r="AA344" s="56"/>
      <c r="AB344" s="56"/>
      <c r="AC344" s="56"/>
      <c r="AD344" s="56"/>
      <c r="AE344" s="56"/>
      <c r="AF344" s="56"/>
      <c r="AG344" s="56"/>
      <c r="AH344" s="56"/>
      <c r="AI344" s="56"/>
      <c r="AJ344" s="56"/>
      <c r="AK344" s="56"/>
      <c r="AL344" s="56"/>
      <c r="AM344" s="56"/>
      <c r="AN344" s="56"/>
      <c r="AO344" s="56"/>
      <c r="AP344" s="56"/>
      <c r="AQ344" s="56"/>
      <c r="AR344" s="56"/>
      <c r="AS344" s="56"/>
      <c r="AT344" s="56"/>
      <c r="AU344" s="56"/>
      <c r="AV344" s="56"/>
      <c r="AW344" s="56"/>
      <c r="AX344" s="56"/>
      <c r="AY344" s="56"/>
      <c r="AZ344" s="56"/>
      <c r="BA344" s="56"/>
      <c r="BB344" s="56"/>
      <c r="BC344" s="56"/>
      <c r="BD344" s="56"/>
      <c r="BE344" s="56"/>
      <c r="BF344" s="56"/>
      <c r="BG344" s="56"/>
      <c r="BH344" s="56"/>
      <c r="BI344" s="56"/>
      <c r="BJ344" s="56"/>
      <c r="BK344" s="56"/>
      <c r="BL344" s="56"/>
      <c r="BM344" s="56"/>
      <c r="BN344" s="56"/>
      <c r="BO344" s="56"/>
      <c r="BP344" s="56"/>
      <c r="BQ344" s="56"/>
      <c r="BR344" s="56"/>
      <c r="BS344" s="56"/>
      <c r="BT344" s="56"/>
      <c r="BU344" s="56"/>
      <c r="BV344" s="56"/>
      <c r="BW344" s="56"/>
      <c r="BX344" s="56"/>
      <c r="BY344" s="56"/>
      <c r="BZ344" s="56"/>
      <c r="CA344" s="56"/>
      <c r="CB344" s="56"/>
      <c r="CC344" s="56"/>
      <c r="CD344" s="56"/>
      <c r="CE344" s="56"/>
      <c r="CF344" s="56"/>
      <c r="CG344" s="56"/>
      <c r="CH344" s="56"/>
      <c r="CI344" s="56"/>
      <c r="CJ344" s="56"/>
      <c r="CK344" s="56"/>
      <c r="CL344" s="56"/>
      <c r="CM344" s="56"/>
      <c r="CN344" s="56"/>
      <c r="CO344" s="56"/>
      <c r="CP344" s="56"/>
      <c r="CQ344" s="56"/>
      <c r="CR344" s="56"/>
      <c r="CS344" s="56"/>
      <c r="CT344" s="56"/>
      <c r="CU344" s="56"/>
      <c r="CV344" s="56"/>
      <c r="CW344" s="56"/>
      <c r="CX344" s="56"/>
      <c r="CY344" s="56"/>
      <c r="CZ344" s="56"/>
      <c r="DA344" s="56"/>
      <c r="DB344" s="56"/>
      <c r="DC344" s="56"/>
      <c r="DD344" s="56"/>
      <c r="DE344" s="56"/>
      <c r="DF344" s="56"/>
      <c r="DG344" s="56"/>
      <c r="DH344" s="56"/>
      <c r="DI344" s="56"/>
      <c r="DJ344" s="56"/>
      <c r="DK344" s="56"/>
      <c r="DL344" s="56"/>
      <c r="DM344" s="56"/>
      <c r="DN344" s="56"/>
      <c r="DO344" s="56"/>
      <c r="DP344" s="56"/>
      <c r="DQ344" s="56"/>
    </row>
    <row r="345" spans="1:220" s="5" customFormat="1" ht="25.5" x14ac:dyDescent="0.25">
      <c r="A345" s="57" t="s">
        <v>751</v>
      </c>
      <c r="B345" s="64"/>
      <c r="C345" s="61">
        <v>346</v>
      </c>
      <c r="D345" s="58" t="s">
        <v>9</v>
      </c>
      <c r="E345" s="55" t="s">
        <v>161</v>
      </c>
      <c r="F345" s="55" t="s">
        <v>161</v>
      </c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6"/>
      <c r="R345" s="56"/>
      <c r="S345" s="56"/>
      <c r="T345" s="56"/>
      <c r="U345" s="56"/>
      <c r="V345" s="56"/>
      <c r="W345" s="56"/>
      <c r="X345" s="56"/>
      <c r="Y345" s="56"/>
      <c r="Z345" s="56"/>
      <c r="AA345" s="56"/>
      <c r="AB345" s="56"/>
      <c r="AC345" s="56"/>
      <c r="AD345" s="56"/>
      <c r="AE345" s="56"/>
      <c r="AF345" s="56"/>
      <c r="AG345" s="56"/>
      <c r="AH345" s="56"/>
      <c r="AI345" s="56"/>
      <c r="AJ345" s="56"/>
      <c r="AK345" s="56"/>
      <c r="AL345" s="56"/>
      <c r="AM345" s="56"/>
      <c r="AN345" s="56"/>
      <c r="AO345" s="56"/>
      <c r="AP345" s="56"/>
      <c r="AQ345" s="56"/>
      <c r="AR345" s="56"/>
      <c r="AS345" s="56"/>
      <c r="AT345" s="56"/>
      <c r="AU345" s="56"/>
      <c r="AV345" s="56"/>
      <c r="AW345" s="56"/>
      <c r="AX345" s="56"/>
      <c r="AY345" s="56"/>
      <c r="AZ345" s="56"/>
      <c r="BA345" s="56"/>
      <c r="BB345" s="56"/>
      <c r="BC345" s="56"/>
      <c r="BD345" s="56"/>
      <c r="BE345" s="56"/>
      <c r="BF345" s="56"/>
      <c r="BG345" s="56"/>
      <c r="BH345" s="56"/>
      <c r="BI345" s="56"/>
      <c r="BJ345" s="56"/>
      <c r="BK345" s="56"/>
      <c r="BL345" s="56"/>
      <c r="BM345" s="56"/>
      <c r="BN345" s="56"/>
      <c r="BO345" s="56"/>
      <c r="BP345" s="56"/>
      <c r="BQ345" s="56"/>
      <c r="BR345" s="56"/>
      <c r="BS345" s="56"/>
      <c r="BT345" s="56"/>
      <c r="BU345" s="56"/>
      <c r="BV345" s="56"/>
      <c r="BW345" s="56"/>
      <c r="BX345" s="56"/>
      <c r="BY345" s="56"/>
      <c r="BZ345" s="56"/>
      <c r="CA345" s="56"/>
      <c r="CB345" s="56"/>
      <c r="CC345" s="56"/>
      <c r="CD345" s="56"/>
      <c r="CE345" s="56"/>
      <c r="CF345" s="56"/>
      <c r="CG345" s="56"/>
      <c r="CH345" s="56"/>
      <c r="CI345" s="56"/>
      <c r="CJ345" s="56"/>
      <c r="CK345" s="56"/>
      <c r="CL345" s="56"/>
      <c r="CM345" s="56"/>
      <c r="CN345" s="56"/>
      <c r="CO345" s="56"/>
      <c r="CP345" s="56"/>
      <c r="CQ345" s="56"/>
      <c r="CR345" s="56"/>
      <c r="CS345" s="56"/>
      <c r="CT345" s="56"/>
      <c r="CU345" s="56"/>
      <c r="CV345" s="56"/>
      <c r="CW345" s="56"/>
      <c r="CX345" s="56"/>
      <c r="CY345" s="56"/>
      <c r="CZ345" s="56"/>
      <c r="DA345" s="56"/>
      <c r="DB345" s="56"/>
      <c r="DC345" s="56"/>
      <c r="DD345" s="56"/>
      <c r="DE345" s="56"/>
      <c r="DF345" s="56"/>
      <c r="DG345" s="56"/>
      <c r="DH345" s="56"/>
      <c r="DI345" s="56"/>
      <c r="DJ345" s="56"/>
      <c r="DK345" s="56"/>
      <c r="DL345" s="56"/>
      <c r="DM345" s="56"/>
      <c r="DN345" s="56"/>
      <c r="DO345" s="56"/>
      <c r="DP345" s="56"/>
      <c r="DQ345" s="56"/>
    </row>
    <row r="346" spans="1:220" s="5" customFormat="1" ht="21.75" customHeight="1" x14ac:dyDescent="0.25">
      <c r="A346" s="57" t="s">
        <v>752</v>
      </c>
      <c r="B346" s="64"/>
      <c r="C346" s="61">
        <v>7027.8</v>
      </c>
      <c r="D346" s="58" t="s">
        <v>9</v>
      </c>
      <c r="E346" s="55" t="s">
        <v>161</v>
      </c>
      <c r="F346" s="55" t="s">
        <v>161</v>
      </c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56"/>
      <c r="S346" s="56"/>
      <c r="T346" s="56"/>
      <c r="U346" s="56"/>
      <c r="V346" s="56"/>
      <c r="W346" s="56"/>
      <c r="X346" s="56"/>
      <c r="Y346" s="56"/>
      <c r="Z346" s="56"/>
      <c r="AA346" s="56"/>
      <c r="AB346" s="56"/>
      <c r="AC346" s="56"/>
      <c r="AD346" s="56"/>
      <c r="AE346" s="56"/>
      <c r="AF346" s="56"/>
      <c r="AG346" s="56"/>
      <c r="AH346" s="56"/>
      <c r="AI346" s="56"/>
      <c r="AJ346" s="56"/>
      <c r="AK346" s="56"/>
      <c r="AL346" s="56"/>
      <c r="AM346" s="56"/>
      <c r="AN346" s="56"/>
      <c r="AO346" s="56"/>
      <c r="AP346" s="56"/>
      <c r="AQ346" s="56"/>
      <c r="AR346" s="56"/>
      <c r="AS346" s="56"/>
      <c r="AT346" s="56"/>
      <c r="AU346" s="56"/>
      <c r="AV346" s="56"/>
      <c r="AW346" s="56"/>
      <c r="AX346" s="56"/>
      <c r="AY346" s="56"/>
      <c r="AZ346" s="56"/>
      <c r="BA346" s="56"/>
      <c r="BB346" s="56"/>
      <c r="BC346" s="56"/>
      <c r="BD346" s="56"/>
      <c r="BE346" s="56"/>
      <c r="BF346" s="56"/>
      <c r="BG346" s="56"/>
      <c r="BH346" s="56"/>
      <c r="BI346" s="56"/>
      <c r="BJ346" s="56"/>
      <c r="BK346" s="56"/>
      <c r="BL346" s="56"/>
      <c r="BM346" s="56"/>
      <c r="BN346" s="56"/>
      <c r="BO346" s="56"/>
      <c r="BP346" s="56"/>
      <c r="BQ346" s="56"/>
      <c r="BR346" s="56"/>
      <c r="BS346" s="56"/>
      <c r="BT346" s="56"/>
      <c r="BU346" s="56"/>
      <c r="BV346" s="56"/>
      <c r="BW346" s="56"/>
      <c r="BX346" s="56"/>
      <c r="BY346" s="56"/>
      <c r="BZ346" s="56"/>
      <c r="CA346" s="56"/>
      <c r="CB346" s="56"/>
      <c r="CC346" s="56"/>
      <c r="CD346" s="56"/>
      <c r="CE346" s="56"/>
      <c r="CF346" s="56"/>
      <c r="CG346" s="56"/>
      <c r="CH346" s="56"/>
      <c r="CI346" s="56"/>
      <c r="CJ346" s="56"/>
      <c r="CK346" s="56"/>
      <c r="CL346" s="56"/>
      <c r="CM346" s="56"/>
      <c r="CN346" s="56"/>
      <c r="CO346" s="56"/>
      <c r="CP346" s="56"/>
      <c r="CQ346" s="56"/>
      <c r="CR346" s="56"/>
      <c r="CS346" s="56"/>
      <c r="CT346" s="56"/>
      <c r="CU346" s="56"/>
      <c r="CV346" s="56"/>
      <c r="CW346" s="56"/>
      <c r="CX346" s="56"/>
      <c r="CY346" s="56"/>
      <c r="CZ346" s="56"/>
      <c r="DA346" s="56"/>
      <c r="DB346" s="56"/>
      <c r="DC346" s="56"/>
      <c r="DD346" s="56"/>
      <c r="DE346" s="56"/>
      <c r="DF346" s="56"/>
      <c r="DG346" s="56"/>
      <c r="DH346" s="56"/>
      <c r="DI346" s="56"/>
      <c r="DJ346" s="56"/>
      <c r="DK346" s="56"/>
      <c r="DL346" s="56"/>
      <c r="DM346" s="56"/>
      <c r="DN346" s="56"/>
      <c r="DO346" s="56"/>
      <c r="DP346" s="56"/>
      <c r="DQ346" s="56"/>
    </row>
    <row r="347" spans="1:220" s="5" customFormat="1" ht="21.75" customHeight="1" x14ac:dyDescent="0.25">
      <c r="A347" s="57" t="s">
        <v>753</v>
      </c>
      <c r="B347" s="64"/>
      <c r="C347" s="61">
        <v>493</v>
      </c>
      <c r="D347" s="58" t="s">
        <v>9</v>
      </c>
      <c r="E347" s="55" t="s">
        <v>161</v>
      </c>
      <c r="F347" s="55" t="s">
        <v>161</v>
      </c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56"/>
      <c r="T347" s="56"/>
      <c r="U347" s="56"/>
      <c r="V347" s="56"/>
      <c r="W347" s="56"/>
      <c r="X347" s="56"/>
      <c r="Y347" s="56"/>
      <c r="Z347" s="56"/>
      <c r="AA347" s="56"/>
      <c r="AB347" s="56"/>
      <c r="AC347" s="56"/>
      <c r="AD347" s="56"/>
      <c r="AE347" s="56"/>
      <c r="AF347" s="56"/>
      <c r="AG347" s="56"/>
      <c r="AH347" s="56"/>
      <c r="AI347" s="56"/>
      <c r="AJ347" s="56"/>
      <c r="AK347" s="56"/>
      <c r="AL347" s="56"/>
      <c r="AM347" s="56"/>
      <c r="AN347" s="56"/>
      <c r="AO347" s="56"/>
      <c r="AP347" s="56"/>
      <c r="AQ347" s="56"/>
      <c r="AR347" s="56"/>
      <c r="AS347" s="56"/>
      <c r="AT347" s="56"/>
      <c r="AU347" s="56"/>
      <c r="AV347" s="56"/>
      <c r="AW347" s="56"/>
      <c r="AX347" s="56"/>
      <c r="AY347" s="56"/>
      <c r="AZ347" s="56"/>
      <c r="BA347" s="56"/>
      <c r="BB347" s="56"/>
      <c r="BC347" s="56"/>
      <c r="BD347" s="56"/>
      <c r="BE347" s="56"/>
      <c r="BF347" s="56"/>
      <c r="BG347" s="56"/>
      <c r="BH347" s="56"/>
      <c r="BI347" s="56"/>
      <c r="BJ347" s="56"/>
      <c r="BK347" s="56"/>
      <c r="BL347" s="56"/>
      <c r="BM347" s="56"/>
      <c r="BN347" s="56"/>
      <c r="BO347" s="56"/>
      <c r="BP347" s="56"/>
      <c r="BQ347" s="56"/>
      <c r="BR347" s="56"/>
      <c r="BS347" s="56"/>
      <c r="BT347" s="56"/>
      <c r="BU347" s="56"/>
      <c r="BV347" s="56"/>
      <c r="BW347" s="56"/>
      <c r="BX347" s="56"/>
      <c r="BY347" s="56"/>
      <c r="BZ347" s="56"/>
      <c r="CA347" s="56"/>
      <c r="CB347" s="56"/>
      <c r="CC347" s="56"/>
      <c r="CD347" s="56"/>
      <c r="CE347" s="56"/>
      <c r="CF347" s="56"/>
      <c r="CG347" s="56"/>
      <c r="CH347" s="56"/>
      <c r="CI347" s="56"/>
      <c r="CJ347" s="56"/>
      <c r="CK347" s="56"/>
      <c r="CL347" s="56"/>
      <c r="CM347" s="56"/>
      <c r="CN347" s="56"/>
      <c r="CO347" s="56"/>
      <c r="CP347" s="56"/>
      <c r="CQ347" s="56"/>
      <c r="CR347" s="56"/>
      <c r="CS347" s="56"/>
      <c r="CT347" s="56"/>
      <c r="CU347" s="56"/>
      <c r="CV347" s="56"/>
      <c r="CW347" s="56"/>
      <c r="CX347" s="56"/>
      <c r="CY347" s="56"/>
      <c r="CZ347" s="56"/>
      <c r="DA347" s="56"/>
      <c r="DB347" s="56"/>
      <c r="DC347" s="56"/>
      <c r="DD347" s="56"/>
      <c r="DE347" s="56"/>
      <c r="DF347" s="56"/>
      <c r="DG347" s="56"/>
      <c r="DH347" s="56"/>
      <c r="DI347" s="56"/>
      <c r="DJ347" s="56"/>
      <c r="DK347" s="56"/>
      <c r="DL347" s="56"/>
      <c r="DM347" s="56"/>
      <c r="DN347" s="56"/>
      <c r="DO347" s="56"/>
      <c r="DP347" s="56"/>
      <c r="DQ347" s="56"/>
    </row>
    <row r="348" spans="1:220" s="9" customFormat="1" ht="19.5" customHeight="1" x14ac:dyDescent="0.25">
      <c r="A348" s="103" t="s">
        <v>170</v>
      </c>
      <c r="B348" s="89"/>
      <c r="C348" s="2"/>
      <c r="D348" s="12"/>
      <c r="E348" s="78"/>
      <c r="F348" s="78"/>
    </row>
    <row r="349" spans="1:220" s="9" customFormat="1" ht="36" x14ac:dyDescent="0.25">
      <c r="A349" s="57" t="s">
        <v>171</v>
      </c>
      <c r="B349" s="64" t="s">
        <v>172</v>
      </c>
      <c r="C349" s="2">
        <v>240000</v>
      </c>
      <c r="D349" s="15" t="s">
        <v>9</v>
      </c>
      <c r="E349" s="23" t="s">
        <v>14</v>
      </c>
      <c r="F349" s="58" t="s">
        <v>38</v>
      </c>
    </row>
    <row r="350" spans="1:220" s="56" customFormat="1" ht="25.5" x14ac:dyDescent="0.25">
      <c r="A350" s="57" t="s">
        <v>173</v>
      </c>
      <c r="B350" s="64" t="s">
        <v>174</v>
      </c>
      <c r="C350" s="2">
        <v>420000</v>
      </c>
      <c r="D350" s="15" t="s">
        <v>9</v>
      </c>
      <c r="E350" s="23" t="s">
        <v>14</v>
      </c>
      <c r="F350" s="58" t="s">
        <v>38</v>
      </c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  <c r="GF350" s="5"/>
      <c r="GG350" s="5"/>
      <c r="GH350" s="5"/>
      <c r="GI350" s="5"/>
      <c r="GJ350" s="5"/>
      <c r="GK350" s="5"/>
      <c r="GL350" s="5"/>
      <c r="GM350" s="5"/>
      <c r="GN350" s="5"/>
      <c r="GO350" s="5"/>
      <c r="GP350" s="5"/>
      <c r="GQ350" s="5"/>
      <c r="GR350" s="5"/>
      <c r="GS350" s="5"/>
      <c r="GT350" s="5"/>
      <c r="GU350" s="5"/>
      <c r="GV350" s="5"/>
      <c r="GW350" s="5"/>
      <c r="GX350" s="5"/>
      <c r="GY350" s="5"/>
      <c r="GZ350" s="5"/>
      <c r="HA350" s="5"/>
      <c r="HB350" s="5"/>
      <c r="HC350" s="5"/>
      <c r="HD350" s="5"/>
      <c r="HE350" s="5"/>
      <c r="HF350" s="5"/>
      <c r="HG350" s="5"/>
      <c r="HH350" s="5"/>
      <c r="HI350" s="5"/>
      <c r="HJ350" s="5"/>
      <c r="HK350" s="5"/>
      <c r="HL350" s="5"/>
    </row>
    <row r="351" spans="1:220" s="56" customFormat="1" ht="25.5" x14ac:dyDescent="0.25">
      <c r="A351" s="57" t="s">
        <v>175</v>
      </c>
      <c r="B351" s="64" t="s">
        <v>174</v>
      </c>
      <c r="C351" s="2">
        <v>55000</v>
      </c>
      <c r="D351" s="15" t="s">
        <v>9</v>
      </c>
      <c r="E351" s="23" t="s">
        <v>14</v>
      </c>
      <c r="F351" s="58" t="s">
        <v>38</v>
      </c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  <c r="GF351" s="5"/>
      <c r="GG351" s="5"/>
      <c r="GH351" s="5"/>
      <c r="GI351" s="5"/>
      <c r="GJ351" s="5"/>
      <c r="GK351" s="5"/>
      <c r="GL351" s="5"/>
      <c r="GM351" s="5"/>
      <c r="GN351" s="5"/>
      <c r="GO351" s="5"/>
      <c r="GP351" s="5"/>
      <c r="GQ351" s="5"/>
      <c r="GR351" s="5"/>
      <c r="GS351" s="5"/>
      <c r="GT351" s="5"/>
      <c r="GU351" s="5"/>
      <c r="GV351" s="5"/>
      <c r="GW351" s="5"/>
      <c r="GX351" s="5"/>
      <c r="GY351" s="5"/>
      <c r="GZ351" s="5"/>
      <c r="HA351" s="5"/>
      <c r="HB351" s="5"/>
      <c r="HC351" s="5"/>
      <c r="HD351" s="5"/>
      <c r="HE351" s="5"/>
      <c r="HF351" s="5"/>
      <c r="HG351" s="5"/>
      <c r="HH351" s="5"/>
      <c r="HI351" s="5"/>
      <c r="HJ351" s="5"/>
      <c r="HK351" s="5"/>
      <c r="HL351" s="5"/>
    </row>
    <row r="352" spans="1:220" s="56" customFormat="1" ht="25.5" x14ac:dyDescent="0.25">
      <c r="A352" s="57" t="s">
        <v>176</v>
      </c>
      <c r="B352" s="64" t="s">
        <v>177</v>
      </c>
      <c r="C352" s="2">
        <v>110000</v>
      </c>
      <c r="D352" s="15" t="s">
        <v>9</v>
      </c>
      <c r="E352" s="23" t="s">
        <v>14</v>
      </c>
      <c r="F352" s="58" t="s">
        <v>38</v>
      </c>
    </row>
    <row r="353" spans="1:220" s="5" customFormat="1" x14ac:dyDescent="0.25">
      <c r="A353" s="44"/>
      <c r="B353" s="145"/>
      <c r="C353" s="133"/>
      <c r="D353" s="26"/>
      <c r="E353" s="26"/>
      <c r="F353" s="2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  <c r="T353" s="56"/>
      <c r="U353" s="56"/>
      <c r="V353" s="56"/>
      <c r="W353" s="56"/>
      <c r="X353" s="56"/>
      <c r="Y353" s="56"/>
      <c r="Z353" s="56"/>
      <c r="AA353" s="56"/>
      <c r="AB353" s="56"/>
      <c r="AC353" s="56"/>
      <c r="AD353" s="56"/>
      <c r="AE353" s="56"/>
      <c r="AF353" s="56"/>
      <c r="AG353" s="56"/>
      <c r="AH353" s="56"/>
      <c r="AI353" s="56"/>
      <c r="AJ353" s="56"/>
      <c r="AK353" s="56"/>
      <c r="AL353" s="56"/>
      <c r="AM353" s="56"/>
      <c r="AN353" s="56"/>
      <c r="AO353" s="56"/>
      <c r="AP353" s="56"/>
      <c r="AQ353" s="56"/>
      <c r="AR353" s="56"/>
      <c r="AS353" s="56"/>
      <c r="AT353" s="56"/>
      <c r="AU353" s="56"/>
      <c r="AV353" s="56"/>
      <c r="AW353" s="56"/>
      <c r="AX353" s="56"/>
      <c r="AY353" s="56"/>
      <c r="AZ353" s="56"/>
      <c r="BA353" s="56"/>
      <c r="BB353" s="56"/>
      <c r="BC353" s="56"/>
      <c r="BD353" s="56"/>
      <c r="BE353" s="56"/>
      <c r="BF353" s="56"/>
      <c r="BG353" s="56"/>
      <c r="BH353" s="56"/>
      <c r="BI353" s="56"/>
      <c r="BJ353" s="56"/>
      <c r="BK353" s="56"/>
      <c r="BL353" s="56"/>
      <c r="BM353" s="56"/>
      <c r="BN353" s="56"/>
      <c r="BO353" s="56"/>
      <c r="BP353" s="56"/>
      <c r="BQ353" s="56"/>
      <c r="BR353" s="56"/>
      <c r="BS353" s="56"/>
      <c r="BT353" s="56"/>
      <c r="BU353" s="56"/>
      <c r="BV353" s="56"/>
      <c r="BW353" s="56"/>
      <c r="BX353" s="56"/>
      <c r="BY353" s="56"/>
      <c r="BZ353" s="56"/>
      <c r="CA353" s="56"/>
      <c r="CB353" s="56"/>
      <c r="CC353" s="56"/>
      <c r="CD353" s="56"/>
      <c r="CE353" s="56"/>
      <c r="CF353" s="56"/>
      <c r="CG353" s="56"/>
      <c r="CH353" s="56"/>
      <c r="CI353" s="56"/>
      <c r="CJ353" s="56"/>
      <c r="CK353" s="56"/>
      <c r="CL353" s="56"/>
      <c r="CM353" s="56"/>
      <c r="CN353" s="56"/>
      <c r="CO353" s="56"/>
      <c r="CP353" s="56"/>
      <c r="CQ353" s="56"/>
      <c r="CR353" s="56"/>
      <c r="CS353" s="56"/>
      <c r="CT353" s="56"/>
      <c r="CU353" s="56"/>
      <c r="CV353" s="56"/>
      <c r="CW353" s="56"/>
      <c r="CX353" s="56"/>
      <c r="CY353" s="56"/>
      <c r="CZ353" s="56"/>
      <c r="DA353" s="56"/>
      <c r="DB353" s="56"/>
      <c r="DC353" s="56"/>
      <c r="DD353" s="56"/>
      <c r="DE353" s="56"/>
      <c r="DF353" s="56"/>
      <c r="DG353" s="56"/>
      <c r="DH353" s="56"/>
      <c r="DI353" s="56"/>
      <c r="DJ353" s="56"/>
      <c r="DK353" s="56"/>
      <c r="DL353" s="56"/>
      <c r="DM353" s="56"/>
      <c r="DN353" s="56"/>
      <c r="DO353" s="56"/>
      <c r="DP353" s="56"/>
      <c r="DQ353" s="56"/>
      <c r="DR353" s="56"/>
    </row>
    <row r="354" spans="1:220" s="56" customFormat="1" x14ac:dyDescent="0.25">
      <c r="A354" s="44"/>
      <c r="B354" s="142"/>
      <c r="C354" s="143"/>
      <c r="D354" s="26"/>
      <c r="E354" s="26"/>
      <c r="F354" s="26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5"/>
      <c r="FG354" s="5"/>
      <c r="FH354" s="5"/>
      <c r="FI354" s="5"/>
      <c r="FJ354" s="5"/>
      <c r="FK354" s="5"/>
      <c r="FL354" s="5"/>
      <c r="FM354" s="5"/>
      <c r="FN354" s="5"/>
      <c r="FO354" s="5"/>
      <c r="FP354" s="5"/>
      <c r="FQ354" s="5"/>
      <c r="FR354" s="5"/>
      <c r="FS354" s="5"/>
      <c r="FT354" s="5"/>
      <c r="FU354" s="5"/>
      <c r="FV354" s="5"/>
      <c r="FW354" s="5"/>
      <c r="FX354" s="5"/>
      <c r="FY354" s="5"/>
      <c r="FZ354" s="5"/>
      <c r="GA354" s="5"/>
      <c r="GB354" s="5"/>
      <c r="GC354" s="5"/>
      <c r="GD354" s="5"/>
      <c r="GE354" s="5"/>
      <c r="GF354" s="5"/>
      <c r="GG354" s="5"/>
      <c r="GH354" s="5"/>
      <c r="GI354" s="5"/>
      <c r="GJ354" s="5"/>
      <c r="GK354" s="5"/>
      <c r="GL354" s="5"/>
      <c r="GM354" s="5"/>
      <c r="GN354" s="5"/>
      <c r="GO354" s="5"/>
      <c r="GP354" s="5"/>
      <c r="GQ354" s="5"/>
      <c r="GR354" s="5"/>
      <c r="GS354" s="5"/>
      <c r="GT354" s="5"/>
      <c r="GU354" s="5"/>
      <c r="GV354" s="5"/>
      <c r="GW354" s="5"/>
      <c r="GX354" s="5"/>
      <c r="GY354" s="5"/>
      <c r="GZ354" s="5"/>
      <c r="HA354" s="5"/>
      <c r="HB354" s="5"/>
      <c r="HC354" s="5"/>
      <c r="HD354" s="5"/>
      <c r="HE354" s="5"/>
      <c r="HF354" s="5"/>
      <c r="HG354" s="5"/>
      <c r="HH354" s="5"/>
      <c r="HI354" s="5"/>
      <c r="HJ354" s="5"/>
      <c r="HK354" s="5"/>
      <c r="HL354" s="5"/>
    </row>
    <row r="355" spans="1:220" s="5" customFormat="1" ht="22.5" customHeight="1" x14ac:dyDescent="0.25">
      <c r="A355" s="104" t="s">
        <v>185</v>
      </c>
      <c r="B355" s="142"/>
      <c r="C355" s="176"/>
      <c r="D355" s="177"/>
      <c r="E355" s="26"/>
      <c r="F355" s="177">
        <f>C357+C358+162</f>
        <v>1125.3400000000001</v>
      </c>
    </row>
    <row r="356" spans="1:220" s="31" customFormat="1" ht="25.5" x14ac:dyDescent="0.25">
      <c r="A356" s="29" t="s">
        <v>186</v>
      </c>
      <c r="B356" s="69" t="s">
        <v>178</v>
      </c>
      <c r="C356" s="28">
        <v>4960</v>
      </c>
      <c r="D356" s="20" t="s">
        <v>179</v>
      </c>
      <c r="E356" s="20" t="s">
        <v>11</v>
      </c>
      <c r="F356" s="20" t="s">
        <v>11</v>
      </c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30"/>
      <c r="BQ356" s="30"/>
      <c r="BR356" s="30"/>
      <c r="BS356" s="30"/>
      <c r="BT356" s="30"/>
      <c r="BU356" s="30"/>
      <c r="BV356" s="30"/>
      <c r="BW356" s="30"/>
      <c r="BX356" s="30"/>
      <c r="BY356" s="30"/>
      <c r="BZ356" s="30"/>
      <c r="CA356" s="30"/>
      <c r="CB356" s="30"/>
      <c r="CC356" s="30"/>
      <c r="CD356" s="30"/>
      <c r="CE356" s="30"/>
      <c r="CF356" s="30"/>
      <c r="CG356" s="30"/>
      <c r="CH356" s="30"/>
      <c r="CI356" s="30"/>
      <c r="CJ356" s="30"/>
      <c r="CK356" s="30"/>
      <c r="CL356" s="30"/>
      <c r="CM356" s="30"/>
      <c r="CN356" s="30"/>
      <c r="CO356" s="30"/>
      <c r="CP356" s="30"/>
      <c r="CQ356" s="30"/>
      <c r="CR356" s="30"/>
      <c r="CS356" s="30"/>
      <c r="CT356" s="30"/>
      <c r="CU356" s="30"/>
      <c r="CV356" s="30"/>
      <c r="CW356" s="30"/>
      <c r="CX356" s="30"/>
      <c r="CY356" s="30"/>
      <c r="CZ356" s="30"/>
      <c r="DA356" s="30"/>
      <c r="DB356" s="30"/>
      <c r="DC356" s="30"/>
      <c r="DD356" s="30"/>
      <c r="DE356" s="30"/>
      <c r="DF356" s="30"/>
      <c r="DG356" s="30"/>
      <c r="DH356" s="30"/>
      <c r="DI356" s="30"/>
      <c r="DJ356" s="30"/>
      <c r="DK356" s="30"/>
      <c r="DL356" s="30"/>
      <c r="DM356" s="30"/>
      <c r="DN356" s="30"/>
      <c r="DO356" s="30"/>
      <c r="DP356" s="30"/>
    </row>
    <row r="357" spans="1:220" s="31" customFormat="1" ht="39" customHeight="1" x14ac:dyDescent="0.25">
      <c r="A357" s="105" t="s">
        <v>187</v>
      </c>
      <c r="B357" s="106" t="s">
        <v>188</v>
      </c>
      <c r="C357" s="107">
        <v>213.34</v>
      </c>
      <c r="D357" s="20" t="s">
        <v>179</v>
      </c>
      <c r="E357" s="108" t="s">
        <v>11</v>
      </c>
      <c r="F357" s="109" t="s">
        <v>11</v>
      </c>
    </row>
    <row r="358" spans="1:220" s="31" customFormat="1" ht="45.75" customHeight="1" x14ac:dyDescent="0.25">
      <c r="A358" s="29" t="s">
        <v>189</v>
      </c>
      <c r="B358" s="69" t="s">
        <v>190</v>
      </c>
      <c r="C358" s="28">
        <v>750</v>
      </c>
      <c r="D358" s="20" t="s">
        <v>179</v>
      </c>
      <c r="E358" s="20" t="s">
        <v>182</v>
      </c>
      <c r="F358" s="20" t="s">
        <v>182</v>
      </c>
    </row>
    <row r="359" spans="1:220" s="31" customFormat="1" ht="34.5" customHeight="1" x14ac:dyDescent="0.25">
      <c r="A359" s="29" t="s">
        <v>191</v>
      </c>
      <c r="B359" s="69" t="s">
        <v>192</v>
      </c>
      <c r="C359" s="28">
        <v>3100</v>
      </c>
      <c r="D359" s="20" t="s">
        <v>179</v>
      </c>
      <c r="E359" s="20" t="s">
        <v>182</v>
      </c>
      <c r="F359" s="20" t="s">
        <v>182</v>
      </c>
    </row>
    <row r="360" spans="1:220" s="31" customFormat="1" ht="38.25" customHeight="1" x14ac:dyDescent="0.25">
      <c r="A360" s="29" t="s">
        <v>193</v>
      </c>
      <c r="B360" s="69" t="s">
        <v>194</v>
      </c>
      <c r="C360" s="28">
        <v>1302</v>
      </c>
      <c r="D360" s="20" t="s">
        <v>179</v>
      </c>
      <c r="E360" s="20" t="s">
        <v>182</v>
      </c>
      <c r="F360" s="20" t="s">
        <v>182</v>
      </c>
    </row>
    <row r="361" spans="1:220" s="30" customFormat="1" ht="18" customHeight="1" x14ac:dyDescent="0.25">
      <c r="A361" s="29" t="s">
        <v>195</v>
      </c>
      <c r="B361" s="69" t="s">
        <v>192</v>
      </c>
      <c r="C361" s="28">
        <v>2789</v>
      </c>
      <c r="D361" s="20" t="s">
        <v>179</v>
      </c>
      <c r="E361" s="20" t="s">
        <v>182</v>
      </c>
      <c r="F361" s="20" t="s">
        <v>182</v>
      </c>
    </row>
    <row r="362" spans="1:220" s="31" customFormat="1" ht="37.5" customHeight="1" x14ac:dyDescent="0.25">
      <c r="A362" s="29" t="s">
        <v>196</v>
      </c>
      <c r="B362" s="69" t="s">
        <v>197</v>
      </c>
      <c r="C362" s="28">
        <v>830</v>
      </c>
      <c r="D362" s="20" t="s">
        <v>179</v>
      </c>
      <c r="E362" s="20" t="s">
        <v>11</v>
      </c>
      <c r="F362" s="20" t="s">
        <v>182</v>
      </c>
    </row>
    <row r="363" spans="1:220" s="31" customFormat="1" ht="37.5" customHeight="1" x14ac:dyDescent="0.25">
      <c r="A363" s="29" t="s">
        <v>198</v>
      </c>
      <c r="B363" s="69" t="s">
        <v>184</v>
      </c>
      <c r="C363" s="28">
        <v>900</v>
      </c>
      <c r="D363" s="20" t="s">
        <v>179</v>
      </c>
      <c r="E363" s="20" t="s">
        <v>161</v>
      </c>
      <c r="F363" s="20" t="s">
        <v>161</v>
      </c>
    </row>
    <row r="364" spans="1:220" s="31" customFormat="1" ht="37.5" customHeight="1" thickBot="1" x14ac:dyDescent="0.3">
      <c r="A364" s="178" t="s">
        <v>199</v>
      </c>
      <c r="B364" s="70" t="s">
        <v>200</v>
      </c>
      <c r="C364" s="113">
        <f>540*3.9136</f>
        <v>2113.3440000000001</v>
      </c>
      <c r="D364" s="179" t="s">
        <v>179</v>
      </c>
      <c r="E364" s="179" t="s">
        <v>161</v>
      </c>
      <c r="F364" s="179" t="s">
        <v>161</v>
      </c>
    </row>
    <row r="365" spans="1:220" s="76" customFormat="1" ht="13.5" thickTop="1" x14ac:dyDescent="0.25">
      <c r="A365" s="110" t="s">
        <v>201</v>
      </c>
      <c r="B365" s="180"/>
      <c r="C365" s="181">
        <v>140</v>
      </c>
      <c r="D365" s="32" t="s">
        <v>181</v>
      </c>
      <c r="E365" s="182" t="s">
        <v>10</v>
      </c>
      <c r="F365" s="32" t="s">
        <v>11</v>
      </c>
    </row>
    <row r="366" spans="1:220" s="76" customFormat="1" x14ac:dyDescent="0.25">
      <c r="A366" s="6" t="s">
        <v>202</v>
      </c>
      <c r="B366" s="111" t="s">
        <v>203</v>
      </c>
      <c r="C366" s="28">
        <v>1404.19</v>
      </c>
      <c r="D366" s="72" t="s">
        <v>181</v>
      </c>
      <c r="E366" s="33" t="s">
        <v>10</v>
      </c>
      <c r="F366" s="8" t="s">
        <v>10</v>
      </c>
    </row>
    <row r="367" spans="1:220" s="76" customFormat="1" x14ac:dyDescent="0.25">
      <c r="A367" s="6" t="s">
        <v>204</v>
      </c>
      <c r="B367" s="111" t="s">
        <v>205</v>
      </c>
      <c r="C367" s="28">
        <v>3370</v>
      </c>
      <c r="D367" s="72" t="s">
        <v>181</v>
      </c>
      <c r="E367" s="33" t="s">
        <v>10</v>
      </c>
      <c r="F367" s="8" t="s">
        <v>10</v>
      </c>
    </row>
    <row r="368" spans="1:220" s="76" customFormat="1" x14ac:dyDescent="0.25">
      <c r="A368" s="6" t="s">
        <v>206</v>
      </c>
      <c r="B368" s="111" t="s">
        <v>207</v>
      </c>
      <c r="C368" s="183">
        <v>28</v>
      </c>
      <c r="D368" s="72" t="s">
        <v>181</v>
      </c>
      <c r="E368" s="184" t="s">
        <v>10</v>
      </c>
      <c r="F368" s="8" t="s">
        <v>10</v>
      </c>
    </row>
    <row r="369" spans="1:6" s="76" customFormat="1" ht="24" x14ac:dyDescent="0.25">
      <c r="A369" s="6" t="s">
        <v>208</v>
      </c>
      <c r="B369" s="111" t="s">
        <v>209</v>
      </c>
      <c r="C369" s="183">
        <v>4200</v>
      </c>
      <c r="D369" s="8" t="s">
        <v>181</v>
      </c>
      <c r="E369" s="72" t="s">
        <v>182</v>
      </c>
      <c r="F369" s="33" t="s">
        <v>182</v>
      </c>
    </row>
    <row r="370" spans="1:6" s="76" customFormat="1" ht="30.75" customHeight="1" x14ac:dyDescent="0.25">
      <c r="A370" s="6" t="s">
        <v>210</v>
      </c>
      <c r="B370" s="65"/>
      <c r="C370" s="28">
        <f>100*3.7/1.19</f>
        <v>310.92436974789916</v>
      </c>
      <c r="D370" s="8" t="s">
        <v>181</v>
      </c>
      <c r="E370" s="33" t="s">
        <v>10</v>
      </c>
      <c r="F370" s="8" t="s">
        <v>10</v>
      </c>
    </row>
    <row r="371" spans="1:6" s="76" customFormat="1" ht="30.75" customHeight="1" x14ac:dyDescent="0.25">
      <c r="A371" s="6" t="s">
        <v>211</v>
      </c>
      <c r="B371" s="65"/>
      <c r="C371" s="185">
        <v>310</v>
      </c>
      <c r="D371" s="8" t="s">
        <v>181</v>
      </c>
      <c r="E371" s="33" t="s">
        <v>10</v>
      </c>
      <c r="F371" s="8" t="s">
        <v>10</v>
      </c>
    </row>
    <row r="372" spans="1:6" s="76" customFormat="1" ht="30.75" customHeight="1" x14ac:dyDescent="0.25">
      <c r="A372" s="6" t="s">
        <v>212</v>
      </c>
      <c r="B372" s="65" t="s">
        <v>213</v>
      </c>
      <c r="C372" s="185"/>
      <c r="D372" s="8" t="s">
        <v>181</v>
      </c>
      <c r="E372" s="186" t="s">
        <v>10</v>
      </c>
      <c r="F372" s="187" t="s">
        <v>10</v>
      </c>
    </row>
    <row r="373" spans="1:6" s="76" customFormat="1" ht="23.25" customHeight="1" x14ac:dyDescent="0.25">
      <c r="A373" s="6" t="s">
        <v>214</v>
      </c>
      <c r="B373" s="64" t="s">
        <v>200</v>
      </c>
      <c r="C373" s="28">
        <v>835.54</v>
      </c>
      <c r="D373" s="8" t="s">
        <v>181</v>
      </c>
      <c r="E373" s="33" t="s">
        <v>182</v>
      </c>
      <c r="F373" s="8" t="s">
        <v>182</v>
      </c>
    </row>
    <row r="374" spans="1:6" s="76" customFormat="1" ht="21" customHeight="1" x14ac:dyDescent="0.25">
      <c r="A374" s="6" t="s">
        <v>215</v>
      </c>
      <c r="B374" s="64" t="s">
        <v>216</v>
      </c>
      <c r="C374" s="28">
        <v>1388.88</v>
      </c>
      <c r="D374" s="8" t="s">
        <v>181</v>
      </c>
      <c r="E374" s="33" t="s">
        <v>182</v>
      </c>
      <c r="F374" s="8" t="s">
        <v>182</v>
      </c>
    </row>
    <row r="375" spans="1:6" s="76" customFormat="1" ht="30" customHeight="1" thickBot="1" x14ac:dyDescent="0.3">
      <c r="A375" s="112" t="s">
        <v>217</v>
      </c>
      <c r="B375" s="70" t="s">
        <v>218</v>
      </c>
      <c r="C375" s="113">
        <v>1670.36</v>
      </c>
      <c r="D375" s="34" t="s">
        <v>181</v>
      </c>
      <c r="E375" s="35" t="s">
        <v>182</v>
      </c>
      <c r="F375" s="34" t="s">
        <v>182</v>
      </c>
    </row>
    <row r="376" spans="1:6" s="56" customFormat="1" ht="21.75" customHeight="1" thickTop="1" x14ac:dyDescent="0.25">
      <c r="A376" s="18" t="s">
        <v>219</v>
      </c>
      <c r="B376" s="68" t="s">
        <v>220</v>
      </c>
      <c r="C376" s="19">
        <v>3100</v>
      </c>
      <c r="D376" s="4" t="s">
        <v>180</v>
      </c>
      <c r="E376" s="25" t="s">
        <v>26</v>
      </c>
      <c r="F376" s="4" t="s">
        <v>26</v>
      </c>
    </row>
    <row r="377" spans="1:6" s="56" customFormat="1" ht="21" customHeight="1" x14ac:dyDescent="0.25">
      <c r="A377" s="57" t="s">
        <v>221</v>
      </c>
      <c r="B377" s="64" t="s">
        <v>222</v>
      </c>
      <c r="C377" s="2">
        <v>1300</v>
      </c>
      <c r="D377" s="58" t="s">
        <v>180</v>
      </c>
      <c r="E377" s="36" t="s">
        <v>26</v>
      </c>
      <c r="F377" s="58" t="s">
        <v>26</v>
      </c>
    </row>
    <row r="378" spans="1:6" s="56" customFormat="1" ht="19.5" customHeight="1" x14ac:dyDescent="0.25">
      <c r="A378" s="57" t="s">
        <v>223</v>
      </c>
      <c r="B378" s="64" t="s">
        <v>224</v>
      </c>
      <c r="C378" s="2">
        <v>27</v>
      </c>
      <c r="D378" s="58" t="s">
        <v>180</v>
      </c>
      <c r="E378" s="36" t="s">
        <v>26</v>
      </c>
      <c r="F378" s="58" t="s">
        <v>26</v>
      </c>
    </row>
    <row r="379" spans="1:6" s="56" customFormat="1" ht="25.5" customHeight="1" x14ac:dyDescent="0.25">
      <c r="A379" s="57" t="s">
        <v>225</v>
      </c>
      <c r="B379" s="64" t="s">
        <v>222</v>
      </c>
      <c r="C379" s="2">
        <v>1400</v>
      </c>
      <c r="D379" s="58" t="s">
        <v>180</v>
      </c>
      <c r="E379" s="36" t="s">
        <v>162</v>
      </c>
      <c r="F379" s="58" t="s">
        <v>162</v>
      </c>
    </row>
    <row r="380" spans="1:6" s="56" customFormat="1" ht="24" customHeight="1" x14ac:dyDescent="0.25">
      <c r="A380" s="57" t="s">
        <v>226</v>
      </c>
      <c r="B380" s="68" t="s">
        <v>220</v>
      </c>
      <c r="C380" s="2">
        <v>2500</v>
      </c>
      <c r="D380" s="58" t="s">
        <v>180</v>
      </c>
      <c r="E380" s="36" t="s">
        <v>162</v>
      </c>
      <c r="F380" s="58" t="s">
        <v>162</v>
      </c>
    </row>
    <row r="381" spans="1:6" s="56" customFormat="1" ht="21" customHeight="1" thickBot="1" x14ac:dyDescent="0.3">
      <c r="A381" s="41" t="s">
        <v>227</v>
      </c>
      <c r="B381" s="70" t="s">
        <v>224</v>
      </c>
      <c r="C381" s="40">
        <v>60</v>
      </c>
      <c r="D381" s="39" t="s">
        <v>180</v>
      </c>
      <c r="E381" s="188" t="s">
        <v>162</v>
      </c>
      <c r="F381" s="39" t="s">
        <v>162</v>
      </c>
    </row>
    <row r="382" spans="1:6" s="5" customFormat="1" ht="24.75" customHeight="1" x14ac:dyDescent="0.25">
      <c r="A382" s="18" t="s">
        <v>228</v>
      </c>
      <c r="B382" s="189" t="s">
        <v>53</v>
      </c>
      <c r="C382" s="19">
        <v>655</v>
      </c>
      <c r="D382" s="4" t="s">
        <v>229</v>
      </c>
      <c r="E382" s="96" t="s">
        <v>161</v>
      </c>
      <c r="F382" s="96" t="s">
        <v>161</v>
      </c>
    </row>
    <row r="383" spans="1:6" s="31" customFormat="1" ht="29.25" customHeight="1" x14ac:dyDescent="0.25">
      <c r="A383" s="29" t="s">
        <v>230</v>
      </c>
      <c r="B383" s="69" t="s">
        <v>231</v>
      </c>
      <c r="C383" s="28">
        <v>136.07</v>
      </c>
      <c r="D383" s="58" t="s">
        <v>229</v>
      </c>
      <c r="E383" s="20" t="s">
        <v>232</v>
      </c>
      <c r="F383" s="20" t="s">
        <v>233</v>
      </c>
    </row>
    <row r="384" spans="1:6" s="31" customFormat="1" ht="37.5" customHeight="1" x14ac:dyDescent="0.25">
      <c r="A384" s="29" t="s">
        <v>234</v>
      </c>
      <c r="B384" s="69" t="s">
        <v>235</v>
      </c>
      <c r="C384" s="28">
        <f>200/1.19</f>
        <v>168.0672268907563</v>
      </c>
      <c r="D384" s="20" t="s">
        <v>229</v>
      </c>
      <c r="E384" s="20" t="s">
        <v>161</v>
      </c>
      <c r="F384" s="20" t="s">
        <v>161</v>
      </c>
    </row>
    <row r="385" spans="1:220" s="31" customFormat="1" ht="37.5" customHeight="1" x14ac:dyDescent="0.25">
      <c r="A385" s="29" t="s">
        <v>236</v>
      </c>
      <c r="B385" s="69" t="s">
        <v>237</v>
      </c>
      <c r="C385" s="28">
        <v>107.94</v>
      </c>
      <c r="D385" s="20" t="s">
        <v>229</v>
      </c>
      <c r="E385" s="20" t="s">
        <v>161</v>
      </c>
      <c r="F385" s="20" t="s">
        <v>161</v>
      </c>
    </row>
    <row r="386" spans="1:220" s="31" customFormat="1" ht="29.25" customHeight="1" x14ac:dyDescent="0.25">
      <c r="A386" s="190"/>
      <c r="B386" s="71"/>
      <c r="C386" s="191"/>
      <c r="D386" s="192"/>
      <c r="E386" s="192"/>
      <c r="F386" s="192"/>
    </row>
    <row r="387" spans="1:220" s="5" customFormat="1" ht="25.5" x14ac:dyDescent="0.25">
      <c r="A387" s="104" t="s">
        <v>238</v>
      </c>
      <c r="B387" s="142"/>
      <c r="C387" s="176"/>
      <c r="D387" s="26"/>
      <c r="E387" s="26"/>
      <c r="F387" s="26"/>
    </row>
    <row r="388" spans="1:220" s="76" customFormat="1" ht="25.5" x14ac:dyDescent="0.25">
      <c r="A388" s="6" t="s">
        <v>239</v>
      </c>
      <c r="B388" s="65" t="s">
        <v>240</v>
      </c>
      <c r="C388" s="28">
        <v>12321.85</v>
      </c>
      <c r="D388" s="8" t="s">
        <v>241</v>
      </c>
      <c r="E388" s="33" t="s">
        <v>182</v>
      </c>
      <c r="F388" s="8" t="s">
        <v>242</v>
      </c>
    </row>
    <row r="389" spans="1:220" s="76" customFormat="1" ht="27.75" customHeight="1" x14ac:dyDescent="0.25">
      <c r="A389" s="6" t="s">
        <v>243</v>
      </c>
      <c r="B389" s="65" t="s">
        <v>244</v>
      </c>
      <c r="C389" s="28">
        <v>14588</v>
      </c>
      <c r="D389" s="8" t="s">
        <v>241</v>
      </c>
      <c r="E389" s="33" t="s">
        <v>38</v>
      </c>
      <c r="F389" s="8" t="s">
        <v>38</v>
      </c>
    </row>
    <row r="390" spans="1:220" s="76" customFormat="1" ht="27.75" customHeight="1" x14ac:dyDescent="0.25">
      <c r="A390" s="6" t="s">
        <v>245</v>
      </c>
      <c r="B390" s="65" t="s">
        <v>183</v>
      </c>
      <c r="C390" s="28">
        <v>1163</v>
      </c>
      <c r="D390" s="8" t="s">
        <v>241</v>
      </c>
      <c r="E390" s="33" t="s">
        <v>38</v>
      </c>
      <c r="F390" s="8" t="s">
        <v>38</v>
      </c>
    </row>
    <row r="391" spans="1:220" s="76" customFormat="1" ht="21.75" customHeight="1" x14ac:dyDescent="0.25">
      <c r="A391" s="6" t="s">
        <v>246</v>
      </c>
      <c r="B391" s="64" t="s">
        <v>200</v>
      </c>
      <c r="C391" s="114">
        <v>3800</v>
      </c>
      <c r="D391" s="8" t="s">
        <v>241</v>
      </c>
      <c r="E391" s="8" t="s">
        <v>242</v>
      </c>
      <c r="F391" s="8" t="s">
        <v>242</v>
      </c>
      <c r="G391" s="115"/>
      <c r="H391" s="115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  <c r="S391" s="115"/>
      <c r="T391" s="115"/>
      <c r="U391" s="115"/>
      <c r="V391" s="115"/>
      <c r="W391" s="115"/>
      <c r="X391" s="115"/>
      <c r="Y391" s="115"/>
      <c r="Z391" s="115"/>
      <c r="AA391" s="115"/>
      <c r="AB391" s="115"/>
      <c r="AC391" s="115"/>
      <c r="AD391" s="115"/>
      <c r="AE391" s="115"/>
      <c r="AF391" s="115"/>
      <c r="AG391" s="115"/>
      <c r="AH391" s="115"/>
      <c r="AI391" s="115"/>
      <c r="AJ391" s="115"/>
      <c r="AK391" s="115"/>
      <c r="AL391" s="115"/>
      <c r="AM391" s="115"/>
      <c r="AN391" s="115"/>
      <c r="AO391" s="115"/>
      <c r="AP391" s="115"/>
      <c r="AQ391" s="115"/>
      <c r="AR391" s="115"/>
      <c r="AS391" s="115"/>
      <c r="AT391" s="115"/>
      <c r="AU391" s="115"/>
      <c r="AV391" s="115"/>
      <c r="AW391" s="115"/>
      <c r="AX391" s="115"/>
      <c r="AY391" s="115"/>
      <c r="AZ391" s="115"/>
      <c r="BA391" s="115"/>
      <c r="BB391" s="115"/>
      <c r="BC391" s="115"/>
      <c r="BD391" s="115"/>
      <c r="BE391" s="115"/>
      <c r="BF391" s="115"/>
      <c r="BG391" s="115"/>
      <c r="BH391" s="115"/>
      <c r="BI391" s="115"/>
      <c r="BJ391" s="115"/>
      <c r="BK391" s="115"/>
      <c r="BL391" s="115"/>
      <c r="BM391" s="115"/>
      <c r="BN391" s="115"/>
      <c r="BO391" s="115"/>
      <c r="BP391" s="115"/>
      <c r="BQ391" s="115"/>
      <c r="BR391" s="115"/>
      <c r="BS391" s="115"/>
      <c r="BT391" s="115"/>
      <c r="BU391" s="115"/>
      <c r="BV391" s="115"/>
      <c r="BW391" s="115"/>
      <c r="BX391" s="115"/>
      <c r="BY391" s="115"/>
      <c r="BZ391" s="115"/>
      <c r="CA391" s="115"/>
      <c r="CB391" s="115"/>
      <c r="CC391" s="115"/>
      <c r="CD391" s="115"/>
      <c r="CE391" s="115"/>
      <c r="CF391" s="115"/>
      <c r="CG391" s="115"/>
      <c r="CH391" s="115"/>
      <c r="CI391" s="115"/>
      <c r="CJ391" s="115"/>
      <c r="CK391" s="115"/>
      <c r="CL391" s="115"/>
      <c r="CM391" s="115"/>
      <c r="CN391" s="115"/>
      <c r="CO391" s="115"/>
      <c r="CP391" s="115"/>
      <c r="CQ391" s="115"/>
      <c r="CR391" s="115"/>
      <c r="CS391" s="115"/>
      <c r="CT391" s="115"/>
      <c r="CU391" s="115"/>
      <c r="CV391" s="115"/>
      <c r="CW391" s="115"/>
      <c r="CX391" s="115"/>
      <c r="CY391" s="115"/>
      <c r="CZ391" s="115"/>
      <c r="DA391" s="115"/>
      <c r="DB391" s="115"/>
      <c r="DC391" s="115"/>
      <c r="DD391" s="115"/>
      <c r="DE391" s="115"/>
      <c r="DF391" s="115"/>
      <c r="DG391" s="115"/>
      <c r="DH391" s="115"/>
      <c r="DI391" s="115"/>
      <c r="DJ391" s="115"/>
      <c r="DK391" s="115"/>
      <c r="DL391" s="115"/>
      <c r="DM391" s="115"/>
      <c r="DN391" s="115"/>
      <c r="DO391" s="115"/>
      <c r="DP391" s="115"/>
      <c r="DQ391" s="115"/>
      <c r="DR391" s="115"/>
      <c r="DS391" s="115"/>
      <c r="DT391" s="115"/>
      <c r="DU391" s="115"/>
      <c r="DV391" s="115"/>
      <c r="DW391" s="115"/>
      <c r="DX391" s="115"/>
      <c r="DY391" s="115"/>
      <c r="DZ391" s="115"/>
      <c r="EA391" s="115"/>
      <c r="EB391" s="115"/>
      <c r="EC391" s="115"/>
      <c r="ED391" s="115"/>
      <c r="EE391" s="115"/>
      <c r="EF391" s="115"/>
      <c r="EG391" s="115"/>
      <c r="EH391" s="115"/>
      <c r="EI391" s="115"/>
      <c r="EJ391" s="115"/>
      <c r="EK391" s="115"/>
      <c r="EL391" s="115"/>
      <c r="EM391" s="115"/>
      <c r="EN391" s="115"/>
      <c r="EO391" s="115"/>
      <c r="EP391" s="115"/>
      <c r="EQ391" s="115"/>
      <c r="ER391" s="115"/>
      <c r="ES391" s="115"/>
      <c r="ET391" s="115"/>
      <c r="EU391" s="115"/>
      <c r="EV391" s="115"/>
      <c r="EW391" s="115"/>
      <c r="EX391" s="115"/>
      <c r="EY391" s="115"/>
      <c r="EZ391" s="115"/>
      <c r="FA391" s="115"/>
      <c r="FB391" s="115"/>
      <c r="FC391" s="115"/>
      <c r="FD391" s="115"/>
      <c r="FE391" s="115"/>
      <c r="FF391" s="115"/>
      <c r="FG391" s="115"/>
      <c r="FH391" s="115"/>
      <c r="FI391" s="115"/>
      <c r="FJ391" s="115"/>
      <c r="FK391" s="115"/>
      <c r="FL391" s="115"/>
      <c r="FM391" s="115"/>
      <c r="FN391" s="115"/>
      <c r="FO391" s="115"/>
      <c r="FP391" s="115"/>
      <c r="FQ391" s="115"/>
      <c r="FR391" s="115"/>
      <c r="FS391" s="115"/>
      <c r="FT391" s="115"/>
      <c r="FU391" s="115"/>
      <c r="FV391" s="115"/>
      <c r="FW391" s="115"/>
      <c r="FX391" s="115"/>
      <c r="FY391" s="115"/>
      <c r="FZ391" s="115"/>
      <c r="GA391" s="115"/>
      <c r="GB391" s="115"/>
      <c r="GC391" s="115"/>
      <c r="GD391" s="115"/>
      <c r="GE391" s="115"/>
      <c r="GF391" s="115"/>
      <c r="GG391" s="115"/>
      <c r="GH391" s="115"/>
      <c r="GI391" s="115"/>
      <c r="GJ391" s="115"/>
      <c r="GK391" s="115"/>
      <c r="GL391" s="115"/>
      <c r="GM391" s="115"/>
      <c r="GN391" s="115"/>
      <c r="GO391" s="115"/>
      <c r="GP391" s="115"/>
      <c r="GQ391" s="115"/>
      <c r="GR391" s="115"/>
      <c r="GS391" s="115"/>
      <c r="GT391" s="115"/>
      <c r="GU391" s="115"/>
      <c r="GV391" s="115"/>
      <c r="GW391" s="115"/>
      <c r="GX391" s="115"/>
      <c r="GY391" s="115"/>
      <c r="GZ391" s="115"/>
      <c r="HA391" s="115"/>
      <c r="HB391" s="115"/>
      <c r="HC391" s="115"/>
      <c r="HD391" s="115"/>
      <c r="HE391" s="115"/>
      <c r="HF391" s="115"/>
      <c r="HG391" s="115"/>
      <c r="HH391" s="115"/>
      <c r="HI391" s="115"/>
      <c r="HJ391" s="115"/>
      <c r="HK391" s="115"/>
      <c r="HL391" s="115"/>
    </row>
    <row r="392" spans="1:220" s="76" customFormat="1" ht="24.75" customHeight="1" x14ac:dyDescent="0.25">
      <c r="A392" s="6" t="s">
        <v>247</v>
      </c>
      <c r="B392" s="64" t="s">
        <v>216</v>
      </c>
      <c r="C392" s="114">
        <v>2440</v>
      </c>
      <c r="D392" s="8" t="s">
        <v>241</v>
      </c>
      <c r="E392" s="8" t="s">
        <v>242</v>
      </c>
      <c r="F392" s="8" t="s">
        <v>242</v>
      </c>
      <c r="G392" s="115"/>
      <c r="H392" s="115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  <c r="S392" s="115"/>
      <c r="T392" s="115"/>
      <c r="U392" s="115"/>
      <c r="V392" s="115"/>
      <c r="W392" s="115"/>
      <c r="X392" s="115"/>
      <c r="Y392" s="115"/>
      <c r="Z392" s="115"/>
      <c r="AA392" s="115"/>
      <c r="AB392" s="115"/>
      <c r="AC392" s="115"/>
      <c r="AD392" s="115"/>
      <c r="AE392" s="115"/>
      <c r="AF392" s="115"/>
      <c r="AG392" s="115"/>
      <c r="AH392" s="115"/>
      <c r="AI392" s="115"/>
      <c r="AJ392" s="115"/>
      <c r="AK392" s="115"/>
      <c r="AL392" s="115"/>
      <c r="AM392" s="115"/>
      <c r="AN392" s="115"/>
      <c r="AO392" s="115"/>
      <c r="AP392" s="115"/>
      <c r="AQ392" s="115"/>
      <c r="AR392" s="115"/>
      <c r="AS392" s="115"/>
      <c r="AT392" s="115"/>
      <c r="AU392" s="115"/>
      <c r="AV392" s="115"/>
      <c r="AW392" s="115"/>
      <c r="AX392" s="115"/>
      <c r="AY392" s="115"/>
      <c r="AZ392" s="115"/>
      <c r="BA392" s="115"/>
      <c r="BB392" s="115"/>
      <c r="BC392" s="115"/>
      <c r="BD392" s="115"/>
      <c r="BE392" s="115"/>
      <c r="BF392" s="115"/>
      <c r="BG392" s="115"/>
      <c r="BH392" s="115"/>
      <c r="BI392" s="115"/>
      <c r="BJ392" s="115"/>
      <c r="BK392" s="115"/>
      <c r="BL392" s="115"/>
      <c r="BM392" s="115"/>
      <c r="BN392" s="115"/>
      <c r="BO392" s="115"/>
      <c r="BP392" s="115"/>
      <c r="BQ392" s="115"/>
      <c r="BR392" s="115"/>
      <c r="BS392" s="115"/>
      <c r="BT392" s="115"/>
      <c r="BU392" s="115"/>
      <c r="BV392" s="115"/>
      <c r="BW392" s="115"/>
      <c r="BX392" s="115"/>
      <c r="BY392" s="115"/>
      <c r="BZ392" s="115"/>
      <c r="CA392" s="115"/>
      <c r="CB392" s="115"/>
      <c r="CC392" s="115"/>
      <c r="CD392" s="115"/>
      <c r="CE392" s="115"/>
      <c r="CF392" s="115"/>
      <c r="CG392" s="115"/>
      <c r="CH392" s="115"/>
      <c r="CI392" s="115"/>
      <c r="CJ392" s="115"/>
      <c r="CK392" s="115"/>
      <c r="CL392" s="115"/>
      <c r="CM392" s="115"/>
      <c r="CN392" s="115"/>
      <c r="CO392" s="115"/>
      <c r="CP392" s="115"/>
      <c r="CQ392" s="115"/>
      <c r="CR392" s="115"/>
      <c r="CS392" s="115"/>
      <c r="CT392" s="115"/>
      <c r="CU392" s="115"/>
      <c r="CV392" s="115"/>
      <c r="CW392" s="115"/>
      <c r="CX392" s="115"/>
      <c r="CY392" s="115"/>
      <c r="CZ392" s="115"/>
      <c r="DA392" s="115"/>
      <c r="DB392" s="115"/>
      <c r="DC392" s="115"/>
      <c r="DD392" s="115"/>
      <c r="DE392" s="115"/>
      <c r="DF392" s="115"/>
      <c r="DG392" s="115"/>
      <c r="DH392" s="115"/>
      <c r="DI392" s="115"/>
      <c r="DJ392" s="115"/>
      <c r="DK392" s="115"/>
      <c r="DL392" s="115"/>
      <c r="DM392" s="115"/>
      <c r="DN392" s="115"/>
      <c r="DO392" s="115"/>
      <c r="DP392" s="115"/>
      <c r="DQ392" s="115"/>
      <c r="DR392" s="115"/>
      <c r="DS392" s="115"/>
      <c r="DT392" s="115"/>
      <c r="DU392" s="115"/>
      <c r="DV392" s="115"/>
      <c r="DW392" s="115"/>
      <c r="DX392" s="115"/>
      <c r="DY392" s="115"/>
      <c r="DZ392" s="115"/>
      <c r="EA392" s="115"/>
      <c r="EB392" s="115"/>
      <c r="EC392" s="115"/>
      <c r="ED392" s="115"/>
      <c r="EE392" s="115"/>
      <c r="EF392" s="115"/>
      <c r="EG392" s="115"/>
      <c r="EH392" s="115"/>
      <c r="EI392" s="115"/>
      <c r="EJ392" s="115"/>
      <c r="EK392" s="115"/>
      <c r="EL392" s="115"/>
      <c r="EM392" s="115"/>
      <c r="EN392" s="115"/>
      <c r="EO392" s="115"/>
      <c r="EP392" s="115"/>
      <c r="EQ392" s="115"/>
      <c r="ER392" s="115"/>
      <c r="ES392" s="115"/>
      <c r="ET392" s="115"/>
      <c r="EU392" s="115"/>
      <c r="EV392" s="115"/>
      <c r="EW392" s="115"/>
      <c r="EX392" s="115"/>
      <c r="EY392" s="115"/>
      <c r="EZ392" s="115"/>
      <c r="FA392" s="115"/>
      <c r="FB392" s="115"/>
      <c r="FC392" s="115"/>
      <c r="FD392" s="115"/>
      <c r="FE392" s="115"/>
      <c r="FF392" s="115"/>
      <c r="FG392" s="115"/>
      <c r="FH392" s="115"/>
      <c r="FI392" s="115"/>
      <c r="FJ392" s="115"/>
      <c r="FK392" s="115"/>
      <c r="FL392" s="115"/>
      <c r="FM392" s="115"/>
      <c r="FN392" s="115"/>
      <c r="FO392" s="115"/>
      <c r="FP392" s="115"/>
      <c r="FQ392" s="115"/>
      <c r="FR392" s="115"/>
      <c r="FS392" s="115"/>
      <c r="FT392" s="115"/>
      <c r="FU392" s="115"/>
      <c r="FV392" s="115"/>
      <c r="FW392" s="115"/>
      <c r="FX392" s="115"/>
      <c r="FY392" s="115"/>
      <c r="FZ392" s="115"/>
      <c r="GA392" s="115"/>
      <c r="GB392" s="115"/>
      <c r="GC392" s="115"/>
      <c r="GD392" s="115"/>
      <c r="GE392" s="115"/>
      <c r="GF392" s="115"/>
      <c r="GG392" s="115"/>
      <c r="GH392" s="115"/>
      <c r="GI392" s="115"/>
      <c r="GJ392" s="115"/>
      <c r="GK392" s="115"/>
      <c r="GL392" s="115"/>
      <c r="GM392" s="115"/>
      <c r="GN392" s="115"/>
      <c r="GO392" s="115"/>
      <c r="GP392" s="115"/>
      <c r="GQ392" s="115"/>
      <c r="GR392" s="115"/>
      <c r="GS392" s="115"/>
      <c r="GT392" s="115"/>
      <c r="GU392" s="115"/>
      <c r="GV392" s="115"/>
      <c r="GW392" s="115"/>
      <c r="GX392" s="115"/>
      <c r="GY392" s="115"/>
      <c r="GZ392" s="115"/>
      <c r="HA392" s="115"/>
      <c r="HB392" s="115"/>
      <c r="HC392" s="115"/>
      <c r="HD392" s="115"/>
      <c r="HE392" s="115"/>
      <c r="HF392" s="115"/>
      <c r="HG392" s="115"/>
      <c r="HH392" s="115"/>
      <c r="HI392" s="115"/>
      <c r="HJ392" s="115"/>
      <c r="HK392" s="115"/>
      <c r="HL392" s="115"/>
    </row>
    <row r="393" spans="1:220" s="76" customFormat="1" ht="24.75" customHeight="1" x14ac:dyDescent="0.25">
      <c r="A393" s="6" t="s">
        <v>248</v>
      </c>
      <c r="B393" s="64" t="s">
        <v>218</v>
      </c>
      <c r="C393" s="114">
        <v>928.7</v>
      </c>
      <c r="D393" s="8" t="s">
        <v>241</v>
      </c>
      <c r="E393" s="8" t="s">
        <v>249</v>
      </c>
      <c r="F393" s="8" t="s">
        <v>249</v>
      </c>
      <c r="G393" s="115"/>
      <c r="H393" s="115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  <c r="S393" s="115"/>
      <c r="T393" s="115"/>
      <c r="U393" s="115"/>
      <c r="V393" s="115"/>
      <c r="W393" s="115"/>
      <c r="X393" s="115"/>
      <c r="Y393" s="115"/>
      <c r="Z393" s="115"/>
      <c r="AA393" s="115"/>
      <c r="AB393" s="115"/>
      <c r="AC393" s="115"/>
      <c r="AD393" s="115"/>
      <c r="AE393" s="115"/>
      <c r="AF393" s="115"/>
      <c r="AG393" s="115"/>
      <c r="AH393" s="115"/>
      <c r="AI393" s="115"/>
      <c r="AJ393" s="115"/>
      <c r="AK393" s="115"/>
      <c r="AL393" s="115"/>
      <c r="AM393" s="115"/>
      <c r="AN393" s="115"/>
      <c r="AO393" s="115"/>
      <c r="AP393" s="115"/>
      <c r="AQ393" s="115"/>
      <c r="AR393" s="115"/>
      <c r="AS393" s="115"/>
      <c r="AT393" s="115"/>
      <c r="AU393" s="115"/>
      <c r="AV393" s="115"/>
      <c r="AW393" s="115"/>
      <c r="AX393" s="115"/>
      <c r="AY393" s="115"/>
      <c r="AZ393" s="115"/>
      <c r="BA393" s="115"/>
      <c r="BB393" s="115"/>
      <c r="BC393" s="115"/>
      <c r="BD393" s="115"/>
      <c r="BE393" s="115"/>
      <c r="BF393" s="115"/>
      <c r="BG393" s="115"/>
      <c r="BH393" s="115"/>
      <c r="BI393" s="115"/>
      <c r="BJ393" s="115"/>
      <c r="BK393" s="115"/>
      <c r="BL393" s="115"/>
      <c r="BM393" s="115"/>
      <c r="BN393" s="115"/>
      <c r="BO393" s="115"/>
      <c r="BP393" s="115"/>
      <c r="BQ393" s="115"/>
      <c r="BR393" s="115"/>
      <c r="BS393" s="115"/>
      <c r="BT393" s="115"/>
      <c r="BU393" s="115"/>
      <c r="BV393" s="115"/>
      <c r="BW393" s="115"/>
      <c r="BX393" s="115"/>
      <c r="BY393" s="115"/>
      <c r="BZ393" s="115"/>
      <c r="CA393" s="115"/>
      <c r="CB393" s="115"/>
      <c r="CC393" s="115"/>
      <c r="CD393" s="115"/>
      <c r="CE393" s="115"/>
      <c r="CF393" s="115"/>
      <c r="CG393" s="115"/>
      <c r="CH393" s="115"/>
      <c r="CI393" s="115"/>
      <c r="CJ393" s="115"/>
      <c r="CK393" s="115"/>
      <c r="CL393" s="115"/>
      <c r="CM393" s="115"/>
      <c r="CN393" s="115"/>
      <c r="CO393" s="115"/>
      <c r="CP393" s="115"/>
      <c r="CQ393" s="115"/>
      <c r="CR393" s="115"/>
      <c r="CS393" s="115"/>
      <c r="CT393" s="115"/>
      <c r="CU393" s="115"/>
      <c r="CV393" s="115"/>
      <c r="CW393" s="115"/>
      <c r="CX393" s="115"/>
      <c r="CY393" s="115"/>
      <c r="CZ393" s="115"/>
      <c r="DA393" s="115"/>
      <c r="DB393" s="115"/>
      <c r="DC393" s="115"/>
      <c r="DD393" s="115"/>
      <c r="DE393" s="115"/>
      <c r="DF393" s="115"/>
      <c r="DG393" s="115"/>
      <c r="DH393" s="115"/>
      <c r="DI393" s="115"/>
      <c r="DJ393" s="115"/>
      <c r="DK393" s="115"/>
      <c r="DL393" s="115"/>
      <c r="DM393" s="115"/>
      <c r="DN393" s="115"/>
      <c r="DO393" s="115"/>
      <c r="DP393" s="115"/>
      <c r="DQ393" s="115"/>
      <c r="DR393" s="115"/>
      <c r="DS393" s="115"/>
      <c r="DT393" s="115"/>
      <c r="DU393" s="115"/>
      <c r="DV393" s="115"/>
      <c r="DW393" s="115"/>
      <c r="DX393" s="115"/>
      <c r="DY393" s="115"/>
      <c r="DZ393" s="115"/>
      <c r="EA393" s="115"/>
      <c r="EB393" s="115"/>
      <c r="EC393" s="115"/>
      <c r="ED393" s="115"/>
      <c r="EE393" s="115"/>
      <c r="EF393" s="115"/>
      <c r="EG393" s="115"/>
      <c r="EH393" s="115"/>
      <c r="EI393" s="115"/>
      <c r="EJ393" s="115"/>
      <c r="EK393" s="115"/>
      <c r="EL393" s="115"/>
      <c r="EM393" s="115"/>
      <c r="EN393" s="115"/>
      <c r="EO393" s="115"/>
      <c r="EP393" s="115"/>
      <c r="EQ393" s="115"/>
      <c r="ER393" s="115"/>
      <c r="ES393" s="115"/>
      <c r="ET393" s="115"/>
      <c r="EU393" s="115"/>
      <c r="EV393" s="115"/>
      <c r="EW393" s="115"/>
      <c r="EX393" s="115"/>
      <c r="EY393" s="115"/>
      <c r="EZ393" s="115"/>
      <c r="FA393" s="115"/>
      <c r="FB393" s="115"/>
      <c r="FC393" s="115"/>
      <c r="FD393" s="115"/>
      <c r="FE393" s="115"/>
      <c r="FF393" s="115"/>
      <c r="FG393" s="115"/>
      <c r="FH393" s="115"/>
      <c r="FI393" s="115"/>
      <c r="FJ393" s="115"/>
      <c r="FK393" s="115"/>
      <c r="FL393" s="115"/>
      <c r="FM393" s="115"/>
      <c r="FN393" s="115"/>
      <c r="FO393" s="115"/>
      <c r="FP393" s="115"/>
      <c r="FQ393" s="115"/>
      <c r="FR393" s="115"/>
      <c r="FS393" s="115"/>
      <c r="FT393" s="115"/>
      <c r="FU393" s="115"/>
      <c r="FV393" s="115"/>
      <c r="FW393" s="115"/>
      <c r="FX393" s="115"/>
      <c r="FY393" s="115"/>
      <c r="FZ393" s="115"/>
      <c r="GA393" s="115"/>
      <c r="GB393" s="115"/>
      <c r="GC393" s="115"/>
      <c r="GD393" s="115"/>
      <c r="GE393" s="115"/>
      <c r="GF393" s="115"/>
      <c r="GG393" s="115"/>
      <c r="GH393" s="115"/>
      <c r="GI393" s="115"/>
      <c r="GJ393" s="115"/>
      <c r="GK393" s="115"/>
      <c r="GL393" s="115"/>
      <c r="GM393" s="115"/>
      <c r="GN393" s="115"/>
      <c r="GO393" s="115"/>
      <c r="GP393" s="115"/>
      <c r="GQ393" s="115"/>
      <c r="GR393" s="115"/>
      <c r="GS393" s="115"/>
      <c r="GT393" s="115"/>
      <c r="GU393" s="115"/>
      <c r="GV393" s="115"/>
      <c r="GW393" s="115"/>
      <c r="GX393" s="115"/>
      <c r="GY393" s="115"/>
      <c r="GZ393" s="115"/>
      <c r="HA393" s="115"/>
      <c r="HB393" s="115"/>
      <c r="HC393" s="115"/>
      <c r="HD393" s="115"/>
      <c r="HE393" s="115"/>
      <c r="HF393" s="115"/>
      <c r="HG393" s="115"/>
      <c r="HH393" s="115"/>
      <c r="HI393" s="115"/>
      <c r="HJ393" s="115"/>
      <c r="HK393" s="115"/>
      <c r="HL393" s="115"/>
    </row>
    <row r="394" spans="1:220" s="76" customFormat="1" ht="25.5" customHeight="1" x14ac:dyDescent="0.25">
      <c r="A394" s="6" t="s">
        <v>250</v>
      </c>
      <c r="B394" s="65"/>
      <c r="C394" s="114">
        <v>2218</v>
      </c>
      <c r="D394" s="8" t="s">
        <v>241</v>
      </c>
      <c r="E394" s="8" t="s">
        <v>161</v>
      </c>
      <c r="F394" s="8" t="s">
        <v>161</v>
      </c>
      <c r="G394" s="115"/>
      <c r="H394" s="115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  <c r="S394" s="115"/>
      <c r="T394" s="115"/>
      <c r="U394" s="115"/>
      <c r="V394" s="115"/>
      <c r="W394" s="115"/>
      <c r="X394" s="115"/>
      <c r="Y394" s="115"/>
      <c r="Z394" s="115"/>
      <c r="AA394" s="115"/>
      <c r="AB394" s="115"/>
      <c r="AC394" s="115"/>
      <c r="AD394" s="115"/>
      <c r="AE394" s="115"/>
      <c r="AF394" s="115"/>
      <c r="AG394" s="115"/>
      <c r="AH394" s="115"/>
      <c r="AI394" s="115"/>
      <c r="AJ394" s="115"/>
      <c r="AK394" s="115"/>
      <c r="AL394" s="115"/>
      <c r="AM394" s="115"/>
      <c r="AN394" s="115"/>
      <c r="AO394" s="115"/>
      <c r="AP394" s="115"/>
      <c r="AQ394" s="115"/>
      <c r="AR394" s="115"/>
      <c r="AS394" s="115"/>
      <c r="AT394" s="115"/>
      <c r="AU394" s="115"/>
      <c r="AV394" s="115"/>
      <c r="AW394" s="115"/>
      <c r="AX394" s="115"/>
      <c r="AY394" s="115"/>
      <c r="AZ394" s="115"/>
      <c r="BA394" s="115"/>
      <c r="BB394" s="115"/>
      <c r="BC394" s="115"/>
      <c r="BD394" s="115"/>
      <c r="BE394" s="115"/>
      <c r="BF394" s="115"/>
      <c r="BG394" s="115"/>
      <c r="BH394" s="115"/>
      <c r="BI394" s="115"/>
      <c r="BJ394" s="115"/>
      <c r="BK394" s="115"/>
      <c r="BL394" s="115"/>
      <c r="BM394" s="115"/>
      <c r="BN394" s="115"/>
      <c r="BO394" s="115"/>
      <c r="BP394" s="115"/>
      <c r="BQ394" s="115"/>
      <c r="BR394" s="115"/>
      <c r="BS394" s="115"/>
      <c r="BT394" s="115"/>
      <c r="BU394" s="115"/>
      <c r="BV394" s="115"/>
      <c r="BW394" s="115"/>
      <c r="BX394" s="115"/>
      <c r="BY394" s="115"/>
      <c r="BZ394" s="115"/>
      <c r="CA394" s="115"/>
      <c r="CB394" s="115"/>
      <c r="CC394" s="115"/>
      <c r="CD394" s="115"/>
      <c r="CE394" s="115"/>
      <c r="CF394" s="115"/>
      <c r="CG394" s="115"/>
      <c r="CH394" s="115"/>
      <c r="CI394" s="115"/>
      <c r="CJ394" s="115"/>
      <c r="CK394" s="115"/>
      <c r="CL394" s="115"/>
      <c r="CM394" s="115"/>
      <c r="CN394" s="115"/>
      <c r="CO394" s="115"/>
      <c r="CP394" s="115"/>
      <c r="CQ394" s="115"/>
      <c r="CR394" s="115"/>
      <c r="CS394" s="115"/>
      <c r="CT394" s="115"/>
      <c r="CU394" s="115"/>
      <c r="CV394" s="115"/>
      <c r="CW394" s="115"/>
      <c r="CX394" s="115"/>
      <c r="CY394" s="115"/>
      <c r="CZ394" s="115"/>
      <c r="DA394" s="115"/>
      <c r="DB394" s="115"/>
      <c r="DC394" s="115"/>
      <c r="DD394" s="115"/>
      <c r="DE394" s="115"/>
      <c r="DF394" s="115"/>
      <c r="DG394" s="115"/>
      <c r="DH394" s="115"/>
      <c r="DI394" s="115"/>
      <c r="DJ394" s="115"/>
      <c r="DK394" s="115"/>
      <c r="DL394" s="115"/>
      <c r="DM394" s="115"/>
      <c r="DN394" s="115"/>
      <c r="DO394" s="115"/>
      <c r="DP394" s="115"/>
      <c r="DQ394" s="115"/>
      <c r="DR394" s="115"/>
      <c r="DS394" s="115"/>
      <c r="DT394" s="115"/>
      <c r="DU394" s="115"/>
      <c r="DV394" s="115"/>
      <c r="DW394" s="115"/>
      <c r="DX394" s="115"/>
      <c r="DY394" s="115"/>
      <c r="DZ394" s="115"/>
      <c r="EA394" s="115"/>
      <c r="EB394" s="115"/>
      <c r="EC394" s="115"/>
      <c r="ED394" s="115"/>
      <c r="EE394" s="115"/>
      <c r="EF394" s="115"/>
      <c r="EG394" s="115"/>
      <c r="EH394" s="115"/>
      <c r="EI394" s="115"/>
      <c r="EJ394" s="115"/>
      <c r="EK394" s="115"/>
      <c r="EL394" s="115"/>
      <c r="EM394" s="115"/>
      <c r="EN394" s="115"/>
      <c r="EO394" s="115"/>
      <c r="EP394" s="115"/>
      <c r="EQ394" s="115"/>
      <c r="ER394" s="115"/>
      <c r="ES394" s="115"/>
      <c r="ET394" s="115"/>
      <c r="EU394" s="115"/>
      <c r="EV394" s="115"/>
      <c r="EW394" s="115"/>
      <c r="EX394" s="115"/>
      <c r="EY394" s="115"/>
      <c r="EZ394" s="115"/>
      <c r="FA394" s="115"/>
      <c r="FB394" s="115"/>
      <c r="FC394" s="115"/>
      <c r="FD394" s="115"/>
      <c r="FE394" s="115"/>
      <c r="FF394" s="115"/>
      <c r="FG394" s="115"/>
      <c r="FH394" s="115"/>
      <c r="FI394" s="115"/>
      <c r="FJ394" s="115"/>
      <c r="FK394" s="115"/>
      <c r="FL394" s="115"/>
      <c r="FM394" s="115"/>
      <c r="FN394" s="115"/>
      <c r="FO394" s="115"/>
      <c r="FP394" s="115"/>
      <c r="FQ394" s="115"/>
      <c r="FR394" s="115"/>
      <c r="FS394" s="115"/>
      <c r="FT394" s="115"/>
      <c r="FU394" s="115"/>
      <c r="FV394" s="115"/>
      <c r="FW394" s="115"/>
      <c r="FX394" s="115"/>
      <c r="FY394" s="115"/>
      <c r="FZ394" s="115"/>
      <c r="GA394" s="115"/>
      <c r="GB394" s="115"/>
      <c r="GC394" s="115"/>
      <c r="GD394" s="115"/>
      <c r="GE394" s="115"/>
      <c r="GF394" s="115"/>
      <c r="GG394" s="115"/>
      <c r="GH394" s="115"/>
      <c r="GI394" s="115"/>
      <c r="GJ394" s="115"/>
      <c r="GK394" s="115"/>
      <c r="GL394" s="115"/>
      <c r="GM394" s="115"/>
      <c r="GN394" s="115"/>
      <c r="GO394" s="115"/>
      <c r="GP394" s="115"/>
      <c r="GQ394" s="115"/>
      <c r="GR394" s="115"/>
      <c r="GS394" s="115"/>
      <c r="GT394" s="115"/>
      <c r="GU394" s="115"/>
      <c r="GV394" s="115"/>
      <c r="GW394" s="115"/>
      <c r="GX394" s="115"/>
      <c r="GY394" s="115"/>
      <c r="GZ394" s="115"/>
      <c r="HA394" s="115"/>
      <c r="HB394" s="115"/>
      <c r="HC394" s="115"/>
      <c r="HD394" s="115"/>
      <c r="HE394" s="115"/>
      <c r="HF394" s="115"/>
      <c r="HG394" s="115"/>
      <c r="HH394" s="115"/>
      <c r="HI394" s="115"/>
      <c r="HJ394" s="115"/>
      <c r="HK394" s="115"/>
      <c r="HL394" s="115"/>
    </row>
    <row r="395" spans="1:220" s="76" customFormat="1" ht="25.5" x14ac:dyDescent="0.25">
      <c r="A395" s="6" t="s">
        <v>251</v>
      </c>
      <c r="B395" s="65"/>
      <c r="C395" s="114">
        <v>6387</v>
      </c>
      <c r="D395" s="8" t="s">
        <v>241</v>
      </c>
      <c r="E395" s="8" t="s">
        <v>161</v>
      </c>
      <c r="F395" s="8" t="s">
        <v>161</v>
      </c>
      <c r="G395" s="115"/>
      <c r="H395" s="115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  <c r="S395" s="115"/>
      <c r="T395" s="115"/>
      <c r="U395" s="115"/>
      <c r="V395" s="115"/>
      <c r="W395" s="115"/>
      <c r="X395" s="115"/>
      <c r="Y395" s="115"/>
      <c r="Z395" s="115"/>
      <c r="AA395" s="115"/>
      <c r="AB395" s="115"/>
      <c r="AC395" s="115"/>
      <c r="AD395" s="115"/>
      <c r="AE395" s="115"/>
      <c r="AF395" s="115"/>
      <c r="AG395" s="115"/>
      <c r="AH395" s="115"/>
      <c r="AI395" s="115"/>
      <c r="AJ395" s="115"/>
      <c r="AK395" s="115"/>
      <c r="AL395" s="115"/>
      <c r="AM395" s="115"/>
      <c r="AN395" s="115"/>
      <c r="AO395" s="115"/>
      <c r="AP395" s="115"/>
      <c r="AQ395" s="115"/>
      <c r="AR395" s="115"/>
      <c r="AS395" s="115"/>
      <c r="AT395" s="115"/>
      <c r="AU395" s="115"/>
      <c r="AV395" s="115"/>
      <c r="AW395" s="115"/>
      <c r="AX395" s="115"/>
      <c r="AY395" s="115"/>
      <c r="AZ395" s="115"/>
      <c r="BA395" s="115"/>
      <c r="BB395" s="115"/>
      <c r="BC395" s="115"/>
      <c r="BD395" s="115"/>
      <c r="BE395" s="115"/>
      <c r="BF395" s="115"/>
      <c r="BG395" s="115"/>
      <c r="BH395" s="115"/>
      <c r="BI395" s="115"/>
      <c r="BJ395" s="115"/>
      <c r="BK395" s="115"/>
      <c r="BL395" s="115"/>
      <c r="BM395" s="115"/>
      <c r="BN395" s="115"/>
      <c r="BO395" s="115"/>
      <c r="BP395" s="115"/>
      <c r="BQ395" s="115"/>
      <c r="BR395" s="115"/>
      <c r="BS395" s="115"/>
      <c r="BT395" s="115"/>
      <c r="BU395" s="115"/>
      <c r="BV395" s="115"/>
      <c r="BW395" s="115"/>
      <c r="BX395" s="115"/>
      <c r="BY395" s="115"/>
      <c r="BZ395" s="115"/>
      <c r="CA395" s="115"/>
      <c r="CB395" s="115"/>
      <c r="CC395" s="115"/>
      <c r="CD395" s="115"/>
      <c r="CE395" s="115"/>
      <c r="CF395" s="115"/>
      <c r="CG395" s="115"/>
      <c r="CH395" s="115"/>
      <c r="CI395" s="115"/>
      <c r="CJ395" s="115"/>
      <c r="CK395" s="115"/>
      <c r="CL395" s="115"/>
      <c r="CM395" s="115"/>
      <c r="CN395" s="115"/>
      <c r="CO395" s="115"/>
      <c r="CP395" s="115"/>
      <c r="CQ395" s="115"/>
      <c r="CR395" s="115"/>
      <c r="CS395" s="115"/>
      <c r="CT395" s="115"/>
      <c r="CU395" s="115"/>
      <c r="CV395" s="115"/>
      <c r="CW395" s="115"/>
      <c r="CX395" s="115"/>
      <c r="CY395" s="115"/>
      <c r="CZ395" s="115"/>
      <c r="DA395" s="115"/>
      <c r="DB395" s="115"/>
      <c r="DC395" s="115"/>
      <c r="DD395" s="115"/>
      <c r="DE395" s="115"/>
      <c r="DF395" s="115"/>
      <c r="DG395" s="115"/>
      <c r="DH395" s="115"/>
      <c r="DI395" s="115"/>
      <c r="DJ395" s="115"/>
      <c r="DK395" s="115"/>
      <c r="DL395" s="115"/>
      <c r="DM395" s="115"/>
      <c r="DN395" s="115"/>
      <c r="DO395" s="115"/>
      <c r="DP395" s="115"/>
      <c r="DQ395" s="115"/>
      <c r="DR395" s="115"/>
      <c r="DS395" s="115"/>
      <c r="DT395" s="115"/>
      <c r="DU395" s="115"/>
      <c r="DV395" s="115"/>
      <c r="DW395" s="115"/>
      <c r="DX395" s="115"/>
      <c r="DY395" s="115"/>
      <c r="DZ395" s="115"/>
      <c r="EA395" s="115"/>
      <c r="EB395" s="115"/>
      <c r="EC395" s="115"/>
      <c r="ED395" s="115"/>
      <c r="EE395" s="115"/>
      <c r="EF395" s="115"/>
      <c r="EG395" s="115"/>
      <c r="EH395" s="115"/>
      <c r="EI395" s="115"/>
      <c r="EJ395" s="115"/>
      <c r="EK395" s="115"/>
      <c r="EL395" s="115"/>
      <c r="EM395" s="115"/>
      <c r="EN395" s="115"/>
      <c r="EO395" s="115"/>
      <c r="EP395" s="115"/>
      <c r="EQ395" s="115"/>
      <c r="ER395" s="115"/>
      <c r="ES395" s="115"/>
      <c r="ET395" s="115"/>
      <c r="EU395" s="115"/>
      <c r="EV395" s="115"/>
      <c r="EW395" s="115"/>
      <c r="EX395" s="115"/>
      <c r="EY395" s="115"/>
      <c r="EZ395" s="115"/>
      <c r="FA395" s="115"/>
      <c r="FB395" s="115"/>
      <c r="FC395" s="115"/>
      <c r="FD395" s="115"/>
      <c r="FE395" s="115"/>
      <c r="FF395" s="115"/>
      <c r="FG395" s="115"/>
      <c r="FH395" s="115"/>
      <c r="FI395" s="115"/>
      <c r="FJ395" s="115"/>
      <c r="FK395" s="115"/>
      <c r="FL395" s="115"/>
      <c r="FM395" s="115"/>
      <c r="FN395" s="115"/>
      <c r="FO395" s="115"/>
      <c r="FP395" s="115"/>
      <c r="FQ395" s="115"/>
      <c r="FR395" s="115"/>
      <c r="FS395" s="115"/>
      <c r="FT395" s="115"/>
      <c r="FU395" s="115"/>
      <c r="FV395" s="115"/>
      <c r="FW395" s="115"/>
      <c r="FX395" s="115"/>
      <c r="FY395" s="115"/>
      <c r="FZ395" s="115"/>
      <c r="GA395" s="115"/>
      <c r="GB395" s="115"/>
      <c r="GC395" s="115"/>
      <c r="GD395" s="115"/>
      <c r="GE395" s="115"/>
      <c r="GF395" s="115"/>
      <c r="GG395" s="115"/>
      <c r="GH395" s="115"/>
      <c r="GI395" s="115"/>
      <c r="GJ395" s="115"/>
      <c r="GK395" s="115"/>
      <c r="GL395" s="115"/>
      <c r="GM395" s="115"/>
      <c r="GN395" s="115"/>
      <c r="GO395" s="115"/>
      <c r="GP395" s="115"/>
      <c r="GQ395" s="115"/>
      <c r="GR395" s="115"/>
      <c r="GS395" s="115"/>
      <c r="GT395" s="115"/>
      <c r="GU395" s="115"/>
      <c r="GV395" s="115"/>
      <c r="GW395" s="115"/>
      <c r="GX395" s="115"/>
      <c r="GY395" s="115"/>
      <c r="GZ395" s="115"/>
      <c r="HA395" s="115"/>
      <c r="HB395" s="115"/>
      <c r="HC395" s="115"/>
      <c r="HD395" s="115"/>
      <c r="HE395" s="115"/>
      <c r="HF395" s="115"/>
      <c r="HG395" s="115"/>
      <c r="HH395" s="115"/>
      <c r="HI395" s="115"/>
      <c r="HJ395" s="115"/>
      <c r="HK395" s="115"/>
      <c r="HL395" s="115"/>
    </row>
    <row r="396" spans="1:220" s="76" customFormat="1" ht="24.75" customHeight="1" x14ac:dyDescent="0.25">
      <c r="A396" s="6" t="s">
        <v>252</v>
      </c>
      <c r="B396" s="65"/>
      <c r="C396" s="114">
        <v>1578</v>
      </c>
      <c r="D396" s="8" t="s">
        <v>241</v>
      </c>
      <c r="E396" s="8" t="s">
        <v>249</v>
      </c>
      <c r="F396" s="8" t="s">
        <v>249</v>
      </c>
      <c r="G396" s="115"/>
      <c r="H396" s="115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  <c r="S396" s="115"/>
      <c r="T396" s="115"/>
      <c r="U396" s="115"/>
      <c r="V396" s="115"/>
      <c r="W396" s="115"/>
      <c r="X396" s="115"/>
      <c r="Y396" s="115"/>
      <c r="Z396" s="115"/>
      <c r="AA396" s="115"/>
      <c r="AB396" s="115"/>
      <c r="AC396" s="115"/>
      <c r="AD396" s="115"/>
      <c r="AE396" s="115"/>
      <c r="AF396" s="115"/>
      <c r="AG396" s="115"/>
      <c r="AH396" s="115"/>
      <c r="AI396" s="115"/>
      <c r="AJ396" s="115"/>
      <c r="AK396" s="115"/>
      <c r="AL396" s="115"/>
      <c r="AM396" s="115"/>
      <c r="AN396" s="115"/>
      <c r="AO396" s="115"/>
      <c r="AP396" s="115"/>
      <c r="AQ396" s="115"/>
      <c r="AR396" s="115"/>
      <c r="AS396" s="115"/>
      <c r="AT396" s="115"/>
      <c r="AU396" s="115"/>
      <c r="AV396" s="115"/>
      <c r="AW396" s="115"/>
      <c r="AX396" s="115"/>
      <c r="AY396" s="115"/>
      <c r="AZ396" s="115"/>
      <c r="BA396" s="115"/>
      <c r="BB396" s="115"/>
      <c r="BC396" s="115"/>
      <c r="BD396" s="115"/>
      <c r="BE396" s="115"/>
      <c r="BF396" s="115"/>
      <c r="BG396" s="115"/>
      <c r="BH396" s="115"/>
      <c r="BI396" s="115"/>
      <c r="BJ396" s="115"/>
      <c r="BK396" s="115"/>
      <c r="BL396" s="115"/>
      <c r="BM396" s="115"/>
      <c r="BN396" s="115"/>
      <c r="BO396" s="115"/>
      <c r="BP396" s="115"/>
      <c r="BQ396" s="115"/>
      <c r="BR396" s="115"/>
      <c r="BS396" s="115"/>
      <c r="BT396" s="115"/>
      <c r="BU396" s="115"/>
      <c r="BV396" s="115"/>
      <c r="BW396" s="115"/>
      <c r="BX396" s="115"/>
      <c r="BY396" s="115"/>
      <c r="BZ396" s="115"/>
      <c r="CA396" s="115"/>
      <c r="CB396" s="115"/>
      <c r="CC396" s="115"/>
      <c r="CD396" s="115"/>
      <c r="CE396" s="115"/>
      <c r="CF396" s="115"/>
      <c r="CG396" s="115"/>
      <c r="CH396" s="115"/>
      <c r="CI396" s="115"/>
      <c r="CJ396" s="115"/>
      <c r="CK396" s="115"/>
      <c r="CL396" s="115"/>
      <c r="CM396" s="115"/>
      <c r="CN396" s="115"/>
      <c r="CO396" s="115"/>
      <c r="CP396" s="115"/>
      <c r="CQ396" s="115"/>
      <c r="CR396" s="115"/>
      <c r="CS396" s="115"/>
      <c r="CT396" s="115"/>
      <c r="CU396" s="115"/>
      <c r="CV396" s="115"/>
      <c r="CW396" s="115"/>
      <c r="CX396" s="115"/>
      <c r="CY396" s="115"/>
      <c r="CZ396" s="115"/>
      <c r="DA396" s="115"/>
      <c r="DB396" s="115"/>
      <c r="DC396" s="115"/>
      <c r="DD396" s="115"/>
      <c r="DE396" s="115"/>
      <c r="DF396" s="115"/>
      <c r="DG396" s="115"/>
      <c r="DH396" s="115"/>
      <c r="DI396" s="115"/>
      <c r="DJ396" s="115"/>
      <c r="DK396" s="115"/>
      <c r="DL396" s="115"/>
      <c r="DM396" s="115"/>
      <c r="DN396" s="115"/>
      <c r="DO396" s="115"/>
      <c r="DP396" s="115"/>
      <c r="DQ396" s="115"/>
      <c r="DR396" s="115"/>
      <c r="DS396" s="115"/>
      <c r="DT396" s="115"/>
      <c r="DU396" s="115"/>
      <c r="DV396" s="115"/>
      <c r="DW396" s="115"/>
      <c r="DX396" s="115"/>
      <c r="DY396" s="115"/>
      <c r="DZ396" s="115"/>
      <c r="EA396" s="115"/>
      <c r="EB396" s="115"/>
      <c r="EC396" s="115"/>
      <c r="ED396" s="115"/>
      <c r="EE396" s="115"/>
      <c r="EF396" s="115"/>
      <c r="EG396" s="115"/>
      <c r="EH396" s="115"/>
      <c r="EI396" s="115"/>
      <c r="EJ396" s="115"/>
      <c r="EK396" s="115"/>
      <c r="EL396" s="115"/>
      <c r="EM396" s="115"/>
      <c r="EN396" s="115"/>
      <c r="EO396" s="115"/>
      <c r="EP396" s="115"/>
      <c r="EQ396" s="115"/>
      <c r="ER396" s="115"/>
      <c r="ES396" s="115"/>
      <c r="ET396" s="115"/>
      <c r="EU396" s="115"/>
      <c r="EV396" s="115"/>
      <c r="EW396" s="115"/>
      <c r="EX396" s="115"/>
      <c r="EY396" s="115"/>
      <c r="EZ396" s="115"/>
      <c r="FA396" s="115"/>
      <c r="FB396" s="115"/>
      <c r="FC396" s="115"/>
      <c r="FD396" s="115"/>
      <c r="FE396" s="115"/>
      <c r="FF396" s="115"/>
      <c r="FG396" s="115"/>
      <c r="FH396" s="115"/>
      <c r="FI396" s="115"/>
      <c r="FJ396" s="115"/>
      <c r="FK396" s="115"/>
      <c r="FL396" s="115"/>
      <c r="FM396" s="115"/>
      <c r="FN396" s="115"/>
      <c r="FO396" s="115"/>
      <c r="FP396" s="115"/>
      <c r="FQ396" s="115"/>
      <c r="FR396" s="115"/>
      <c r="FS396" s="115"/>
      <c r="FT396" s="115"/>
      <c r="FU396" s="115"/>
      <c r="FV396" s="115"/>
      <c r="FW396" s="115"/>
      <c r="FX396" s="115"/>
      <c r="FY396" s="115"/>
      <c r="FZ396" s="115"/>
      <c r="GA396" s="115"/>
      <c r="GB396" s="115"/>
      <c r="GC396" s="115"/>
      <c r="GD396" s="115"/>
      <c r="GE396" s="115"/>
      <c r="GF396" s="115"/>
      <c r="GG396" s="115"/>
      <c r="GH396" s="115"/>
      <c r="GI396" s="115"/>
      <c r="GJ396" s="115"/>
      <c r="GK396" s="115"/>
      <c r="GL396" s="115"/>
      <c r="GM396" s="115"/>
      <c r="GN396" s="115"/>
      <c r="GO396" s="115"/>
      <c r="GP396" s="115"/>
      <c r="GQ396" s="115"/>
      <c r="GR396" s="115"/>
      <c r="GS396" s="115"/>
      <c r="GT396" s="115"/>
      <c r="GU396" s="115"/>
      <c r="GV396" s="115"/>
      <c r="GW396" s="115"/>
      <c r="GX396" s="115"/>
      <c r="GY396" s="115"/>
      <c r="GZ396" s="115"/>
      <c r="HA396" s="115"/>
      <c r="HB396" s="115"/>
      <c r="HC396" s="115"/>
      <c r="HD396" s="115"/>
      <c r="HE396" s="115"/>
      <c r="HF396" s="115"/>
      <c r="HG396" s="115"/>
      <c r="HH396" s="115"/>
      <c r="HI396" s="115"/>
      <c r="HJ396" s="115"/>
      <c r="HK396" s="115"/>
      <c r="HL396" s="115"/>
    </row>
    <row r="397" spans="1:220" s="76" customFormat="1" ht="25.5" x14ac:dyDescent="0.25">
      <c r="A397" s="6" t="s">
        <v>253</v>
      </c>
      <c r="B397" s="65" t="s">
        <v>254</v>
      </c>
      <c r="C397" s="114">
        <v>11000</v>
      </c>
      <c r="D397" s="8" t="s">
        <v>241</v>
      </c>
      <c r="E397" s="8" t="s">
        <v>162</v>
      </c>
      <c r="F397" s="8" t="s">
        <v>162</v>
      </c>
      <c r="G397" s="115"/>
      <c r="H397" s="115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  <c r="S397" s="115"/>
      <c r="T397" s="115"/>
      <c r="U397" s="115"/>
      <c r="V397" s="115"/>
      <c r="W397" s="115"/>
      <c r="X397" s="115"/>
      <c r="Y397" s="115"/>
      <c r="Z397" s="115"/>
      <c r="AA397" s="115"/>
      <c r="AB397" s="115"/>
      <c r="AC397" s="115"/>
      <c r="AD397" s="115"/>
      <c r="AE397" s="115"/>
      <c r="AF397" s="115"/>
      <c r="AG397" s="115"/>
      <c r="AH397" s="115"/>
      <c r="AI397" s="115"/>
      <c r="AJ397" s="115"/>
      <c r="AK397" s="115"/>
      <c r="AL397" s="115"/>
      <c r="AM397" s="115"/>
      <c r="AN397" s="115"/>
      <c r="AO397" s="115"/>
      <c r="AP397" s="115"/>
      <c r="AQ397" s="115"/>
      <c r="AR397" s="115"/>
      <c r="AS397" s="115"/>
      <c r="AT397" s="115"/>
      <c r="AU397" s="115"/>
      <c r="AV397" s="115"/>
      <c r="AW397" s="115"/>
      <c r="AX397" s="115"/>
      <c r="AY397" s="115"/>
      <c r="AZ397" s="115"/>
      <c r="BA397" s="115"/>
      <c r="BB397" s="115"/>
      <c r="BC397" s="115"/>
      <c r="BD397" s="115"/>
      <c r="BE397" s="115"/>
      <c r="BF397" s="115"/>
      <c r="BG397" s="115"/>
      <c r="BH397" s="115"/>
      <c r="BI397" s="115"/>
      <c r="BJ397" s="115"/>
      <c r="BK397" s="115"/>
      <c r="BL397" s="115"/>
      <c r="BM397" s="115"/>
      <c r="BN397" s="115"/>
      <c r="BO397" s="115"/>
      <c r="BP397" s="115"/>
      <c r="BQ397" s="115"/>
      <c r="BR397" s="115"/>
      <c r="BS397" s="115"/>
      <c r="BT397" s="115"/>
      <c r="BU397" s="115"/>
      <c r="BV397" s="115"/>
      <c r="BW397" s="115"/>
      <c r="BX397" s="115"/>
      <c r="BY397" s="115"/>
      <c r="BZ397" s="115"/>
      <c r="CA397" s="115"/>
      <c r="CB397" s="115"/>
      <c r="CC397" s="115"/>
      <c r="CD397" s="115"/>
      <c r="CE397" s="115"/>
      <c r="CF397" s="115"/>
      <c r="CG397" s="115"/>
      <c r="CH397" s="115"/>
      <c r="CI397" s="115"/>
      <c r="CJ397" s="115"/>
      <c r="CK397" s="115"/>
      <c r="CL397" s="115"/>
      <c r="CM397" s="115"/>
      <c r="CN397" s="115"/>
      <c r="CO397" s="115"/>
      <c r="CP397" s="115"/>
      <c r="CQ397" s="115"/>
      <c r="CR397" s="115"/>
      <c r="CS397" s="115"/>
      <c r="CT397" s="115"/>
      <c r="CU397" s="115"/>
      <c r="CV397" s="115"/>
      <c r="CW397" s="115"/>
      <c r="CX397" s="115"/>
      <c r="CY397" s="115"/>
      <c r="CZ397" s="115"/>
      <c r="DA397" s="115"/>
      <c r="DB397" s="115"/>
      <c r="DC397" s="115"/>
      <c r="DD397" s="115"/>
      <c r="DE397" s="115"/>
      <c r="DF397" s="115"/>
      <c r="DG397" s="115"/>
      <c r="DH397" s="115"/>
      <c r="DI397" s="115"/>
      <c r="DJ397" s="115"/>
      <c r="DK397" s="115"/>
      <c r="DL397" s="115"/>
      <c r="DM397" s="115"/>
      <c r="DN397" s="115"/>
      <c r="DO397" s="115"/>
      <c r="DP397" s="115"/>
      <c r="DQ397" s="115"/>
      <c r="DR397" s="115"/>
      <c r="DS397" s="115"/>
      <c r="DT397" s="115"/>
      <c r="DU397" s="115"/>
      <c r="DV397" s="115"/>
      <c r="DW397" s="115"/>
      <c r="DX397" s="115"/>
      <c r="DY397" s="115"/>
      <c r="DZ397" s="115"/>
      <c r="EA397" s="115"/>
      <c r="EB397" s="115"/>
      <c r="EC397" s="115"/>
      <c r="ED397" s="115"/>
      <c r="EE397" s="115"/>
      <c r="EF397" s="115"/>
      <c r="EG397" s="115"/>
      <c r="EH397" s="115"/>
      <c r="EI397" s="115"/>
      <c r="EJ397" s="115"/>
      <c r="EK397" s="115"/>
      <c r="EL397" s="115"/>
      <c r="EM397" s="115"/>
      <c r="EN397" s="115"/>
      <c r="EO397" s="115"/>
      <c r="EP397" s="115"/>
      <c r="EQ397" s="115"/>
      <c r="ER397" s="115"/>
      <c r="ES397" s="115"/>
      <c r="ET397" s="115"/>
      <c r="EU397" s="115"/>
      <c r="EV397" s="115"/>
      <c r="EW397" s="115"/>
      <c r="EX397" s="115"/>
      <c r="EY397" s="115"/>
      <c r="EZ397" s="115"/>
      <c r="FA397" s="115"/>
      <c r="FB397" s="115"/>
      <c r="FC397" s="115"/>
      <c r="FD397" s="115"/>
      <c r="FE397" s="115"/>
      <c r="FF397" s="115"/>
      <c r="FG397" s="115"/>
      <c r="FH397" s="115"/>
      <c r="FI397" s="115"/>
      <c r="FJ397" s="115"/>
      <c r="FK397" s="115"/>
      <c r="FL397" s="115"/>
      <c r="FM397" s="115"/>
      <c r="FN397" s="115"/>
      <c r="FO397" s="115"/>
      <c r="FP397" s="115"/>
      <c r="FQ397" s="115"/>
      <c r="FR397" s="115"/>
      <c r="FS397" s="115"/>
      <c r="FT397" s="115"/>
      <c r="FU397" s="115"/>
      <c r="FV397" s="115"/>
      <c r="FW397" s="115"/>
      <c r="FX397" s="115"/>
      <c r="FY397" s="115"/>
      <c r="FZ397" s="115"/>
      <c r="GA397" s="115"/>
      <c r="GB397" s="115"/>
      <c r="GC397" s="115"/>
      <c r="GD397" s="115"/>
      <c r="GE397" s="115"/>
      <c r="GF397" s="115"/>
      <c r="GG397" s="115"/>
      <c r="GH397" s="115"/>
      <c r="GI397" s="115"/>
      <c r="GJ397" s="115"/>
      <c r="GK397" s="115"/>
      <c r="GL397" s="115"/>
      <c r="GM397" s="115"/>
      <c r="GN397" s="115"/>
      <c r="GO397" s="115"/>
      <c r="GP397" s="115"/>
      <c r="GQ397" s="115"/>
      <c r="GR397" s="115"/>
      <c r="GS397" s="115"/>
      <c r="GT397" s="115"/>
      <c r="GU397" s="115"/>
      <c r="GV397" s="115"/>
      <c r="GW397" s="115"/>
      <c r="GX397" s="115"/>
      <c r="GY397" s="115"/>
      <c r="GZ397" s="115"/>
      <c r="HA397" s="115"/>
      <c r="HB397" s="115"/>
      <c r="HC397" s="115"/>
      <c r="HD397" s="115"/>
      <c r="HE397" s="115"/>
      <c r="HF397" s="115"/>
      <c r="HG397" s="115"/>
      <c r="HH397" s="115"/>
      <c r="HI397" s="115"/>
      <c r="HJ397" s="115"/>
      <c r="HK397" s="115"/>
      <c r="HL397" s="115"/>
    </row>
    <row r="398" spans="1:220" s="76" customFormat="1" ht="25.5" x14ac:dyDescent="0.25">
      <c r="A398" s="6" t="s">
        <v>255</v>
      </c>
      <c r="B398" s="65" t="s">
        <v>256</v>
      </c>
      <c r="C398" s="114">
        <v>2000</v>
      </c>
      <c r="D398" s="8" t="s">
        <v>241</v>
      </c>
      <c r="E398" s="8" t="s">
        <v>249</v>
      </c>
      <c r="F398" s="8" t="s">
        <v>249</v>
      </c>
      <c r="G398" s="115"/>
      <c r="H398" s="115"/>
      <c r="I398" s="115"/>
      <c r="J398" s="115"/>
      <c r="K398" s="115"/>
      <c r="L398" s="115"/>
      <c r="M398" s="115"/>
      <c r="N398" s="115"/>
      <c r="O398" s="115"/>
      <c r="P398" s="115"/>
      <c r="Q398" s="115"/>
      <c r="R398" s="115"/>
      <c r="S398" s="115"/>
      <c r="T398" s="115"/>
      <c r="U398" s="115"/>
      <c r="V398" s="115"/>
      <c r="W398" s="115"/>
      <c r="X398" s="115"/>
      <c r="Y398" s="115"/>
      <c r="Z398" s="115"/>
      <c r="AA398" s="115"/>
      <c r="AB398" s="115"/>
      <c r="AC398" s="115"/>
      <c r="AD398" s="115"/>
      <c r="AE398" s="115"/>
      <c r="AF398" s="115"/>
      <c r="AG398" s="115"/>
      <c r="AH398" s="115"/>
      <c r="AI398" s="115"/>
      <c r="AJ398" s="115"/>
      <c r="AK398" s="115"/>
      <c r="AL398" s="115"/>
      <c r="AM398" s="115"/>
      <c r="AN398" s="115"/>
      <c r="AO398" s="115"/>
      <c r="AP398" s="115"/>
      <c r="AQ398" s="115"/>
      <c r="AR398" s="115"/>
      <c r="AS398" s="115"/>
      <c r="AT398" s="115"/>
      <c r="AU398" s="115"/>
      <c r="AV398" s="115"/>
      <c r="AW398" s="115"/>
      <c r="AX398" s="115"/>
      <c r="AY398" s="115"/>
      <c r="AZ398" s="115"/>
      <c r="BA398" s="115"/>
      <c r="BB398" s="115"/>
      <c r="BC398" s="115"/>
      <c r="BD398" s="115"/>
      <c r="BE398" s="115"/>
      <c r="BF398" s="115"/>
      <c r="BG398" s="115"/>
      <c r="BH398" s="115"/>
      <c r="BI398" s="115"/>
      <c r="BJ398" s="115"/>
      <c r="BK398" s="115"/>
      <c r="BL398" s="115"/>
      <c r="BM398" s="115"/>
      <c r="BN398" s="115"/>
      <c r="BO398" s="115"/>
      <c r="BP398" s="115"/>
      <c r="BQ398" s="115"/>
      <c r="BR398" s="115"/>
      <c r="BS398" s="115"/>
      <c r="BT398" s="115"/>
      <c r="BU398" s="115"/>
      <c r="BV398" s="115"/>
      <c r="BW398" s="115"/>
      <c r="BX398" s="115"/>
      <c r="BY398" s="115"/>
      <c r="BZ398" s="115"/>
      <c r="CA398" s="115"/>
      <c r="CB398" s="115"/>
      <c r="CC398" s="115"/>
      <c r="CD398" s="115"/>
      <c r="CE398" s="115"/>
      <c r="CF398" s="115"/>
      <c r="CG398" s="115"/>
      <c r="CH398" s="115"/>
      <c r="CI398" s="115"/>
      <c r="CJ398" s="115"/>
      <c r="CK398" s="115"/>
      <c r="CL398" s="115"/>
      <c r="CM398" s="115"/>
      <c r="CN398" s="115"/>
      <c r="CO398" s="115"/>
      <c r="CP398" s="115"/>
      <c r="CQ398" s="115"/>
      <c r="CR398" s="115"/>
      <c r="CS398" s="115"/>
      <c r="CT398" s="115"/>
      <c r="CU398" s="115"/>
      <c r="CV398" s="115"/>
      <c r="CW398" s="115"/>
      <c r="CX398" s="115"/>
      <c r="CY398" s="115"/>
      <c r="CZ398" s="115"/>
      <c r="DA398" s="115"/>
      <c r="DB398" s="115"/>
      <c r="DC398" s="115"/>
      <c r="DD398" s="115"/>
      <c r="DE398" s="115"/>
      <c r="DF398" s="115"/>
      <c r="DG398" s="115"/>
      <c r="DH398" s="115"/>
      <c r="DI398" s="115"/>
      <c r="DJ398" s="115"/>
      <c r="DK398" s="115"/>
      <c r="DL398" s="115"/>
      <c r="DM398" s="115"/>
      <c r="DN398" s="115"/>
      <c r="DO398" s="115"/>
      <c r="DP398" s="115"/>
      <c r="DQ398" s="115"/>
      <c r="DR398" s="115"/>
      <c r="DS398" s="115"/>
      <c r="DT398" s="115"/>
      <c r="DU398" s="115"/>
      <c r="DV398" s="115"/>
      <c r="DW398" s="115"/>
      <c r="DX398" s="115"/>
      <c r="DY398" s="115"/>
      <c r="DZ398" s="115"/>
      <c r="EA398" s="115"/>
      <c r="EB398" s="115"/>
      <c r="EC398" s="115"/>
      <c r="ED398" s="115"/>
      <c r="EE398" s="115"/>
      <c r="EF398" s="115"/>
      <c r="EG398" s="115"/>
      <c r="EH398" s="115"/>
      <c r="EI398" s="115"/>
      <c r="EJ398" s="115"/>
      <c r="EK398" s="115"/>
      <c r="EL398" s="115"/>
      <c r="EM398" s="115"/>
      <c r="EN398" s="115"/>
      <c r="EO398" s="115"/>
      <c r="EP398" s="115"/>
      <c r="EQ398" s="115"/>
      <c r="ER398" s="115"/>
      <c r="ES398" s="115"/>
      <c r="ET398" s="115"/>
      <c r="EU398" s="115"/>
      <c r="EV398" s="115"/>
      <c r="EW398" s="115"/>
      <c r="EX398" s="115"/>
      <c r="EY398" s="115"/>
      <c r="EZ398" s="115"/>
      <c r="FA398" s="115"/>
      <c r="FB398" s="115"/>
      <c r="FC398" s="115"/>
      <c r="FD398" s="115"/>
      <c r="FE398" s="115"/>
      <c r="FF398" s="115"/>
      <c r="FG398" s="115"/>
      <c r="FH398" s="115"/>
      <c r="FI398" s="115"/>
      <c r="FJ398" s="115"/>
      <c r="FK398" s="115"/>
      <c r="FL398" s="115"/>
      <c r="FM398" s="115"/>
      <c r="FN398" s="115"/>
      <c r="FO398" s="115"/>
      <c r="FP398" s="115"/>
      <c r="FQ398" s="115"/>
      <c r="FR398" s="115"/>
      <c r="FS398" s="115"/>
      <c r="FT398" s="115"/>
      <c r="FU398" s="115"/>
      <c r="FV398" s="115"/>
      <c r="FW398" s="115"/>
      <c r="FX398" s="115"/>
      <c r="FY398" s="115"/>
      <c r="FZ398" s="115"/>
      <c r="GA398" s="115"/>
      <c r="GB398" s="115"/>
      <c r="GC398" s="115"/>
      <c r="GD398" s="115"/>
      <c r="GE398" s="115"/>
      <c r="GF398" s="115"/>
      <c r="GG398" s="115"/>
      <c r="GH398" s="115"/>
      <c r="GI398" s="115"/>
      <c r="GJ398" s="115"/>
      <c r="GK398" s="115"/>
      <c r="GL398" s="115"/>
      <c r="GM398" s="115"/>
      <c r="GN398" s="115"/>
      <c r="GO398" s="115"/>
      <c r="GP398" s="115"/>
      <c r="GQ398" s="115"/>
      <c r="GR398" s="115"/>
      <c r="GS398" s="115"/>
      <c r="GT398" s="115"/>
      <c r="GU398" s="115"/>
      <c r="GV398" s="115"/>
      <c r="GW398" s="115"/>
      <c r="GX398" s="115"/>
      <c r="GY398" s="115"/>
      <c r="GZ398" s="115"/>
      <c r="HA398" s="115"/>
      <c r="HB398" s="115"/>
      <c r="HC398" s="115"/>
      <c r="HD398" s="115"/>
      <c r="HE398" s="115"/>
      <c r="HF398" s="115"/>
      <c r="HG398" s="115"/>
      <c r="HH398" s="115"/>
      <c r="HI398" s="115"/>
      <c r="HJ398" s="115"/>
      <c r="HK398" s="115"/>
      <c r="HL398" s="115"/>
    </row>
    <row r="399" spans="1:220" s="76" customFormat="1" ht="38.25" x14ac:dyDescent="0.25">
      <c r="A399" s="6" t="s">
        <v>257</v>
      </c>
      <c r="B399" s="65" t="s">
        <v>258</v>
      </c>
      <c r="C399" s="114">
        <v>135000</v>
      </c>
      <c r="D399" s="8" t="s">
        <v>241</v>
      </c>
      <c r="E399" s="8" t="s">
        <v>249</v>
      </c>
      <c r="F399" s="8" t="s">
        <v>70</v>
      </c>
      <c r="G399" s="115"/>
      <c r="H399" s="115"/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  <c r="S399" s="115"/>
      <c r="T399" s="115"/>
      <c r="U399" s="115"/>
      <c r="V399" s="115"/>
      <c r="W399" s="115"/>
      <c r="X399" s="115"/>
      <c r="Y399" s="115"/>
      <c r="Z399" s="115"/>
      <c r="AA399" s="115"/>
      <c r="AB399" s="115"/>
      <c r="AC399" s="115"/>
      <c r="AD399" s="115"/>
      <c r="AE399" s="115"/>
      <c r="AF399" s="115"/>
      <c r="AG399" s="115"/>
      <c r="AH399" s="115"/>
      <c r="AI399" s="115"/>
      <c r="AJ399" s="115"/>
      <c r="AK399" s="115"/>
      <c r="AL399" s="115"/>
      <c r="AM399" s="115"/>
      <c r="AN399" s="115"/>
      <c r="AO399" s="115"/>
      <c r="AP399" s="115"/>
      <c r="AQ399" s="115"/>
      <c r="AR399" s="115"/>
      <c r="AS399" s="115"/>
      <c r="AT399" s="115"/>
      <c r="AU399" s="115"/>
      <c r="AV399" s="115"/>
      <c r="AW399" s="115"/>
      <c r="AX399" s="115"/>
      <c r="AY399" s="115"/>
      <c r="AZ399" s="115"/>
      <c r="BA399" s="115"/>
      <c r="BB399" s="115"/>
      <c r="BC399" s="115"/>
      <c r="BD399" s="115"/>
      <c r="BE399" s="115"/>
      <c r="BF399" s="115"/>
      <c r="BG399" s="115"/>
      <c r="BH399" s="115"/>
      <c r="BI399" s="115"/>
      <c r="BJ399" s="115"/>
      <c r="BK399" s="115"/>
      <c r="BL399" s="115"/>
      <c r="BM399" s="115"/>
      <c r="BN399" s="115"/>
      <c r="BO399" s="115"/>
      <c r="BP399" s="115"/>
      <c r="BQ399" s="115"/>
      <c r="BR399" s="115"/>
      <c r="BS399" s="115"/>
      <c r="BT399" s="115"/>
      <c r="BU399" s="115"/>
      <c r="BV399" s="115"/>
      <c r="BW399" s="115"/>
      <c r="BX399" s="115"/>
      <c r="BY399" s="115"/>
      <c r="BZ399" s="115"/>
      <c r="CA399" s="115"/>
      <c r="CB399" s="115"/>
      <c r="CC399" s="115"/>
      <c r="CD399" s="115"/>
      <c r="CE399" s="115"/>
      <c r="CF399" s="115"/>
      <c r="CG399" s="115"/>
      <c r="CH399" s="115"/>
      <c r="CI399" s="115"/>
      <c r="CJ399" s="115"/>
      <c r="CK399" s="115"/>
      <c r="CL399" s="115"/>
      <c r="CM399" s="115"/>
      <c r="CN399" s="115"/>
      <c r="CO399" s="115"/>
      <c r="CP399" s="115"/>
      <c r="CQ399" s="115"/>
      <c r="CR399" s="115"/>
      <c r="CS399" s="115"/>
      <c r="CT399" s="115"/>
      <c r="CU399" s="115"/>
      <c r="CV399" s="115"/>
      <c r="CW399" s="115"/>
      <c r="CX399" s="115"/>
      <c r="CY399" s="115"/>
      <c r="CZ399" s="115"/>
      <c r="DA399" s="115"/>
      <c r="DB399" s="115"/>
      <c r="DC399" s="115"/>
      <c r="DD399" s="115"/>
      <c r="DE399" s="115"/>
      <c r="DF399" s="115"/>
      <c r="DG399" s="115"/>
      <c r="DH399" s="115"/>
      <c r="DI399" s="115"/>
      <c r="DJ399" s="115"/>
      <c r="DK399" s="115"/>
      <c r="DL399" s="115"/>
      <c r="DM399" s="115"/>
      <c r="DN399" s="115"/>
      <c r="DO399" s="115"/>
      <c r="DP399" s="115"/>
      <c r="DQ399" s="115"/>
      <c r="DR399" s="115"/>
      <c r="DS399" s="115"/>
      <c r="DT399" s="115"/>
      <c r="DU399" s="115"/>
      <c r="DV399" s="115"/>
      <c r="DW399" s="115"/>
      <c r="DX399" s="115"/>
      <c r="DY399" s="115"/>
      <c r="DZ399" s="115"/>
      <c r="EA399" s="115"/>
      <c r="EB399" s="115"/>
      <c r="EC399" s="115"/>
      <c r="ED399" s="115"/>
      <c r="EE399" s="115"/>
      <c r="EF399" s="115"/>
      <c r="EG399" s="115"/>
      <c r="EH399" s="115"/>
      <c r="EI399" s="115"/>
      <c r="EJ399" s="115"/>
      <c r="EK399" s="115"/>
      <c r="EL399" s="115"/>
      <c r="EM399" s="115"/>
      <c r="EN399" s="115"/>
      <c r="EO399" s="115"/>
      <c r="EP399" s="115"/>
      <c r="EQ399" s="115"/>
      <c r="ER399" s="115"/>
      <c r="ES399" s="115"/>
      <c r="ET399" s="115"/>
      <c r="EU399" s="115"/>
      <c r="EV399" s="115"/>
      <c r="EW399" s="115"/>
      <c r="EX399" s="115"/>
      <c r="EY399" s="115"/>
      <c r="EZ399" s="115"/>
      <c r="FA399" s="115"/>
      <c r="FB399" s="115"/>
      <c r="FC399" s="115"/>
      <c r="FD399" s="115"/>
      <c r="FE399" s="115"/>
      <c r="FF399" s="115"/>
      <c r="FG399" s="115"/>
      <c r="FH399" s="115"/>
      <c r="FI399" s="115"/>
      <c r="FJ399" s="115"/>
      <c r="FK399" s="115"/>
      <c r="FL399" s="115"/>
      <c r="FM399" s="115"/>
      <c r="FN399" s="115"/>
      <c r="FO399" s="115"/>
      <c r="FP399" s="115"/>
      <c r="FQ399" s="115"/>
      <c r="FR399" s="115"/>
      <c r="FS399" s="115"/>
      <c r="FT399" s="115"/>
      <c r="FU399" s="115"/>
      <c r="FV399" s="115"/>
      <c r="FW399" s="115"/>
      <c r="FX399" s="115"/>
      <c r="FY399" s="115"/>
      <c r="FZ399" s="115"/>
      <c r="GA399" s="115"/>
      <c r="GB399" s="115"/>
      <c r="GC399" s="115"/>
      <c r="GD399" s="115"/>
      <c r="GE399" s="115"/>
      <c r="GF399" s="115"/>
      <c r="GG399" s="115"/>
      <c r="GH399" s="115"/>
      <c r="GI399" s="115"/>
      <c r="GJ399" s="115"/>
      <c r="GK399" s="115"/>
      <c r="GL399" s="115"/>
      <c r="GM399" s="115"/>
      <c r="GN399" s="115"/>
      <c r="GO399" s="115"/>
      <c r="GP399" s="115"/>
      <c r="GQ399" s="115"/>
      <c r="GR399" s="115"/>
      <c r="GS399" s="115"/>
      <c r="GT399" s="115"/>
      <c r="GU399" s="115"/>
      <c r="GV399" s="115"/>
      <c r="GW399" s="115"/>
      <c r="GX399" s="115"/>
      <c r="GY399" s="115"/>
      <c r="GZ399" s="115"/>
      <c r="HA399" s="115"/>
      <c r="HB399" s="115"/>
      <c r="HC399" s="115"/>
      <c r="HD399" s="115"/>
      <c r="HE399" s="115"/>
      <c r="HF399" s="115"/>
      <c r="HG399" s="115"/>
      <c r="HH399" s="115"/>
      <c r="HI399" s="115"/>
      <c r="HJ399" s="115"/>
      <c r="HK399" s="115"/>
      <c r="HL399" s="115"/>
    </row>
    <row r="400" spans="1:220" s="115" customFormat="1" ht="25.5" x14ac:dyDescent="0.25">
      <c r="A400" s="6" t="s">
        <v>259</v>
      </c>
      <c r="B400" s="65" t="s">
        <v>260</v>
      </c>
      <c r="C400" s="114">
        <v>2200</v>
      </c>
      <c r="D400" s="8" t="s">
        <v>241</v>
      </c>
      <c r="E400" s="8" t="s">
        <v>70</v>
      </c>
      <c r="F400" s="8" t="s">
        <v>71</v>
      </c>
    </row>
    <row r="401" spans="1:220" s="115" customFormat="1" ht="31.5" customHeight="1" x14ac:dyDescent="0.25">
      <c r="A401" s="6" t="s">
        <v>261</v>
      </c>
      <c r="B401" s="65" t="s">
        <v>262</v>
      </c>
      <c r="C401" s="114">
        <v>5882.38</v>
      </c>
      <c r="D401" s="8" t="s">
        <v>241</v>
      </c>
      <c r="E401" s="8" t="s">
        <v>71</v>
      </c>
      <c r="F401" s="8" t="s">
        <v>38</v>
      </c>
    </row>
    <row r="402" spans="1:220" s="115" customFormat="1" ht="39.75" customHeight="1" thickBot="1" x14ac:dyDescent="0.3">
      <c r="A402" s="193" t="s">
        <v>264</v>
      </c>
      <c r="B402" s="194"/>
      <c r="C402" s="195">
        <v>290</v>
      </c>
      <c r="D402" s="196" t="s">
        <v>241</v>
      </c>
      <c r="E402" s="197" t="s">
        <v>38</v>
      </c>
      <c r="F402" s="197" t="s">
        <v>38</v>
      </c>
    </row>
    <row r="403" spans="1:220" s="56" customFormat="1" ht="63.75" x14ac:dyDescent="0.25">
      <c r="A403" s="18" t="s">
        <v>265</v>
      </c>
      <c r="B403" s="189" t="s">
        <v>266</v>
      </c>
      <c r="C403" s="102">
        <v>1685</v>
      </c>
      <c r="D403" s="4" t="s">
        <v>267</v>
      </c>
      <c r="E403" s="4" t="s">
        <v>26</v>
      </c>
      <c r="F403" s="4" t="s">
        <v>10</v>
      </c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5"/>
      <c r="FG403" s="5"/>
      <c r="FH403" s="5"/>
      <c r="FI403" s="5"/>
      <c r="FJ403" s="5"/>
      <c r="FK403" s="5"/>
      <c r="FL403" s="5"/>
      <c r="FM403" s="5"/>
      <c r="FN403" s="5"/>
      <c r="FO403" s="5"/>
      <c r="FP403" s="5"/>
      <c r="FQ403" s="5"/>
      <c r="FR403" s="5"/>
      <c r="FS403" s="5"/>
      <c r="FT403" s="5"/>
      <c r="FU403" s="5"/>
      <c r="FV403" s="5"/>
      <c r="FW403" s="5"/>
      <c r="FX403" s="5"/>
      <c r="FY403" s="5"/>
      <c r="FZ403" s="5"/>
      <c r="GA403" s="5"/>
      <c r="GB403" s="5"/>
      <c r="GC403" s="5"/>
      <c r="GD403" s="5"/>
      <c r="GE403" s="5"/>
      <c r="GF403" s="5"/>
      <c r="GG403" s="5"/>
      <c r="GH403" s="5"/>
      <c r="GI403" s="5"/>
      <c r="GJ403" s="5"/>
      <c r="GK403" s="5"/>
      <c r="GL403" s="5"/>
      <c r="GM403" s="5"/>
      <c r="GN403" s="5"/>
      <c r="GO403" s="5"/>
      <c r="GP403" s="5"/>
      <c r="GQ403" s="5"/>
      <c r="GR403" s="5"/>
      <c r="GS403" s="5"/>
      <c r="GT403" s="5"/>
      <c r="GU403" s="5"/>
      <c r="GV403" s="5"/>
      <c r="GW403" s="5"/>
      <c r="GX403" s="5"/>
      <c r="GY403" s="5"/>
      <c r="GZ403" s="5"/>
      <c r="HA403" s="5"/>
      <c r="HB403" s="5"/>
      <c r="HC403" s="5"/>
      <c r="HD403" s="5"/>
      <c r="HE403" s="5"/>
      <c r="HF403" s="5"/>
      <c r="HG403" s="5"/>
      <c r="HH403" s="5"/>
      <c r="HI403" s="5"/>
      <c r="HJ403" s="5"/>
      <c r="HK403" s="5"/>
      <c r="HL403" s="5"/>
    </row>
    <row r="404" spans="1:220" s="56" customFormat="1" ht="40.5" customHeight="1" x14ac:dyDescent="0.25">
      <c r="A404" s="57" t="s">
        <v>268</v>
      </c>
      <c r="B404" s="64" t="s">
        <v>269</v>
      </c>
      <c r="C404" s="60">
        <v>1092</v>
      </c>
      <c r="D404" s="4" t="s">
        <v>267</v>
      </c>
      <c r="E404" s="58" t="s">
        <v>26</v>
      </c>
      <c r="F404" s="58" t="s">
        <v>10</v>
      </c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5"/>
      <c r="FG404" s="5"/>
      <c r="FH404" s="5"/>
      <c r="FI404" s="5"/>
      <c r="FJ404" s="5"/>
      <c r="FK404" s="5"/>
      <c r="FL404" s="5"/>
      <c r="FM404" s="5"/>
      <c r="FN404" s="5"/>
      <c r="FO404" s="5"/>
      <c r="FP404" s="5"/>
      <c r="FQ404" s="5"/>
      <c r="FR404" s="5"/>
      <c r="FS404" s="5"/>
      <c r="FT404" s="5"/>
      <c r="FU404" s="5"/>
      <c r="FV404" s="5"/>
      <c r="FW404" s="5"/>
      <c r="FX404" s="5"/>
      <c r="FY404" s="5"/>
      <c r="FZ404" s="5"/>
      <c r="GA404" s="5"/>
      <c r="GB404" s="5"/>
      <c r="GC404" s="5"/>
      <c r="GD404" s="5"/>
      <c r="GE404" s="5"/>
      <c r="GF404" s="5"/>
      <c r="GG404" s="5"/>
      <c r="GH404" s="5"/>
      <c r="GI404" s="5"/>
      <c r="GJ404" s="5"/>
      <c r="GK404" s="5"/>
      <c r="GL404" s="5"/>
      <c r="GM404" s="5"/>
      <c r="GN404" s="5"/>
      <c r="GO404" s="5"/>
      <c r="GP404" s="5"/>
      <c r="GQ404" s="5"/>
      <c r="GR404" s="5"/>
      <c r="GS404" s="5"/>
      <c r="GT404" s="5"/>
      <c r="GU404" s="5"/>
      <c r="GV404" s="5"/>
      <c r="GW404" s="5"/>
      <c r="GX404" s="5"/>
      <c r="GY404" s="5"/>
      <c r="GZ404" s="5"/>
      <c r="HA404" s="5"/>
      <c r="HB404" s="5"/>
      <c r="HC404" s="5"/>
      <c r="HD404" s="5"/>
      <c r="HE404" s="5"/>
      <c r="HF404" s="5"/>
      <c r="HG404" s="5"/>
      <c r="HH404" s="5"/>
      <c r="HI404" s="5"/>
      <c r="HJ404" s="5"/>
      <c r="HK404" s="5"/>
      <c r="HL404" s="5"/>
    </row>
    <row r="405" spans="1:220" s="56" customFormat="1" ht="25.5" x14ac:dyDescent="0.25">
      <c r="A405" s="57" t="s">
        <v>270</v>
      </c>
      <c r="B405" s="69" t="s">
        <v>271</v>
      </c>
      <c r="C405" s="60">
        <v>3100</v>
      </c>
      <c r="D405" s="4" t="s">
        <v>267</v>
      </c>
      <c r="E405" s="58" t="s">
        <v>26</v>
      </c>
      <c r="F405" s="58" t="s">
        <v>10</v>
      </c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5"/>
      <c r="FG405" s="5"/>
      <c r="FH405" s="5"/>
      <c r="FI405" s="5"/>
      <c r="FJ405" s="5"/>
      <c r="FK405" s="5"/>
      <c r="FL405" s="5"/>
      <c r="FM405" s="5"/>
      <c r="FN405" s="5"/>
      <c r="FO405" s="5"/>
      <c r="FP405" s="5"/>
      <c r="FQ405" s="5"/>
      <c r="FR405" s="5"/>
      <c r="FS405" s="5"/>
      <c r="FT405" s="5"/>
      <c r="FU405" s="5"/>
      <c r="FV405" s="5"/>
      <c r="FW405" s="5"/>
      <c r="FX405" s="5"/>
      <c r="FY405" s="5"/>
      <c r="FZ405" s="5"/>
      <c r="GA405" s="5"/>
      <c r="GB405" s="5"/>
      <c r="GC405" s="5"/>
      <c r="GD405" s="5"/>
      <c r="GE405" s="5"/>
      <c r="GF405" s="5"/>
      <c r="GG405" s="5"/>
      <c r="GH405" s="5"/>
      <c r="GI405" s="5"/>
      <c r="GJ405" s="5"/>
      <c r="GK405" s="5"/>
      <c r="GL405" s="5"/>
      <c r="GM405" s="5"/>
      <c r="GN405" s="5"/>
      <c r="GO405" s="5"/>
      <c r="GP405" s="5"/>
      <c r="GQ405" s="5"/>
      <c r="GR405" s="5"/>
      <c r="GS405" s="5"/>
      <c r="GT405" s="5"/>
      <c r="GU405" s="5"/>
      <c r="GV405" s="5"/>
      <c r="GW405" s="5"/>
      <c r="GX405" s="5"/>
      <c r="GY405" s="5"/>
      <c r="GZ405" s="5"/>
      <c r="HA405" s="5"/>
      <c r="HB405" s="5"/>
      <c r="HC405" s="5"/>
      <c r="HD405" s="5"/>
      <c r="HE405" s="5"/>
      <c r="HF405" s="5"/>
      <c r="HG405" s="5"/>
      <c r="HH405" s="5"/>
      <c r="HI405" s="5"/>
      <c r="HJ405" s="5"/>
      <c r="HK405" s="5"/>
      <c r="HL405" s="5"/>
    </row>
    <row r="406" spans="1:220" s="56" customFormat="1" ht="28.5" customHeight="1" x14ac:dyDescent="0.25">
      <c r="A406" s="57" t="s">
        <v>272</v>
      </c>
      <c r="B406" s="67" t="s">
        <v>273</v>
      </c>
      <c r="C406" s="60">
        <v>2000</v>
      </c>
      <c r="D406" s="4" t="s">
        <v>267</v>
      </c>
      <c r="E406" s="58" t="s">
        <v>26</v>
      </c>
      <c r="F406" s="58" t="s">
        <v>10</v>
      </c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5"/>
      <c r="FG406" s="5"/>
      <c r="FH406" s="5"/>
      <c r="FI406" s="5"/>
      <c r="FJ406" s="5"/>
      <c r="FK406" s="5"/>
      <c r="FL406" s="5"/>
      <c r="FM406" s="5"/>
      <c r="FN406" s="5"/>
      <c r="FO406" s="5"/>
      <c r="FP406" s="5"/>
      <c r="FQ406" s="5"/>
      <c r="FR406" s="5"/>
      <c r="FS406" s="5"/>
      <c r="FT406" s="5"/>
      <c r="FU406" s="5"/>
      <c r="FV406" s="5"/>
      <c r="FW406" s="5"/>
      <c r="FX406" s="5"/>
      <c r="FY406" s="5"/>
      <c r="FZ406" s="5"/>
      <c r="GA406" s="5"/>
      <c r="GB406" s="5"/>
      <c r="GC406" s="5"/>
      <c r="GD406" s="5"/>
      <c r="GE406" s="5"/>
      <c r="GF406" s="5"/>
      <c r="GG406" s="5"/>
      <c r="GH406" s="5"/>
      <c r="GI406" s="5"/>
      <c r="GJ406" s="5"/>
      <c r="GK406" s="5"/>
      <c r="GL406" s="5"/>
      <c r="GM406" s="5"/>
      <c r="GN406" s="5"/>
      <c r="GO406" s="5"/>
      <c r="GP406" s="5"/>
      <c r="GQ406" s="5"/>
      <c r="GR406" s="5"/>
      <c r="GS406" s="5"/>
      <c r="GT406" s="5"/>
      <c r="GU406" s="5"/>
      <c r="GV406" s="5"/>
      <c r="GW406" s="5"/>
      <c r="GX406" s="5"/>
      <c r="GY406" s="5"/>
      <c r="GZ406" s="5"/>
      <c r="HA406" s="5"/>
      <c r="HB406" s="5"/>
      <c r="HC406" s="5"/>
      <c r="HD406" s="5"/>
      <c r="HE406" s="5"/>
      <c r="HF406" s="5"/>
      <c r="HG406" s="5"/>
      <c r="HH406" s="5"/>
      <c r="HI406" s="5"/>
      <c r="HJ406" s="5"/>
      <c r="HK406" s="5"/>
      <c r="HL406" s="5"/>
    </row>
    <row r="407" spans="1:220" s="56" customFormat="1" ht="30" customHeight="1" x14ac:dyDescent="0.25">
      <c r="A407" s="57" t="s">
        <v>274</v>
      </c>
      <c r="B407" s="69" t="s">
        <v>275</v>
      </c>
      <c r="C407" s="60">
        <v>6740</v>
      </c>
      <c r="D407" s="4" t="s">
        <v>267</v>
      </c>
      <c r="E407" s="58" t="s">
        <v>26</v>
      </c>
      <c r="F407" s="58" t="s">
        <v>10</v>
      </c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5"/>
      <c r="FG407" s="5"/>
      <c r="FH407" s="5"/>
      <c r="FI407" s="5"/>
      <c r="FJ407" s="5"/>
      <c r="FK407" s="5"/>
      <c r="FL407" s="5"/>
      <c r="FM407" s="5"/>
      <c r="FN407" s="5"/>
      <c r="FO407" s="5"/>
      <c r="FP407" s="5"/>
      <c r="FQ407" s="5"/>
      <c r="FR407" s="5"/>
      <c r="FS407" s="5"/>
      <c r="FT407" s="5"/>
      <c r="FU407" s="5"/>
      <c r="FV407" s="5"/>
      <c r="FW407" s="5"/>
      <c r="FX407" s="5"/>
      <c r="FY407" s="5"/>
      <c r="FZ407" s="5"/>
      <c r="GA407" s="5"/>
      <c r="GB407" s="5"/>
      <c r="GC407" s="5"/>
      <c r="GD407" s="5"/>
      <c r="GE407" s="5"/>
      <c r="GF407" s="5"/>
      <c r="GG407" s="5"/>
      <c r="GH407" s="5"/>
      <c r="GI407" s="5"/>
      <c r="GJ407" s="5"/>
      <c r="GK407" s="5"/>
      <c r="GL407" s="5"/>
      <c r="GM407" s="5"/>
      <c r="GN407" s="5"/>
      <c r="GO407" s="5"/>
      <c r="GP407" s="5"/>
      <c r="GQ407" s="5"/>
      <c r="GR407" s="5"/>
      <c r="GS407" s="5"/>
      <c r="GT407" s="5"/>
      <c r="GU407" s="5"/>
      <c r="GV407" s="5"/>
      <c r="GW407" s="5"/>
      <c r="GX407" s="5"/>
      <c r="GY407" s="5"/>
      <c r="GZ407" s="5"/>
      <c r="HA407" s="5"/>
      <c r="HB407" s="5"/>
      <c r="HC407" s="5"/>
      <c r="HD407" s="5"/>
      <c r="HE407" s="5"/>
      <c r="HF407" s="5"/>
      <c r="HG407" s="5"/>
      <c r="HH407" s="5"/>
      <c r="HI407" s="5"/>
      <c r="HJ407" s="5"/>
      <c r="HK407" s="5"/>
      <c r="HL407" s="5"/>
    </row>
    <row r="408" spans="1:220" s="56" customFormat="1" ht="30" customHeight="1" x14ac:dyDescent="0.25">
      <c r="A408" s="57" t="s">
        <v>276</v>
      </c>
      <c r="B408" s="69" t="s">
        <v>277</v>
      </c>
      <c r="C408" s="60">
        <v>750</v>
      </c>
      <c r="D408" s="4" t="s">
        <v>267</v>
      </c>
      <c r="E408" s="58" t="s">
        <v>10</v>
      </c>
      <c r="F408" s="58" t="s">
        <v>10</v>
      </c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5"/>
      <c r="FG408" s="5"/>
      <c r="FH408" s="5"/>
      <c r="FI408" s="5"/>
      <c r="FJ408" s="5"/>
      <c r="FK408" s="5"/>
      <c r="FL408" s="5"/>
      <c r="FM408" s="5"/>
      <c r="FN408" s="5"/>
      <c r="FO408" s="5"/>
      <c r="FP408" s="5"/>
      <c r="FQ408" s="5"/>
      <c r="FR408" s="5"/>
      <c r="FS408" s="5"/>
      <c r="FT408" s="5"/>
      <c r="FU408" s="5"/>
      <c r="FV408" s="5"/>
      <c r="FW408" s="5"/>
      <c r="FX408" s="5"/>
      <c r="FY408" s="5"/>
      <c r="FZ408" s="5"/>
      <c r="GA408" s="5"/>
      <c r="GB408" s="5"/>
      <c r="GC408" s="5"/>
      <c r="GD408" s="5"/>
      <c r="GE408" s="5"/>
      <c r="GF408" s="5"/>
      <c r="GG408" s="5"/>
      <c r="GH408" s="5"/>
      <c r="GI408" s="5"/>
      <c r="GJ408" s="5"/>
      <c r="GK408" s="5"/>
      <c r="GL408" s="5"/>
      <c r="GM408" s="5"/>
      <c r="GN408" s="5"/>
      <c r="GO408" s="5"/>
      <c r="GP408" s="5"/>
      <c r="GQ408" s="5"/>
      <c r="GR408" s="5"/>
      <c r="GS408" s="5"/>
      <c r="GT408" s="5"/>
      <c r="GU408" s="5"/>
      <c r="GV408" s="5"/>
      <c r="GW408" s="5"/>
      <c r="GX408" s="5"/>
      <c r="GY408" s="5"/>
      <c r="GZ408" s="5"/>
      <c r="HA408" s="5"/>
      <c r="HB408" s="5"/>
      <c r="HC408" s="5"/>
      <c r="HD408" s="5"/>
      <c r="HE408" s="5"/>
      <c r="HF408" s="5"/>
      <c r="HG408" s="5"/>
      <c r="HH408" s="5"/>
      <c r="HI408" s="5"/>
      <c r="HJ408" s="5"/>
      <c r="HK408" s="5"/>
      <c r="HL408" s="5"/>
    </row>
    <row r="409" spans="1:220" s="56" customFormat="1" ht="25.5" x14ac:dyDescent="0.25">
      <c r="A409" s="57" t="s">
        <v>278</v>
      </c>
      <c r="B409" s="69" t="s">
        <v>279</v>
      </c>
      <c r="C409" s="60">
        <v>65</v>
      </c>
      <c r="D409" s="4" t="s">
        <v>267</v>
      </c>
      <c r="E409" s="58" t="s">
        <v>10</v>
      </c>
      <c r="F409" s="58" t="s">
        <v>10</v>
      </c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5"/>
      <c r="FG409" s="5"/>
      <c r="FH409" s="5"/>
      <c r="FI409" s="5"/>
      <c r="FJ409" s="5"/>
      <c r="FK409" s="5"/>
      <c r="FL409" s="5"/>
      <c r="FM409" s="5"/>
      <c r="FN409" s="5"/>
      <c r="FO409" s="5"/>
      <c r="FP409" s="5"/>
      <c r="FQ409" s="5"/>
      <c r="FR409" s="5"/>
      <c r="FS409" s="5"/>
      <c r="FT409" s="5"/>
      <c r="FU409" s="5"/>
      <c r="FV409" s="5"/>
      <c r="FW409" s="5"/>
      <c r="FX409" s="5"/>
      <c r="FY409" s="5"/>
      <c r="FZ409" s="5"/>
      <c r="GA409" s="5"/>
      <c r="GB409" s="5"/>
      <c r="GC409" s="5"/>
      <c r="GD409" s="5"/>
      <c r="GE409" s="5"/>
      <c r="GF409" s="5"/>
      <c r="GG409" s="5"/>
      <c r="GH409" s="5"/>
      <c r="GI409" s="5"/>
      <c r="GJ409" s="5"/>
      <c r="GK409" s="5"/>
      <c r="GL409" s="5"/>
      <c r="GM409" s="5"/>
      <c r="GN409" s="5"/>
      <c r="GO409" s="5"/>
      <c r="GP409" s="5"/>
      <c r="GQ409" s="5"/>
      <c r="GR409" s="5"/>
      <c r="GS409" s="5"/>
      <c r="GT409" s="5"/>
      <c r="GU409" s="5"/>
      <c r="GV409" s="5"/>
      <c r="GW409" s="5"/>
      <c r="GX409" s="5"/>
      <c r="GY409" s="5"/>
      <c r="GZ409" s="5"/>
      <c r="HA409" s="5"/>
      <c r="HB409" s="5"/>
      <c r="HC409" s="5"/>
      <c r="HD409" s="5"/>
      <c r="HE409" s="5"/>
      <c r="HF409" s="5"/>
      <c r="HG409" s="5"/>
      <c r="HH409" s="5"/>
      <c r="HI409" s="5"/>
      <c r="HJ409" s="5"/>
      <c r="HK409" s="5"/>
      <c r="HL409" s="5"/>
    </row>
    <row r="410" spans="1:220" s="56" customFormat="1" ht="38.25" x14ac:dyDescent="0.25">
      <c r="A410" s="57" t="s">
        <v>280</v>
      </c>
      <c r="B410" s="69" t="s">
        <v>281</v>
      </c>
      <c r="C410" s="60">
        <v>1275.78</v>
      </c>
      <c r="D410" s="4" t="s">
        <v>267</v>
      </c>
      <c r="E410" s="58" t="s">
        <v>182</v>
      </c>
      <c r="F410" s="58" t="s">
        <v>182</v>
      </c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5"/>
      <c r="FG410" s="5"/>
      <c r="FH410" s="5"/>
      <c r="FI410" s="5"/>
      <c r="FJ410" s="5"/>
      <c r="FK410" s="5"/>
      <c r="FL410" s="5"/>
      <c r="FM410" s="5"/>
      <c r="FN410" s="5"/>
      <c r="FO410" s="5"/>
      <c r="FP410" s="5"/>
      <c r="FQ410" s="5"/>
      <c r="FR410" s="5"/>
      <c r="FS410" s="5"/>
      <c r="FT410" s="5"/>
      <c r="FU410" s="5"/>
      <c r="FV410" s="5"/>
      <c r="FW410" s="5"/>
      <c r="FX410" s="5"/>
      <c r="FY410" s="5"/>
      <c r="FZ410" s="5"/>
      <c r="GA410" s="5"/>
      <c r="GB410" s="5"/>
      <c r="GC410" s="5"/>
      <c r="GD410" s="5"/>
      <c r="GE410" s="5"/>
      <c r="GF410" s="5"/>
      <c r="GG410" s="5"/>
      <c r="GH410" s="5"/>
      <c r="GI410" s="5"/>
      <c r="GJ410" s="5"/>
      <c r="GK410" s="5"/>
      <c r="GL410" s="5"/>
      <c r="GM410" s="5"/>
      <c r="GN410" s="5"/>
      <c r="GO410" s="5"/>
      <c r="GP410" s="5"/>
      <c r="GQ410" s="5"/>
      <c r="GR410" s="5"/>
      <c r="GS410" s="5"/>
      <c r="GT410" s="5"/>
      <c r="GU410" s="5"/>
      <c r="GV410" s="5"/>
      <c r="GW410" s="5"/>
      <c r="GX410" s="5"/>
      <c r="GY410" s="5"/>
      <c r="GZ410" s="5"/>
      <c r="HA410" s="5"/>
      <c r="HB410" s="5"/>
      <c r="HC410" s="5"/>
      <c r="HD410" s="5"/>
      <c r="HE410" s="5"/>
      <c r="HF410" s="5"/>
      <c r="HG410" s="5"/>
      <c r="HH410" s="5"/>
      <c r="HI410" s="5"/>
      <c r="HJ410" s="5"/>
      <c r="HK410" s="5"/>
      <c r="HL410" s="5"/>
    </row>
    <row r="411" spans="1:220" s="56" customFormat="1" ht="25.5" x14ac:dyDescent="0.25">
      <c r="A411" s="57" t="s">
        <v>282</v>
      </c>
      <c r="B411" s="69"/>
      <c r="C411" s="60">
        <f>3950+1000</f>
        <v>4950</v>
      </c>
      <c r="D411" s="4" t="s">
        <v>267</v>
      </c>
      <c r="E411" s="58" t="s">
        <v>161</v>
      </c>
      <c r="F411" s="58" t="s">
        <v>161</v>
      </c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5"/>
      <c r="FG411" s="5"/>
      <c r="FH411" s="5"/>
      <c r="FI411" s="5"/>
      <c r="FJ411" s="5"/>
      <c r="FK411" s="5"/>
      <c r="FL411" s="5"/>
      <c r="FM411" s="5"/>
      <c r="FN411" s="5"/>
      <c r="FO411" s="5"/>
      <c r="FP411" s="5"/>
      <c r="FQ411" s="5"/>
      <c r="FR411" s="5"/>
      <c r="FS411" s="5"/>
      <c r="FT411" s="5"/>
      <c r="FU411" s="5"/>
      <c r="FV411" s="5"/>
      <c r="FW411" s="5"/>
      <c r="FX411" s="5"/>
      <c r="FY411" s="5"/>
      <c r="FZ411" s="5"/>
      <c r="GA411" s="5"/>
      <c r="GB411" s="5"/>
      <c r="GC411" s="5"/>
      <c r="GD411" s="5"/>
      <c r="GE411" s="5"/>
      <c r="GF411" s="5"/>
      <c r="GG411" s="5"/>
      <c r="GH411" s="5"/>
      <c r="GI411" s="5"/>
      <c r="GJ411" s="5"/>
      <c r="GK411" s="5"/>
      <c r="GL411" s="5"/>
      <c r="GM411" s="5"/>
      <c r="GN411" s="5"/>
      <c r="GO411" s="5"/>
      <c r="GP411" s="5"/>
      <c r="GQ411" s="5"/>
      <c r="GR411" s="5"/>
      <c r="GS411" s="5"/>
      <c r="GT411" s="5"/>
      <c r="GU411" s="5"/>
      <c r="GV411" s="5"/>
      <c r="GW411" s="5"/>
      <c r="GX411" s="5"/>
      <c r="GY411" s="5"/>
      <c r="GZ411" s="5"/>
      <c r="HA411" s="5"/>
      <c r="HB411" s="5"/>
      <c r="HC411" s="5"/>
      <c r="HD411" s="5"/>
      <c r="HE411" s="5"/>
      <c r="HF411" s="5"/>
      <c r="HG411" s="5"/>
      <c r="HH411" s="5"/>
      <c r="HI411" s="5"/>
      <c r="HJ411" s="5"/>
      <c r="HK411" s="5"/>
      <c r="HL411" s="5"/>
    </row>
    <row r="412" spans="1:220" s="5" customFormat="1" ht="37.5" customHeight="1" thickBot="1" x14ac:dyDescent="0.3">
      <c r="A412" s="41" t="s">
        <v>283</v>
      </c>
      <c r="B412" s="70" t="s">
        <v>200</v>
      </c>
      <c r="C412" s="38">
        <v>2316.38</v>
      </c>
      <c r="D412" s="39" t="s">
        <v>267</v>
      </c>
      <c r="E412" s="39" t="s">
        <v>161</v>
      </c>
      <c r="F412" s="39" t="s">
        <v>161</v>
      </c>
      <c r="G412" s="56"/>
      <c r="H412" s="56"/>
      <c r="I412" s="56"/>
      <c r="J412" s="56"/>
      <c r="K412" s="56"/>
      <c r="L412" s="56"/>
      <c r="M412" s="56"/>
      <c r="N412" s="56"/>
      <c r="O412" s="56"/>
      <c r="P412" s="56"/>
      <c r="Q412" s="56"/>
      <c r="R412" s="56"/>
      <c r="S412" s="56"/>
      <c r="T412" s="56"/>
      <c r="U412" s="56"/>
      <c r="V412" s="56"/>
      <c r="W412" s="56"/>
      <c r="X412" s="56"/>
      <c r="Y412" s="56"/>
      <c r="Z412" s="56"/>
      <c r="AA412" s="56"/>
      <c r="AB412" s="56"/>
      <c r="AC412" s="56"/>
      <c r="AD412" s="56"/>
      <c r="AE412" s="56"/>
      <c r="AF412" s="56"/>
      <c r="AG412" s="56"/>
      <c r="AH412" s="56"/>
      <c r="AI412" s="56"/>
      <c r="AJ412" s="56"/>
      <c r="AK412" s="56"/>
      <c r="AL412" s="56"/>
      <c r="AM412" s="56"/>
      <c r="AN412" s="56"/>
      <c r="AO412" s="56"/>
      <c r="AP412" s="56"/>
      <c r="AQ412" s="56"/>
      <c r="AR412" s="56"/>
      <c r="AS412" s="56"/>
      <c r="AT412" s="56"/>
      <c r="AU412" s="56"/>
      <c r="AV412" s="56"/>
      <c r="AW412" s="56"/>
      <c r="AX412" s="56"/>
      <c r="AY412" s="56"/>
      <c r="AZ412" s="56"/>
      <c r="BA412" s="56"/>
      <c r="BB412" s="56"/>
      <c r="BC412" s="56"/>
      <c r="BD412" s="56"/>
      <c r="BE412" s="56"/>
      <c r="BF412" s="56"/>
      <c r="BG412" s="56"/>
      <c r="BH412" s="56"/>
      <c r="BI412" s="56"/>
      <c r="BJ412" s="56"/>
      <c r="BK412" s="56"/>
      <c r="BL412" s="56"/>
      <c r="BM412" s="56"/>
      <c r="BN412" s="56"/>
      <c r="BO412" s="56"/>
      <c r="BP412" s="56"/>
      <c r="BQ412" s="56"/>
      <c r="BR412" s="56"/>
      <c r="BS412" s="56"/>
      <c r="BT412" s="56"/>
      <c r="BU412" s="56"/>
      <c r="BV412" s="56"/>
      <c r="BW412" s="56"/>
      <c r="BX412" s="56"/>
      <c r="BY412" s="56"/>
      <c r="BZ412" s="56"/>
      <c r="CA412" s="56"/>
      <c r="CB412" s="56"/>
      <c r="CC412" s="56"/>
      <c r="CD412" s="56"/>
      <c r="CE412" s="56"/>
      <c r="CF412" s="56"/>
      <c r="CG412" s="56"/>
      <c r="CH412" s="56"/>
      <c r="CI412" s="56"/>
      <c r="CJ412" s="56"/>
      <c r="CK412" s="56"/>
      <c r="CL412" s="56"/>
      <c r="CM412" s="56"/>
      <c r="CN412" s="56"/>
      <c r="CO412" s="56"/>
      <c r="CP412" s="56"/>
      <c r="CQ412" s="56"/>
      <c r="CR412" s="56"/>
      <c r="CS412" s="56"/>
      <c r="CT412" s="56"/>
      <c r="CU412" s="56"/>
      <c r="CV412" s="56"/>
      <c r="CW412" s="56"/>
      <c r="CX412" s="56"/>
      <c r="CY412" s="56"/>
      <c r="CZ412" s="56"/>
      <c r="DA412" s="56"/>
      <c r="DB412" s="56"/>
      <c r="DC412" s="56"/>
      <c r="DD412" s="56"/>
      <c r="DE412" s="56"/>
      <c r="DF412" s="56"/>
      <c r="DG412" s="56"/>
      <c r="DH412" s="56"/>
      <c r="DI412" s="56"/>
      <c r="DJ412" s="56"/>
      <c r="DK412" s="56"/>
      <c r="DL412" s="56"/>
      <c r="DM412" s="56"/>
      <c r="DN412" s="56"/>
      <c r="DO412" s="56"/>
      <c r="DP412" s="56"/>
      <c r="DQ412" s="56"/>
    </row>
    <row r="413" spans="1:220" s="5" customFormat="1" ht="43.5" customHeight="1" x14ac:dyDescent="0.25">
      <c r="A413" s="57" t="s">
        <v>284</v>
      </c>
      <c r="B413" s="64" t="s">
        <v>285</v>
      </c>
      <c r="C413" s="42">
        <v>15000</v>
      </c>
      <c r="D413" s="4" t="s">
        <v>267</v>
      </c>
      <c r="E413" s="58" t="s">
        <v>249</v>
      </c>
      <c r="F413" s="58" t="s">
        <v>249</v>
      </c>
      <c r="G413" s="56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56"/>
      <c r="S413" s="56"/>
      <c r="T413" s="56"/>
      <c r="U413" s="56"/>
      <c r="V413" s="56"/>
      <c r="W413" s="56"/>
      <c r="X413" s="56"/>
      <c r="Y413" s="56"/>
      <c r="Z413" s="56"/>
      <c r="AA413" s="56"/>
      <c r="AB413" s="56"/>
      <c r="AC413" s="56"/>
      <c r="AD413" s="56"/>
      <c r="AE413" s="56"/>
      <c r="AF413" s="56"/>
      <c r="AG413" s="56"/>
      <c r="AH413" s="56"/>
      <c r="AI413" s="56"/>
      <c r="AJ413" s="56"/>
      <c r="AK413" s="56"/>
      <c r="AL413" s="56"/>
      <c r="AM413" s="56"/>
      <c r="AN413" s="56"/>
      <c r="AO413" s="56"/>
      <c r="AP413" s="56"/>
      <c r="AQ413" s="56"/>
      <c r="AR413" s="56"/>
      <c r="AS413" s="56"/>
      <c r="AT413" s="56"/>
      <c r="AU413" s="56"/>
      <c r="AV413" s="56"/>
      <c r="AW413" s="56"/>
      <c r="AX413" s="56"/>
      <c r="AY413" s="56"/>
      <c r="AZ413" s="56"/>
      <c r="BA413" s="56"/>
      <c r="BB413" s="56"/>
      <c r="BC413" s="56"/>
      <c r="BD413" s="56"/>
      <c r="BE413" s="56"/>
      <c r="BF413" s="56"/>
      <c r="BG413" s="56"/>
      <c r="BH413" s="56"/>
      <c r="BI413" s="56"/>
      <c r="BJ413" s="56"/>
      <c r="BK413" s="56"/>
      <c r="BL413" s="56"/>
      <c r="BM413" s="56"/>
      <c r="BN413" s="56"/>
      <c r="BO413" s="56"/>
      <c r="BP413" s="56"/>
      <c r="BQ413" s="56"/>
      <c r="BR413" s="56"/>
      <c r="BS413" s="56"/>
      <c r="BT413" s="56"/>
      <c r="BU413" s="56"/>
      <c r="BV413" s="56"/>
      <c r="BW413" s="56"/>
      <c r="BX413" s="56"/>
      <c r="BY413" s="56"/>
      <c r="BZ413" s="56"/>
      <c r="CA413" s="56"/>
      <c r="CB413" s="56"/>
      <c r="CC413" s="56"/>
      <c r="CD413" s="56"/>
      <c r="CE413" s="56"/>
      <c r="CF413" s="56"/>
      <c r="CG413" s="56"/>
      <c r="CH413" s="56"/>
      <c r="CI413" s="56"/>
      <c r="CJ413" s="56"/>
      <c r="CK413" s="56"/>
      <c r="CL413" s="56"/>
      <c r="CM413" s="56"/>
      <c r="CN413" s="56"/>
      <c r="CO413" s="56"/>
      <c r="CP413" s="56"/>
      <c r="CQ413" s="56"/>
      <c r="CR413" s="56"/>
      <c r="CS413" s="56"/>
      <c r="CT413" s="56"/>
      <c r="CU413" s="56"/>
      <c r="CV413" s="56"/>
      <c r="CW413" s="56"/>
      <c r="CX413" s="56"/>
      <c r="CY413" s="56"/>
      <c r="CZ413" s="56"/>
      <c r="DA413" s="56"/>
      <c r="DB413" s="56"/>
      <c r="DC413" s="56"/>
      <c r="DD413" s="56"/>
      <c r="DE413" s="56"/>
      <c r="DF413" s="56"/>
      <c r="DG413" s="56"/>
      <c r="DH413" s="56"/>
      <c r="DI413" s="56"/>
      <c r="DJ413" s="56"/>
      <c r="DK413" s="56"/>
      <c r="DL413" s="56"/>
      <c r="DM413" s="56"/>
      <c r="DN413" s="56"/>
      <c r="DO413" s="56"/>
      <c r="DP413" s="56"/>
      <c r="DQ413" s="56"/>
    </row>
    <row r="414" spans="1:220" s="5" customFormat="1" ht="43.5" customHeight="1" x14ac:dyDescent="0.25">
      <c r="A414" s="57" t="s">
        <v>286</v>
      </c>
      <c r="B414" s="64" t="s">
        <v>287</v>
      </c>
      <c r="C414" s="42">
        <v>500</v>
      </c>
      <c r="D414" s="4" t="s">
        <v>267</v>
      </c>
      <c r="E414" s="58" t="s">
        <v>71</v>
      </c>
      <c r="F414" s="58" t="s">
        <v>38</v>
      </c>
      <c r="G414" s="56"/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56"/>
      <c r="S414" s="56"/>
      <c r="T414" s="56"/>
      <c r="U414" s="56"/>
      <c r="V414" s="56"/>
      <c r="W414" s="56"/>
      <c r="X414" s="56"/>
      <c r="Y414" s="56"/>
      <c r="Z414" s="56"/>
      <c r="AA414" s="56"/>
      <c r="AB414" s="56"/>
      <c r="AC414" s="56"/>
      <c r="AD414" s="56"/>
      <c r="AE414" s="56"/>
      <c r="AF414" s="56"/>
      <c r="AG414" s="56"/>
      <c r="AH414" s="56"/>
      <c r="AI414" s="56"/>
      <c r="AJ414" s="56"/>
      <c r="AK414" s="56"/>
      <c r="AL414" s="56"/>
      <c r="AM414" s="56"/>
      <c r="AN414" s="56"/>
      <c r="AO414" s="56"/>
      <c r="AP414" s="56"/>
      <c r="AQ414" s="56"/>
      <c r="AR414" s="56"/>
      <c r="AS414" s="56"/>
      <c r="AT414" s="56"/>
      <c r="AU414" s="56"/>
      <c r="AV414" s="56"/>
      <c r="AW414" s="56"/>
      <c r="AX414" s="56"/>
      <c r="AY414" s="56"/>
      <c r="AZ414" s="56"/>
      <c r="BA414" s="56"/>
      <c r="BB414" s="56"/>
      <c r="BC414" s="56"/>
      <c r="BD414" s="56"/>
      <c r="BE414" s="56"/>
      <c r="BF414" s="56"/>
      <c r="BG414" s="56"/>
      <c r="BH414" s="56"/>
      <c r="BI414" s="56"/>
      <c r="BJ414" s="56"/>
      <c r="BK414" s="56"/>
      <c r="BL414" s="56"/>
      <c r="BM414" s="56"/>
      <c r="BN414" s="56"/>
      <c r="BO414" s="56"/>
      <c r="BP414" s="56"/>
      <c r="BQ414" s="56"/>
      <c r="BR414" s="56"/>
      <c r="BS414" s="56"/>
      <c r="BT414" s="56"/>
      <c r="BU414" s="56"/>
      <c r="BV414" s="56"/>
      <c r="BW414" s="56"/>
      <c r="BX414" s="56"/>
      <c r="BY414" s="56"/>
      <c r="BZ414" s="56"/>
      <c r="CA414" s="56"/>
      <c r="CB414" s="56"/>
      <c r="CC414" s="56"/>
      <c r="CD414" s="56"/>
      <c r="CE414" s="56"/>
      <c r="CF414" s="56"/>
      <c r="CG414" s="56"/>
      <c r="CH414" s="56"/>
      <c r="CI414" s="56"/>
      <c r="CJ414" s="56"/>
      <c r="CK414" s="56"/>
      <c r="CL414" s="56"/>
      <c r="CM414" s="56"/>
      <c r="CN414" s="56"/>
      <c r="CO414" s="56"/>
      <c r="CP414" s="56"/>
      <c r="CQ414" s="56"/>
      <c r="CR414" s="56"/>
      <c r="CS414" s="56"/>
      <c r="CT414" s="56"/>
      <c r="CU414" s="56"/>
      <c r="CV414" s="56"/>
      <c r="CW414" s="56"/>
      <c r="CX414" s="56"/>
      <c r="CY414" s="56"/>
      <c r="CZ414" s="56"/>
      <c r="DA414" s="56"/>
      <c r="DB414" s="56"/>
      <c r="DC414" s="56"/>
      <c r="DD414" s="56"/>
      <c r="DE414" s="56"/>
      <c r="DF414" s="56"/>
      <c r="DG414" s="56"/>
      <c r="DH414" s="56"/>
      <c r="DI414" s="56"/>
      <c r="DJ414" s="56"/>
      <c r="DK414" s="56"/>
      <c r="DL414" s="56"/>
      <c r="DM414" s="56"/>
      <c r="DN414" s="56"/>
      <c r="DO414" s="56"/>
      <c r="DP414" s="56"/>
      <c r="DQ414" s="56"/>
    </row>
    <row r="415" spans="1:220" s="5" customFormat="1" ht="25.5" x14ac:dyDescent="0.25">
      <c r="A415" s="57" t="s">
        <v>288</v>
      </c>
      <c r="B415" s="64" t="s">
        <v>289</v>
      </c>
      <c r="C415" s="42">
        <v>2211</v>
      </c>
      <c r="D415" s="4" t="s">
        <v>267</v>
      </c>
      <c r="E415" s="58" t="s">
        <v>71</v>
      </c>
      <c r="F415" s="58" t="s">
        <v>38</v>
      </c>
      <c r="G415" s="56"/>
      <c r="H415" s="56"/>
      <c r="I415" s="56"/>
      <c r="J415" s="56"/>
      <c r="K415" s="56"/>
      <c r="L415" s="56"/>
      <c r="M415" s="56"/>
      <c r="N415" s="56"/>
      <c r="O415" s="56"/>
      <c r="P415" s="56"/>
      <c r="Q415" s="56"/>
      <c r="R415" s="56"/>
      <c r="S415" s="56"/>
      <c r="T415" s="56"/>
      <c r="U415" s="56"/>
      <c r="V415" s="56"/>
      <c r="W415" s="56"/>
      <c r="X415" s="56"/>
      <c r="Y415" s="56"/>
      <c r="Z415" s="56"/>
      <c r="AA415" s="56"/>
      <c r="AB415" s="56"/>
      <c r="AC415" s="56"/>
      <c r="AD415" s="56"/>
      <c r="AE415" s="56"/>
      <c r="AF415" s="56"/>
      <c r="AG415" s="56"/>
      <c r="AH415" s="56"/>
      <c r="AI415" s="56"/>
      <c r="AJ415" s="56"/>
      <c r="AK415" s="56"/>
      <c r="AL415" s="56"/>
      <c r="AM415" s="56"/>
      <c r="AN415" s="56"/>
      <c r="AO415" s="56"/>
      <c r="AP415" s="56"/>
      <c r="AQ415" s="56"/>
      <c r="AR415" s="56"/>
      <c r="AS415" s="56"/>
      <c r="AT415" s="56"/>
      <c r="AU415" s="56"/>
      <c r="AV415" s="56"/>
      <c r="AW415" s="56"/>
      <c r="AX415" s="56"/>
      <c r="AY415" s="56"/>
      <c r="AZ415" s="56"/>
      <c r="BA415" s="56"/>
      <c r="BB415" s="56"/>
      <c r="BC415" s="56"/>
      <c r="BD415" s="56"/>
      <c r="BE415" s="56"/>
      <c r="BF415" s="56"/>
      <c r="BG415" s="56"/>
      <c r="BH415" s="56"/>
      <c r="BI415" s="56"/>
      <c r="BJ415" s="56"/>
      <c r="BK415" s="56"/>
      <c r="BL415" s="56"/>
      <c r="BM415" s="56"/>
      <c r="BN415" s="56"/>
      <c r="BO415" s="56"/>
      <c r="BP415" s="56"/>
      <c r="BQ415" s="56"/>
      <c r="BR415" s="56"/>
      <c r="BS415" s="56"/>
      <c r="BT415" s="56"/>
      <c r="BU415" s="56"/>
      <c r="BV415" s="56"/>
      <c r="BW415" s="56"/>
      <c r="BX415" s="56"/>
      <c r="BY415" s="56"/>
      <c r="BZ415" s="56"/>
      <c r="CA415" s="56"/>
      <c r="CB415" s="56"/>
      <c r="CC415" s="56"/>
      <c r="CD415" s="56"/>
      <c r="CE415" s="56"/>
      <c r="CF415" s="56"/>
      <c r="CG415" s="56"/>
      <c r="CH415" s="56"/>
      <c r="CI415" s="56"/>
      <c r="CJ415" s="56"/>
      <c r="CK415" s="56"/>
      <c r="CL415" s="56"/>
      <c r="CM415" s="56"/>
      <c r="CN415" s="56"/>
      <c r="CO415" s="56"/>
      <c r="CP415" s="56"/>
      <c r="CQ415" s="56"/>
      <c r="CR415" s="56"/>
      <c r="CS415" s="56"/>
      <c r="CT415" s="56"/>
      <c r="CU415" s="56"/>
      <c r="CV415" s="56"/>
      <c r="CW415" s="56"/>
      <c r="CX415" s="56"/>
      <c r="CY415" s="56"/>
      <c r="CZ415" s="56"/>
      <c r="DA415" s="56"/>
      <c r="DB415" s="56"/>
      <c r="DC415" s="56"/>
      <c r="DD415" s="56"/>
      <c r="DE415" s="56"/>
      <c r="DF415" s="56"/>
      <c r="DG415" s="56"/>
      <c r="DH415" s="56"/>
      <c r="DI415" s="56"/>
      <c r="DJ415" s="56"/>
      <c r="DK415" s="56"/>
      <c r="DL415" s="56"/>
      <c r="DM415" s="56"/>
      <c r="DN415" s="56"/>
      <c r="DO415" s="56"/>
      <c r="DP415" s="56"/>
      <c r="DQ415" s="56"/>
    </row>
    <row r="416" spans="1:220" s="5" customFormat="1" ht="25.5" x14ac:dyDescent="0.25">
      <c r="A416" s="57" t="s">
        <v>290</v>
      </c>
      <c r="B416" s="64" t="s">
        <v>291</v>
      </c>
      <c r="C416" s="42">
        <v>215</v>
      </c>
      <c r="D416" s="58" t="s">
        <v>267</v>
      </c>
      <c r="E416" s="58" t="s">
        <v>71</v>
      </c>
      <c r="F416" s="58" t="s">
        <v>71</v>
      </c>
      <c r="G416" s="56"/>
      <c r="H416" s="56"/>
      <c r="I416" s="56"/>
      <c r="J416" s="56"/>
      <c r="K416" s="56"/>
      <c r="L416" s="56"/>
      <c r="M416" s="56"/>
      <c r="N416" s="56"/>
      <c r="O416" s="56"/>
      <c r="P416" s="56"/>
      <c r="Q416" s="56"/>
      <c r="R416" s="56"/>
      <c r="S416" s="56"/>
      <c r="T416" s="56"/>
      <c r="U416" s="56"/>
      <c r="V416" s="56"/>
      <c r="W416" s="56"/>
      <c r="X416" s="56"/>
      <c r="Y416" s="56"/>
      <c r="Z416" s="56"/>
      <c r="AA416" s="56"/>
      <c r="AB416" s="56"/>
      <c r="AC416" s="56"/>
      <c r="AD416" s="56"/>
      <c r="AE416" s="56"/>
      <c r="AF416" s="56"/>
      <c r="AG416" s="56"/>
      <c r="AH416" s="56"/>
      <c r="AI416" s="56"/>
      <c r="AJ416" s="56"/>
      <c r="AK416" s="56"/>
      <c r="AL416" s="56"/>
      <c r="AM416" s="56"/>
      <c r="AN416" s="56"/>
      <c r="AO416" s="56"/>
      <c r="AP416" s="56"/>
      <c r="AQ416" s="56"/>
      <c r="AR416" s="56"/>
      <c r="AS416" s="56"/>
      <c r="AT416" s="56"/>
      <c r="AU416" s="56"/>
      <c r="AV416" s="56"/>
      <c r="AW416" s="56"/>
      <c r="AX416" s="56"/>
      <c r="AY416" s="56"/>
      <c r="AZ416" s="56"/>
      <c r="BA416" s="56"/>
      <c r="BB416" s="56"/>
      <c r="BC416" s="56"/>
      <c r="BD416" s="56"/>
      <c r="BE416" s="56"/>
      <c r="BF416" s="56"/>
      <c r="BG416" s="56"/>
      <c r="BH416" s="56"/>
      <c r="BI416" s="56"/>
      <c r="BJ416" s="56"/>
      <c r="BK416" s="56"/>
      <c r="BL416" s="56"/>
      <c r="BM416" s="56"/>
      <c r="BN416" s="56"/>
      <c r="BO416" s="56"/>
      <c r="BP416" s="56"/>
      <c r="BQ416" s="56"/>
      <c r="BR416" s="56"/>
      <c r="BS416" s="56"/>
      <c r="BT416" s="56"/>
      <c r="BU416" s="56"/>
      <c r="BV416" s="56"/>
      <c r="BW416" s="56"/>
      <c r="BX416" s="56"/>
      <c r="BY416" s="56"/>
      <c r="BZ416" s="56"/>
      <c r="CA416" s="56"/>
      <c r="CB416" s="56"/>
      <c r="CC416" s="56"/>
      <c r="CD416" s="56"/>
      <c r="CE416" s="56"/>
      <c r="CF416" s="56"/>
      <c r="CG416" s="56"/>
      <c r="CH416" s="56"/>
      <c r="CI416" s="56"/>
      <c r="CJ416" s="56"/>
      <c r="CK416" s="56"/>
      <c r="CL416" s="56"/>
      <c r="CM416" s="56"/>
      <c r="CN416" s="56"/>
      <c r="CO416" s="56"/>
      <c r="CP416" s="56"/>
      <c r="CQ416" s="56"/>
      <c r="CR416" s="56"/>
      <c r="CS416" s="56"/>
      <c r="CT416" s="56"/>
      <c r="CU416" s="56"/>
      <c r="CV416" s="56"/>
      <c r="CW416" s="56"/>
      <c r="CX416" s="56"/>
      <c r="CY416" s="56"/>
      <c r="CZ416" s="56"/>
      <c r="DA416" s="56"/>
      <c r="DB416" s="56"/>
      <c r="DC416" s="56"/>
      <c r="DD416" s="56"/>
      <c r="DE416" s="56"/>
      <c r="DF416" s="56"/>
      <c r="DG416" s="56"/>
      <c r="DH416" s="56"/>
      <c r="DI416" s="56"/>
      <c r="DJ416" s="56"/>
      <c r="DK416" s="56"/>
      <c r="DL416" s="56"/>
      <c r="DM416" s="56"/>
      <c r="DN416" s="56"/>
      <c r="DO416" s="56"/>
      <c r="DP416" s="56"/>
      <c r="DQ416" s="56"/>
    </row>
    <row r="417" spans="1:121" s="5" customFormat="1" ht="26.25" thickBot="1" x14ac:dyDescent="0.3">
      <c r="A417" s="41" t="s">
        <v>292</v>
      </c>
      <c r="B417" s="70" t="s">
        <v>293</v>
      </c>
      <c r="C417" s="38">
        <v>96.08</v>
      </c>
      <c r="D417" s="39" t="s">
        <v>267</v>
      </c>
      <c r="E417" s="39" t="s">
        <v>38</v>
      </c>
      <c r="F417" s="39" t="s">
        <v>38</v>
      </c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6"/>
      <c r="R417" s="56"/>
      <c r="S417" s="56"/>
      <c r="T417" s="56"/>
      <c r="U417" s="56"/>
      <c r="V417" s="56"/>
      <c r="W417" s="56"/>
      <c r="X417" s="56"/>
      <c r="Y417" s="56"/>
      <c r="Z417" s="56"/>
      <c r="AA417" s="56"/>
      <c r="AB417" s="56"/>
      <c r="AC417" s="56"/>
      <c r="AD417" s="56"/>
      <c r="AE417" s="56"/>
      <c r="AF417" s="56"/>
      <c r="AG417" s="56"/>
      <c r="AH417" s="56"/>
      <c r="AI417" s="56"/>
      <c r="AJ417" s="56"/>
      <c r="AK417" s="56"/>
      <c r="AL417" s="56"/>
      <c r="AM417" s="56"/>
      <c r="AN417" s="56"/>
      <c r="AO417" s="56"/>
      <c r="AP417" s="56"/>
      <c r="AQ417" s="56"/>
      <c r="AR417" s="56"/>
      <c r="AS417" s="56"/>
      <c r="AT417" s="56"/>
      <c r="AU417" s="56"/>
      <c r="AV417" s="56"/>
      <c r="AW417" s="56"/>
      <c r="AX417" s="56"/>
      <c r="AY417" s="56"/>
      <c r="AZ417" s="56"/>
      <c r="BA417" s="56"/>
      <c r="BB417" s="56"/>
      <c r="BC417" s="56"/>
      <c r="BD417" s="56"/>
      <c r="BE417" s="56"/>
      <c r="BF417" s="56"/>
      <c r="BG417" s="56"/>
      <c r="BH417" s="56"/>
      <c r="BI417" s="56"/>
      <c r="BJ417" s="56"/>
      <c r="BK417" s="56"/>
      <c r="BL417" s="56"/>
      <c r="BM417" s="56"/>
      <c r="BN417" s="56"/>
      <c r="BO417" s="56"/>
      <c r="BP417" s="56"/>
      <c r="BQ417" s="56"/>
      <c r="BR417" s="56"/>
      <c r="BS417" s="56"/>
      <c r="BT417" s="56"/>
      <c r="BU417" s="56"/>
      <c r="BV417" s="56"/>
      <c r="BW417" s="56"/>
      <c r="BX417" s="56"/>
      <c r="BY417" s="56"/>
      <c r="BZ417" s="56"/>
      <c r="CA417" s="56"/>
      <c r="CB417" s="56"/>
      <c r="CC417" s="56"/>
      <c r="CD417" s="56"/>
      <c r="CE417" s="56"/>
      <c r="CF417" s="56"/>
      <c r="CG417" s="56"/>
      <c r="CH417" s="56"/>
      <c r="CI417" s="56"/>
      <c r="CJ417" s="56"/>
      <c r="CK417" s="56"/>
      <c r="CL417" s="56"/>
      <c r="CM417" s="56"/>
      <c r="CN417" s="56"/>
      <c r="CO417" s="56"/>
      <c r="CP417" s="56"/>
      <c r="CQ417" s="56"/>
      <c r="CR417" s="56"/>
      <c r="CS417" s="56"/>
      <c r="CT417" s="56"/>
      <c r="CU417" s="56"/>
      <c r="CV417" s="56"/>
      <c r="CW417" s="56"/>
      <c r="CX417" s="56"/>
      <c r="CY417" s="56"/>
      <c r="CZ417" s="56"/>
      <c r="DA417" s="56"/>
      <c r="DB417" s="56"/>
      <c r="DC417" s="56"/>
      <c r="DD417" s="56"/>
      <c r="DE417" s="56"/>
      <c r="DF417" s="56"/>
      <c r="DG417" s="56"/>
      <c r="DH417" s="56"/>
      <c r="DI417" s="56"/>
      <c r="DJ417" s="56"/>
      <c r="DK417" s="56"/>
      <c r="DL417" s="56"/>
      <c r="DM417" s="56"/>
      <c r="DN417" s="56"/>
      <c r="DO417" s="56"/>
      <c r="DP417" s="56"/>
      <c r="DQ417" s="56"/>
    </row>
    <row r="418" spans="1:121" s="5" customFormat="1" ht="25.5" x14ac:dyDescent="0.25">
      <c r="A418" s="18" t="s">
        <v>294</v>
      </c>
      <c r="B418" s="68" t="s">
        <v>295</v>
      </c>
      <c r="C418" s="43" t="s">
        <v>296</v>
      </c>
      <c r="D418" s="116" t="s">
        <v>297</v>
      </c>
      <c r="E418" s="4" t="s">
        <v>120</v>
      </c>
      <c r="F418" s="4" t="s">
        <v>120</v>
      </c>
      <c r="G418" s="56"/>
      <c r="H418" s="56"/>
      <c r="I418" s="56"/>
      <c r="J418" s="56"/>
      <c r="K418" s="56"/>
      <c r="L418" s="56"/>
      <c r="M418" s="56"/>
      <c r="N418" s="56"/>
      <c r="O418" s="56"/>
      <c r="P418" s="56"/>
      <c r="Q418" s="56"/>
      <c r="R418" s="56"/>
      <c r="S418" s="56"/>
      <c r="T418" s="56"/>
      <c r="U418" s="56"/>
      <c r="V418" s="56"/>
      <c r="W418" s="56"/>
      <c r="X418" s="56"/>
      <c r="Y418" s="56"/>
      <c r="Z418" s="56"/>
      <c r="AA418" s="56"/>
      <c r="AB418" s="56"/>
      <c r="AC418" s="56"/>
      <c r="AD418" s="56"/>
      <c r="AE418" s="56"/>
      <c r="AF418" s="56"/>
      <c r="AG418" s="56"/>
      <c r="AH418" s="56"/>
      <c r="AI418" s="56"/>
      <c r="AJ418" s="56"/>
      <c r="AK418" s="56"/>
      <c r="AL418" s="56"/>
      <c r="AM418" s="56"/>
      <c r="AN418" s="56"/>
      <c r="AO418" s="56"/>
      <c r="AP418" s="56"/>
      <c r="AQ418" s="56"/>
      <c r="AR418" s="56"/>
      <c r="AS418" s="56"/>
      <c r="AT418" s="56"/>
      <c r="AU418" s="56"/>
      <c r="AV418" s="56"/>
      <c r="AW418" s="56"/>
      <c r="AX418" s="56"/>
      <c r="AY418" s="56"/>
      <c r="AZ418" s="56"/>
      <c r="BA418" s="56"/>
      <c r="BB418" s="56"/>
      <c r="BC418" s="56"/>
      <c r="BD418" s="56"/>
      <c r="BE418" s="56"/>
      <c r="BF418" s="56"/>
      <c r="BG418" s="56"/>
      <c r="BH418" s="56"/>
      <c r="BI418" s="56"/>
      <c r="BJ418" s="56"/>
      <c r="BK418" s="56"/>
      <c r="BL418" s="56"/>
      <c r="BM418" s="56"/>
      <c r="BN418" s="56"/>
      <c r="BO418" s="56"/>
      <c r="BP418" s="56"/>
      <c r="BQ418" s="56"/>
      <c r="BR418" s="56"/>
      <c r="BS418" s="56"/>
      <c r="BT418" s="56"/>
      <c r="BU418" s="56"/>
      <c r="BV418" s="56"/>
      <c r="BW418" s="56"/>
      <c r="BX418" s="56"/>
      <c r="BY418" s="56"/>
      <c r="BZ418" s="56"/>
      <c r="CA418" s="56"/>
      <c r="CB418" s="56"/>
      <c r="CC418" s="56"/>
      <c r="CD418" s="56"/>
      <c r="CE418" s="56"/>
      <c r="CF418" s="56"/>
      <c r="CG418" s="56"/>
      <c r="CH418" s="56"/>
      <c r="CI418" s="56"/>
      <c r="CJ418" s="56"/>
      <c r="CK418" s="56"/>
      <c r="CL418" s="56"/>
      <c r="CM418" s="56"/>
      <c r="CN418" s="56"/>
      <c r="CO418" s="56"/>
      <c r="CP418" s="56"/>
      <c r="CQ418" s="56"/>
      <c r="CR418" s="56"/>
      <c r="CS418" s="56"/>
      <c r="CT418" s="56"/>
      <c r="CU418" s="56"/>
      <c r="CV418" s="56"/>
      <c r="CW418" s="56"/>
      <c r="CX418" s="56"/>
      <c r="CY418" s="56"/>
      <c r="CZ418" s="56"/>
      <c r="DA418" s="56"/>
      <c r="DB418" s="56"/>
      <c r="DC418" s="56"/>
      <c r="DD418" s="56"/>
      <c r="DE418" s="56"/>
      <c r="DF418" s="56"/>
      <c r="DG418" s="56"/>
      <c r="DH418" s="56"/>
      <c r="DI418" s="56"/>
      <c r="DJ418" s="56"/>
      <c r="DK418" s="56"/>
      <c r="DL418" s="56"/>
      <c r="DM418" s="56"/>
      <c r="DN418" s="56"/>
      <c r="DO418" s="56"/>
      <c r="DP418" s="56"/>
      <c r="DQ418" s="56"/>
    </row>
    <row r="419" spans="1:121" s="5" customFormat="1" ht="37.5" customHeight="1" x14ac:dyDescent="0.25">
      <c r="A419" s="18" t="s">
        <v>298</v>
      </c>
      <c r="B419" s="68" t="s">
        <v>200</v>
      </c>
      <c r="C419" s="43">
        <f>1020*4.779</f>
        <v>4874.58</v>
      </c>
      <c r="D419" s="4" t="s">
        <v>297</v>
      </c>
      <c r="E419" s="4" t="s">
        <v>120</v>
      </c>
      <c r="F419" s="4" t="s">
        <v>120</v>
      </c>
      <c r="G419" s="56"/>
      <c r="H419" s="56"/>
      <c r="I419" s="56"/>
      <c r="J419" s="56"/>
      <c r="K419" s="56"/>
      <c r="L419" s="56"/>
      <c r="M419" s="56"/>
      <c r="N419" s="56"/>
      <c r="O419" s="56"/>
      <c r="P419" s="56"/>
      <c r="Q419" s="56"/>
      <c r="R419" s="56"/>
      <c r="S419" s="56"/>
      <c r="T419" s="56"/>
      <c r="U419" s="56"/>
      <c r="V419" s="56"/>
      <c r="W419" s="56"/>
      <c r="X419" s="56"/>
      <c r="Y419" s="56"/>
      <c r="Z419" s="56"/>
      <c r="AA419" s="56"/>
      <c r="AB419" s="56"/>
      <c r="AC419" s="56"/>
      <c r="AD419" s="56"/>
      <c r="AE419" s="56"/>
      <c r="AF419" s="56"/>
      <c r="AG419" s="56"/>
      <c r="AH419" s="56"/>
      <c r="AI419" s="56"/>
      <c r="AJ419" s="56"/>
      <c r="AK419" s="56"/>
      <c r="AL419" s="56"/>
      <c r="AM419" s="56"/>
      <c r="AN419" s="56"/>
      <c r="AO419" s="56"/>
      <c r="AP419" s="56"/>
      <c r="AQ419" s="56"/>
      <c r="AR419" s="56"/>
      <c r="AS419" s="56"/>
      <c r="AT419" s="56"/>
      <c r="AU419" s="56"/>
      <c r="AV419" s="56"/>
      <c r="AW419" s="56"/>
      <c r="AX419" s="56"/>
      <c r="AY419" s="56"/>
      <c r="AZ419" s="56"/>
      <c r="BA419" s="56"/>
      <c r="BB419" s="56"/>
      <c r="BC419" s="56"/>
      <c r="BD419" s="56"/>
      <c r="BE419" s="56"/>
      <c r="BF419" s="56"/>
      <c r="BG419" s="56"/>
      <c r="BH419" s="56"/>
      <c r="BI419" s="56"/>
      <c r="BJ419" s="56"/>
      <c r="BK419" s="56"/>
      <c r="BL419" s="56"/>
      <c r="BM419" s="56"/>
      <c r="BN419" s="56"/>
      <c r="BO419" s="56"/>
      <c r="BP419" s="56"/>
      <c r="BQ419" s="56"/>
      <c r="BR419" s="56"/>
      <c r="BS419" s="56"/>
      <c r="BT419" s="56"/>
      <c r="BU419" s="56"/>
      <c r="BV419" s="56"/>
      <c r="BW419" s="56"/>
      <c r="BX419" s="56"/>
      <c r="BY419" s="56"/>
      <c r="BZ419" s="56"/>
      <c r="CA419" s="56"/>
      <c r="CB419" s="56"/>
      <c r="CC419" s="56"/>
      <c r="CD419" s="56"/>
      <c r="CE419" s="56"/>
      <c r="CF419" s="56"/>
      <c r="CG419" s="56"/>
      <c r="CH419" s="56"/>
      <c r="CI419" s="56"/>
      <c r="CJ419" s="56"/>
      <c r="CK419" s="56"/>
      <c r="CL419" s="56"/>
      <c r="CM419" s="56"/>
      <c r="CN419" s="56"/>
      <c r="CO419" s="56"/>
      <c r="CP419" s="56"/>
      <c r="CQ419" s="56"/>
      <c r="CR419" s="56"/>
      <c r="CS419" s="56"/>
      <c r="CT419" s="56"/>
      <c r="CU419" s="56"/>
      <c r="CV419" s="56"/>
      <c r="CW419" s="56"/>
      <c r="CX419" s="56"/>
      <c r="CY419" s="56"/>
      <c r="CZ419" s="56"/>
      <c r="DA419" s="56"/>
      <c r="DB419" s="56"/>
      <c r="DC419" s="56"/>
      <c r="DD419" s="56"/>
      <c r="DE419" s="56"/>
      <c r="DF419" s="56"/>
      <c r="DG419" s="56"/>
      <c r="DH419" s="56"/>
      <c r="DI419" s="56"/>
      <c r="DJ419" s="56"/>
      <c r="DK419" s="56"/>
      <c r="DL419" s="56"/>
      <c r="DM419" s="56"/>
      <c r="DN419" s="56"/>
      <c r="DO419" s="56"/>
      <c r="DP419" s="56"/>
      <c r="DQ419" s="56"/>
    </row>
    <row r="420" spans="1:121" s="5" customFormat="1" ht="155.25" customHeight="1" x14ac:dyDescent="0.25">
      <c r="A420" s="57" t="s">
        <v>809</v>
      </c>
      <c r="B420" s="69" t="s">
        <v>299</v>
      </c>
      <c r="C420" s="42">
        <v>15572</v>
      </c>
      <c r="D420" s="4" t="s">
        <v>297</v>
      </c>
      <c r="E420" s="58" t="s">
        <v>120</v>
      </c>
      <c r="F420" s="58" t="s">
        <v>10</v>
      </c>
      <c r="G420" s="56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56"/>
      <c r="S420" s="56"/>
      <c r="T420" s="56"/>
      <c r="U420" s="56"/>
      <c r="V420" s="56"/>
      <c r="W420" s="56"/>
      <c r="X420" s="56"/>
      <c r="Y420" s="56"/>
      <c r="Z420" s="56"/>
      <c r="AA420" s="56"/>
      <c r="AB420" s="56"/>
      <c r="AC420" s="56"/>
      <c r="AD420" s="56"/>
      <c r="AE420" s="56"/>
      <c r="AF420" s="56"/>
      <c r="AG420" s="56"/>
      <c r="AH420" s="56"/>
      <c r="AI420" s="56"/>
      <c r="AJ420" s="56"/>
      <c r="AK420" s="56"/>
      <c r="AL420" s="56"/>
      <c r="AM420" s="56"/>
      <c r="AN420" s="56"/>
      <c r="AO420" s="56"/>
      <c r="AP420" s="56"/>
      <c r="AQ420" s="56"/>
      <c r="AR420" s="56"/>
      <c r="AS420" s="56"/>
      <c r="AT420" s="56"/>
      <c r="AU420" s="56"/>
      <c r="AV420" s="56"/>
      <c r="AW420" s="56"/>
      <c r="AX420" s="56"/>
      <c r="AY420" s="56"/>
      <c r="AZ420" s="56"/>
      <c r="BA420" s="56"/>
      <c r="BB420" s="56"/>
      <c r="BC420" s="56"/>
      <c r="BD420" s="56"/>
      <c r="BE420" s="56"/>
      <c r="BF420" s="56"/>
      <c r="BG420" s="56"/>
      <c r="BH420" s="56"/>
      <c r="BI420" s="56"/>
      <c r="BJ420" s="56"/>
      <c r="BK420" s="56"/>
      <c r="BL420" s="56"/>
      <c r="BM420" s="56"/>
      <c r="BN420" s="56"/>
      <c r="BO420" s="56"/>
      <c r="BP420" s="56"/>
      <c r="BQ420" s="56"/>
      <c r="BR420" s="56"/>
      <c r="BS420" s="56"/>
      <c r="BT420" s="56"/>
      <c r="BU420" s="56"/>
      <c r="BV420" s="56"/>
      <c r="BW420" s="56"/>
      <c r="BX420" s="56"/>
      <c r="BY420" s="56"/>
      <c r="BZ420" s="56"/>
      <c r="CA420" s="56"/>
      <c r="CB420" s="56"/>
      <c r="CC420" s="56"/>
      <c r="CD420" s="56"/>
      <c r="CE420" s="56"/>
      <c r="CF420" s="56"/>
      <c r="CG420" s="56"/>
      <c r="CH420" s="56"/>
      <c r="CI420" s="56"/>
      <c r="CJ420" s="56"/>
      <c r="CK420" s="56"/>
      <c r="CL420" s="56"/>
      <c r="CM420" s="56"/>
      <c r="CN420" s="56"/>
      <c r="CO420" s="56"/>
      <c r="CP420" s="56"/>
      <c r="CQ420" s="56"/>
      <c r="CR420" s="56"/>
      <c r="CS420" s="56"/>
      <c r="CT420" s="56"/>
      <c r="CU420" s="56"/>
      <c r="CV420" s="56"/>
      <c r="CW420" s="56"/>
      <c r="CX420" s="56"/>
      <c r="CY420" s="56"/>
      <c r="CZ420" s="56"/>
      <c r="DA420" s="56"/>
      <c r="DB420" s="56"/>
      <c r="DC420" s="56"/>
      <c r="DD420" s="56"/>
      <c r="DE420" s="56"/>
      <c r="DF420" s="56"/>
      <c r="DG420" s="56"/>
      <c r="DH420" s="56"/>
      <c r="DI420" s="56"/>
      <c r="DJ420" s="56"/>
      <c r="DK420" s="56"/>
      <c r="DL420" s="56"/>
      <c r="DM420" s="56"/>
      <c r="DN420" s="56"/>
      <c r="DO420" s="56"/>
      <c r="DP420" s="56"/>
      <c r="DQ420" s="56"/>
    </row>
    <row r="421" spans="1:121" s="5" customFormat="1" ht="30" customHeight="1" x14ac:dyDescent="0.25">
      <c r="A421" s="57" t="s">
        <v>300</v>
      </c>
      <c r="B421" s="91" t="s">
        <v>194</v>
      </c>
      <c r="C421" s="42">
        <v>138.47</v>
      </c>
      <c r="D421" s="4" t="s">
        <v>297</v>
      </c>
      <c r="E421" s="58" t="s">
        <v>26</v>
      </c>
      <c r="F421" s="58" t="s">
        <v>26</v>
      </c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  <c r="T421" s="56"/>
      <c r="U421" s="56"/>
      <c r="V421" s="56"/>
      <c r="W421" s="56"/>
      <c r="X421" s="56"/>
      <c r="Y421" s="56"/>
      <c r="Z421" s="56"/>
      <c r="AA421" s="56"/>
      <c r="AB421" s="56"/>
      <c r="AC421" s="56"/>
      <c r="AD421" s="56"/>
      <c r="AE421" s="56"/>
      <c r="AF421" s="56"/>
      <c r="AG421" s="56"/>
      <c r="AH421" s="56"/>
      <c r="AI421" s="56"/>
      <c r="AJ421" s="56"/>
      <c r="AK421" s="56"/>
      <c r="AL421" s="56"/>
      <c r="AM421" s="56"/>
      <c r="AN421" s="56"/>
      <c r="AO421" s="56"/>
      <c r="AP421" s="56"/>
      <c r="AQ421" s="56"/>
      <c r="AR421" s="56"/>
      <c r="AS421" s="56"/>
      <c r="AT421" s="56"/>
      <c r="AU421" s="56"/>
      <c r="AV421" s="56"/>
      <c r="AW421" s="56"/>
      <c r="AX421" s="56"/>
      <c r="AY421" s="56"/>
      <c r="AZ421" s="56"/>
      <c r="BA421" s="56"/>
      <c r="BB421" s="56"/>
      <c r="BC421" s="56"/>
      <c r="BD421" s="56"/>
      <c r="BE421" s="56"/>
      <c r="BF421" s="56"/>
      <c r="BG421" s="56"/>
      <c r="BH421" s="56"/>
      <c r="BI421" s="56"/>
      <c r="BJ421" s="56"/>
      <c r="BK421" s="56"/>
      <c r="BL421" s="56"/>
      <c r="BM421" s="56"/>
      <c r="BN421" s="56"/>
      <c r="BO421" s="56"/>
      <c r="BP421" s="56"/>
      <c r="BQ421" s="56"/>
      <c r="BR421" s="56"/>
      <c r="BS421" s="56"/>
      <c r="BT421" s="56"/>
      <c r="BU421" s="56"/>
      <c r="BV421" s="56"/>
      <c r="BW421" s="56"/>
      <c r="BX421" s="56"/>
      <c r="BY421" s="56"/>
      <c r="BZ421" s="56"/>
      <c r="CA421" s="56"/>
      <c r="CB421" s="56"/>
      <c r="CC421" s="56"/>
      <c r="CD421" s="56"/>
      <c r="CE421" s="56"/>
      <c r="CF421" s="56"/>
      <c r="CG421" s="56"/>
      <c r="CH421" s="56"/>
      <c r="CI421" s="56"/>
      <c r="CJ421" s="56"/>
      <c r="CK421" s="56"/>
      <c r="CL421" s="56"/>
      <c r="CM421" s="56"/>
      <c r="CN421" s="56"/>
      <c r="CO421" s="56"/>
      <c r="CP421" s="56"/>
      <c r="CQ421" s="56"/>
      <c r="CR421" s="56"/>
      <c r="CS421" s="56"/>
      <c r="CT421" s="56"/>
      <c r="CU421" s="56"/>
      <c r="CV421" s="56"/>
      <c r="CW421" s="56"/>
      <c r="CX421" s="56"/>
      <c r="CY421" s="56"/>
      <c r="CZ421" s="56"/>
      <c r="DA421" s="56"/>
      <c r="DB421" s="56"/>
      <c r="DC421" s="56"/>
      <c r="DD421" s="56"/>
      <c r="DE421" s="56"/>
      <c r="DF421" s="56"/>
      <c r="DG421" s="56"/>
      <c r="DH421" s="56"/>
      <c r="DI421" s="56"/>
      <c r="DJ421" s="56"/>
      <c r="DK421" s="56"/>
      <c r="DL421" s="56"/>
      <c r="DM421" s="56"/>
      <c r="DN421" s="56"/>
      <c r="DO421" s="56"/>
      <c r="DP421" s="56"/>
      <c r="DQ421" s="56"/>
    </row>
    <row r="422" spans="1:121" s="5" customFormat="1" ht="30" customHeight="1" x14ac:dyDescent="0.25">
      <c r="A422" s="57" t="s">
        <v>301</v>
      </c>
      <c r="B422" s="91" t="s">
        <v>302</v>
      </c>
      <c r="C422" s="42" t="s">
        <v>303</v>
      </c>
      <c r="D422" s="58" t="s">
        <v>297</v>
      </c>
      <c r="E422" s="58" t="s">
        <v>26</v>
      </c>
      <c r="F422" s="58" t="s">
        <v>10</v>
      </c>
      <c r="G422" s="56"/>
      <c r="H422" s="56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56"/>
      <c r="T422" s="56"/>
      <c r="U422" s="56"/>
      <c r="V422" s="56"/>
      <c r="W422" s="56"/>
      <c r="X422" s="56"/>
      <c r="Y422" s="56"/>
      <c r="Z422" s="56"/>
      <c r="AA422" s="56"/>
      <c r="AB422" s="56"/>
      <c r="AC422" s="56"/>
      <c r="AD422" s="56"/>
      <c r="AE422" s="56"/>
      <c r="AF422" s="56"/>
      <c r="AG422" s="56"/>
      <c r="AH422" s="56"/>
      <c r="AI422" s="56"/>
      <c r="AJ422" s="56"/>
      <c r="AK422" s="56"/>
      <c r="AL422" s="56"/>
      <c r="AM422" s="56"/>
      <c r="AN422" s="56"/>
      <c r="AO422" s="56"/>
      <c r="AP422" s="56"/>
      <c r="AQ422" s="56"/>
      <c r="AR422" s="56"/>
      <c r="AS422" s="56"/>
      <c r="AT422" s="56"/>
      <c r="AU422" s="56"/>
      <c r="AV422" s="56"/>
      <c r="AW422" s="56"/>
      <c r="AX422" s="56"/>
      <c r="AY422" s="56"/>
      <c r="AZ422" s="56"/>
      <c r="BA422" s="56"/>
      <c r="BB422" s="56"/>
      <c r="BC422" s="56"/>
      <c r="BD422" s="56"/>
      <c r="BE422" s="56"/>
      <c r="BF422" s="56"/>
      <c r="BG422" s="56"/>
      <c r="BH422" s="56"/>
      <c r="BI422" s="56"/>
      <c r="BJ422" s="56"/>
      <c r="BK422" s="56"/>
      <c r="BL422" s="56"/>
      <c r="BM422" s="56"/>
      <c r="BN422" s="56"/>
      <c r="BO422" s="56"/>
      <c r="BP422" s="56"/>
      <c r="BQ422" s="56"/>
      <c r="BR422" s="56"/>
      <c r="BS422" s="56"/>
      <c r="BT422" s="56"/>
      <c r="BU422" s="56"/>
      <c r="BV422" s="56"/>
      <c r="BW422" s="56"/>
      <c r="BX422" s="56"/>
      <c r="BY422" s="56"/>
      <c r="BZ422" s="56"/>
      <c r="CA422" s="56"/>
      <c r="CB422" s="56"/>
      <c r="CC422" s="56"/>
      <c r="CD422" s="56"/>
      <c r="CE422" s="56"/>
      <c r="CF422" s="56"/>
      <c r="CG422" s="56"/>
      <c r="CH422" s="56"/>
      <c r="CI422" s="56"/>
      <c r="CJ422" s="56"/>
      <c r="CK422" s="56"/>
      <c r="CL422" s="56"/>
      <c r="CM422" s="56"/>
      <c r="CN422" s="56"/>
      <c r="CO422" s="56"/>
      <c r="CP422" s="56"/>
      <c r="CQ422" s="56"/>
      <c r="CR422" s="56"/>
      <c r="CS422" s="56"/>
      <c r="CT422" s="56"/>
      <c r="CU422" s="56"/>
      <c r="CV422" s="56"/>
      <c r="CW422" s="56"/>
      <c r="CX422" s="56"/>
      <c r="CY422" s="56"/>
      <c r="CZ422" s="56"/>
      <c r="DA422" s="56"/>
      <c r="DB422" s="56"/>
      <c r="DC422" s="56"/>
      <c r="DD422" s="56"/>
      <c r="DE422" s="56"/>
      <c r="DF422" s="56"/>
      <c r="DG422" s="56"/>
      <c r="DH422" s="56"/>
      <c r="DI422" s="56"/>
      <c r="DJ422" s="56"/>
      <c r="DK422" s="56"/>
      <c r="DL422" s="56"/>
      <c r="DM422" s="56"/>
      <c r="DN422" s="56"/>
      <c r="DO422" s="56"/>
      <c r="DP422" s="56"/>
      <c r="DQ422" s="56"/>
    </row>
    <row r="423" spans="1:121" s="5" customFormat="1" ht="123.75" customHeight="1" x14ac:dyDescent="0.25">
      <c r="A423" s="49" t="s">
        <v>810</v>
      </c>
      <c r="B423" s="117" t="s">
        <v>304</v>
      </c>
      <c r="C423" s="118">
        <f>216+27+490+520+1430</f>
        <v>2683</v>
      </c>
      <c r="D423" s="48" t="s">
        <v>297</v>
      </c>
      <c r="E423" s="48" t="s">
        <v>26</v>
      </c>
      <c r="F423" s="48" t="s">
        <v>10</v>
      </c>
      <c r="G423" s="56"/>
      <c r="H423" s="56"/>
      <c r="I423" s="56"/>
      <c r="J423" s="56"/>
      <c r="K423" s="56"/>
      <c r="L423" s="56"/>
      <c r="M423" s="56"/>
      <c r="N423" s="56"/>
      <c r="O423" s="56"/>
      <c r="P423" s="56"/>
      <c r="Q423" s="56"/>
      <c r="R423" s="56"/>
      <c r="S423" s="56"/>
      <c r="T423" s="56"/>
      <c r="U423" s="56"/>
      <c r="V423" s="56"/>
      <c r="W423" s="56"/>
      <c r="X423" s="56"/>
      <c r="Y423" s="56"/>
      <c r="Z423" s="56"/>
      <c r="AA423" s="56"/>
      <c r="AB423" s="56"/>
      <c r="AC423" s="56"/>
      <c r="AD423" s="56"/>
      <c r="AE423" s="56"/>
      <c r="AF423" s="56"/>
      <c r="AG423" s="56"/>
      <c r="AH423" s="56"/>
      <c r="AI423" s="56"/>
      <c r="AJ423" s="56"/>
      <c r="AK423" s="56"/>
      <c r="AL423" s="56"/>
      <c r="AM423" s="56"/>
      <c r="AN423" s="56"/>
      <c r="AO423" s="56"/>
      <c r="AP423" s="56"/>
      <c r="AQ423" s="56"/>
      <c r="AR423" s="56"/>
      <c r="AS423" s="56"/>
      <c r="AT423" s="56"/>
      <c r="AU423" s="56"/>
      <c r="AV423" s="56"/>
      <c r="AW423" s="56"/>
      <c r="AX423" s="56"/>
      <c r="AY423" s="56"/>
      <c r="AZ423" s="56"/>
      <c r="BA423" s="56"/>
      <c r="BB423" s="56"/>
      <c r="BC423" s="56"/>
      <c r="BD423" s="56"/>
      <c r="BE423" s="56"/>
      <c r="BF423" s="56"/>
      <c r="BG423" s="56"/>
      <c r="BH423" s="56"/>
      <c r="BI423" s="56"/>
      <c r="BJ423" s="56"/>
      <c r="BK423" s="56"/>
      <c r="BL423" s="56"/>
      <c r="BM423" s="56"/>
      <c r="BN423" s="56"/>
      <c r="BO423" s="56"/>
      <c r="BP423" s="56"/>
      <c r="BQ423" s="56"/>
      <c r="BR423" s="56"/>
      <c r="BS423" s="56"/>
      <c r="BT423" s="56"/>
      <c r="BU423" s="56"/>
      <c r="BV423" s="56"/>
      <c r="BW423" s="56"/>
      <c r="BX423" s="56"/>
      <c r="BY423" s="56"/>
      <c r="BZ423" s="56"/>
      <c r="CA423" s="56"/>
      <c r="CB423" s="56"/>
      <c r="CC423" s="56"/>
      <c r="CD423" s="56"/>
      <c r="CE423" s="56"/>
      <c r="CF423" s="56"/>
      <c r="CG423" s="56"/>
      <c r="CH423" s="56"/>
      <c r="CI423" s="56"/>
      <c r="CJ423" s="56"/>
      <c r="CK423" s="56"/>
      <c r="CL423" s="56"/>
      <c r="CM423" s="56"/>
      <c r="CN423" s="56"/>
      <c r="CO423" s="56"/>
      <c r="CP423" s="56"/>
      <c r="CQ423" s="56"/>
      <c r="CR423" s="56"/>
      <c r="CS423" s="56"/>
      <c r="CT423" s="56"/>
      <c r="CU423" s="56"/>
      <c r="CV423" s="56"/>
      <c r="CW423" s="56"/>
      <c r="CX423" s="56"/>
      <c r="CY423" s="56"/>
      <c r="CZ423" s="56"/>
      <c r="DA423" s="56"/>
      <c r="DB423" s="56"/>
      <c r="DC423" s="56"/>
      <c r="DD423" s="56"/>
      <c r="DE423" s="56"/>
      <c r="DF423" s="56"/>
      <c r="DG423" s="56"/>
      <c r="DH423" s="56"/>
      <c r="DI423" s="56"/>
      <c r="DJ423" s="56"/>
      <c r="DK423" s="56"/>
      <c r="DL423" s="56"/>
      <c r="DM423" s="56"/>
      <c r="DN423" s="56"/>
      <c r="DO423" s="56"/>
      <c r="DP423" s="56"/>
      <c r="DQ423" s="56"/>
    </row>
    <row r="424" spans="1:121" s="5" customFormat="1" ht="25.5" x14ac:dyDescent="0.25">
      <c r="A424" s="1" t="s">
        <v>305</v>
      </c>
      <c r="B424" s="69" t="s">
        <v>275</v>
      </c>
      <c r="C424" s="42">
        <v>5830</v>
      </c>
      <c r="D424" s="48" t="s">
        <v>297</v>
      </c>
      <c r="E424" s="58" t="s">
        <v>11</v>
      </c>
      <c r="F424" s="58" t="s">
        <v>182</v>
      </c>
      <c r="G424" s="56"/>
      <c r="H424" s="56"/>
      <c r="I424" s="56"/>
      <c r="J424" s="56"/>
      <c r="K424" s="56"/>
      <c r="L424" s="56"/>
      <c r="M424" s="56"/>
      <c r="N424" s="56"/>
      <c r="O424" s="56"/>
      <c r="P424" s="56"/>
      <c r="Q424" s="56"/>
      <c r="R424" s="56"/>
      <c r="S424" s="56"/>
      <c r="T424" s="56"/>
      <c r="U424" s="56"/>
      <c r="V424" s="56"/>
      <c r="W424" s="56"/>
      <c r="X424" s="56"/>
      <c r="Y424" s="56"/>
      <c r="Z424" s="56"/>
      <c r="AA424" s="56"/>
      <c r="AB424" s="56"/>
      <c r="AC424" s="56"/>
      <c r="AD424" s="56"/>
      <c r="AE424" s="56"/>
      <c r="AF424" s="56"/>
      <c r="AG424" s="56"/>
      <c r="AH424" s="56"/>
      <c r="AI424" s="56"/>
      <c r="AJ424" s="56"/>
      <c r="AK424" s="56"/>
      <c r="AL424" s="56"/>
      <c r="AM424" s="56"/>
      <c r="AN424" s="56"/>
      <c r="AO424" s="56"/>
      <c r="AP424" s="56"/>
      <c r="AQ424" s="56"/>
      <c r="AR424" s="56"/>
      <c r="AS424" s="56"/>
      <c r="AT424" s="56"/>
      <c r="AU424" s="56"/>
      <c r="AV424" s="56"/>
      <c r="AW424" s="56"/>
      <c r="AX424" s="56"/>
      <c r="AY424" s="56"/>
      <c r="AZ424" s="56"/>
      <c r="BA424" s="56"/>
      <c r="BB424" s="56"/>
      <c r="BC424" s="56"/>
      <c r="BD424" s="56"/>
      <c r="BE424" s="56"/>
      <c r="BF424" s="56"/>
      <c r="BG424" s="56"/>
      <c r="BH424" s="56"/>
      <c r="BI424" s="56"/>
      <c r="BJ424" s="56"/>
      <c r="BK424" s="56"/>
      <c r="BL424" s="56"/>
      <c r="BM424" s="56"/>
      <c r="BN424" s="56"/>
      <c r="BO424" s="56"/>
      <c r="BP424" s="56"/>
      <c r="BQ424" s="56"/>
      <c r="BR424" s="56"/>
      <c r="BS424" s="56"/>
      <c r="BT424" s="56"/>
      <c r="BU424" s="56"/>
      <c r="BV424" s="56"/>
      <c r="BW424" s="56"/>
      <c r="BX424" s="56"/>
      <c r="BY424" s="56"/>
      <c r="BZ424" s="56"/>
      <c r="CA424" s="56"/>
      <c r="CB424" s="56"/>
      <c r="CC424" s="56"/>
      <c r="CD424" s="56"/>
      <c r="CE424" s="56"/>
      <c r="CF424" s="56"/>
      <c r="CG424" s="56"/>
      <c r="CH424" s="56"/>
      <c r="CI424" s="56"/>
      <c r="CJ424" s="56"/>
      <c r="CK424" s="56"/>
      <c r="CL424" s="56"/>
      <c r="CM424" s="56"/>
      <c r="CN424" s="56"/>
      <c r="CO424" s="56"/>
      <c r="CP424" s="56"/>
      <c r="CQ424" s="56"/>
      <c r="CR424" s="56"/>
      <c r="CS424" s="56"/>
      <c r="CT424" s="56"/>
      <c r="CU424" s="56"/>
      <c r="CV424" s="56"/>
      <c r="CW424" s="56"/>
      <c r="CX424" s="56"/>
      <c r="CY424" s="56"/>
      <c r="CZ424" s="56"/>
      <c r="DA424" s="56"/>
      <c r="DB424" s="56"/>
      <c r="DC424" s="56"/>
      <c r="DD424" s="56"/>
      <c r="DE424" s="56"/>
      <c r="DF424" s="56"/>
      <c r="DG424" s="56"/>
      <c r="DH424" s="56"/>
      <c r="DI424" s="56"/>
      <c r="DJ424" s="56"/>
      <c r="DK424" s="56"/>
      <c r="DL424" s="56"/>
      <c r="DM424" s="56"/>
      <c r="DN424" s="56"/>
      <c r="DO424" s="56"/>
      <c r="DP424" s="56"/>
      <c r="DQ424" s="56"/>
    </row>
    <row r="425" spans="1:121" s="124" customFormat="1" ht="25.5" x14ac:dyDescent="0.25">
      <c r="A425" s="119" t="s">
        <v>306</v>
      </c>
      <c r="B425" s="120" t="s">
        <v>275</v>
      </c>
      <c r="C425" s="121">
        <v>2510</v>
      </c>
      <c r="D425" s="48" t="s">
        <v>297</v>
      </c>
      <c r="E425" s="122" t="s">
        <v>182</v>
      </c>
      <c r="F425" s="122" t="s">
        <v>182</v>
      </c>
      <c r="G425" s="123"/>
      <c r="H425" s="123"/>
      <c r="I425" s="123"/>
      <c r="J425" s="123"/>
      <c r="K425" s="123"/>
      <c r="L425" s="123"/>
      <c r="M425" s="123"/>
      <c r="N425" s="123"/>
      <c r="O425" s="123"/>
      <c r="P425" s="123"/>
      <c r="Q425" s="123"/>
      <c r="R425" s="123"/>
      <c r="S425" s="123"/>
      <c r="T425" s="123"/>
      <c r="U425" s="123"/>
      <c r="V425" s="123"/>
      <c r="W425" s="123"/>
      <c r="X425" s="123"/>
      <c r="Y425" s="123"/>
      <c r="Z425" s="123"/>
      <c r="AA425" s="123"/>
      <c r="AB425" s="123"/>
      <c r="AC425" s="123"/>
      <c r="AD425" s="123"/>
      <c r="AE425" s="123"/>
      <c r="AF425" s="123"/>
      <c r="AG425" s="123"/>
      <c r="AH425" s="123"/>
      <c r="AI425" s="123"/>
      <c r="AJ425" s="123"/>
      <c r="AK425" s="123"/>
      <c r="AL425" s="123"/>
      <c r="AM425" s="123"/>
      <c r="AN425" s="123"/>
      <c r="AO425" s="123"/>
      <c r="AP425" s="123"/>
      <c r="AQ425" s="123"/>
      <c r="AR425" s="123"/>
      <c r="AS425" s="123"/>
      <c r="AT425" s="123"/>
      <c r="AU425" s="123"/>
      <c r="AV425" s="123"/>
      <c r="AW425" s="123"/>
      <c r="AX425" s="123"/>
      <c r="AY425" s="123"/>
      <c r="AZ425" s="123"/>
      <c r="BA425" s="123"/>
      <c r="BB425" s="123"/>
      <c r="BC425" s="123"/>
      <c r="BD425" s="123"/>
      <c r="BE425" s="123"/>
      <c r="BF425" s="123"/>
      <c r="BG425" s="123"/>
      <c r="BH425" s="123"/>
      <c r="BI425" s="123"/>
      <c r="BJ425" s="123"/>
      <c r="BK425" s="123"/>
      <c r="BL425" s="123"/>
      <c r="BM425" s="123"/>
      <c r="BN425" s="123"/>
      <c r="BO425" s="123"/>
      <c r="BP425" s="123"/>
      <c r="BQ425" s="123"/>
      <c r="BR425" s="123"/>
      <c r="BS425" s="123"/>
      <c r="BT425" s="123"/>
      <c r="BU425" s="123"/>
      <c r="BV425" s="123"/>
      <c r="BW425" s="123"/>
      <c r="BX425" s="123"/>
      <c r="BY425" s="123"/>
      <c r="BZ425" s="123"/>
      <c r="CA425" s="123"/>
      <c r="CB425" s="123"/>
      <c r="CC425" s="123"/>
      <c r="CD425" s="123"/>
      <c r="CE425" s="123"/>
      <c r="CF425" s="123"/>
      <c r="CG425" s="123"/>
      <c r="CH425" s="123"/>
      <c r="CI425" s="123"/>
      <c r="CJ425" s="123"/>
      <c r="CK425" s="123"/>
      <c r="CL425" s="123"/>
      <c r="CM425" s="123"/>
      <c r="CN425" s="123"/>
      <c r="CO425" s="123"/>
      <c r="CP425" s="123"/>
      <c r="CQ425" s="123"/>
      <c r="CR425" s="123"/>
      <c r="CS425" s="123"/>
      <c r="CT425" s="123"/>
      <c r="CU425" s="123"/>
      <c r="CV425" s="123"/>
      <c r="CW425" s="123"/>
      <c r="CX425" s="123"/>
      <c r="CY425" s="123"/>
      <c r="CZ425" s="123"/>
      <c r="DA425" s="123"/>
      <c r="DB425" s="123"/>
      <c r="DC425" s="123"/>
      <c r="DD425" s="123"/>
      <c r="DE425" s="123"/>
      <c r="DF425" s="123"/>
      <c r="DG425" s="123"/>
      <c r="DH425" s="123"/>
      <c r="DI425" s="123"/>
      <c r="DJ425" s="123"/>
      <c r="DK425" s="123"/>
      <c r="DL425" s="123"/>
      <c r="DM425" s="123"/>
      <c r="DN425" s="123"/>
      <c r="DO425" s="123"/>
      <c r="DP425" s="123"/>
      <c r="DQ425" s="123"/>
    </row>
    <row r="426" spans="1:121" s="124" customFormat="1" ht="25.5" x14ac:dyDescent="0.25">
      <c r="A426" s="119" t="s">
        <v>307</v>
      </c>
      <c r="B426" s="120" t="s">
        <v>308</v>
      </c>
      <c r="C426" s="121">
        <v>2600</v>
      </c>
      <c r="D426" s="48" t="s">
        <v>297</v>
      </c>
      <c r="E426" s="122" t="s">
        <v>182</v>
      </c>
      <c r="F426" s="122" t="s">
        <v>182</v>
      </c>
      <c r="G426" s="123"/>
      <c r="H426" s="123"/>
      <c r="I426" s="123"/>
      <c r="J426" s="123"/>
      <c r="K426" s="123"/>
      <c r="L426" s="123"/>
      <c r="M426" s="123"/>
      <c r="N426" s="123"/>
      <c r="O426" s="123"/>
      <c r="P426" s="123"/>
      <c r="Q426" s="123"/>
      <c r="R426" s="123"/>
      <c r="S426" s="123"/>
      <c r="T426" s="123"/>
      <c r="U426" s="123"/>
      <c r="V426" s="123"/>
      <c r="W426" s="123"/>
      <c r="X426" s="123"/>
      <c r="Y426" s="123"/>
      <c r="Z426" s="123"/>
      <c r="AA426" s="123"/>
      <c r="AB426" s="123"/>
      <c r="AC426" s="123"/>
      <c r="AD426" s="123"/>
      <c r="AE426" s="123"/>
      <c r="AF426" s="123"/>
      <c r="AG426" s="123"/>
      <c r="AH426" s="123"/>
      <c r="AI426" s="123"/>
      <c r="AJ426" s="123"/>
      <c r="AK426" s="123"/>
      <c r="AL426" s="123"/>
      <c r="AM426" s="123"/>
      <c r="AN426" s="123"/>
      <c r="AO426" s="123"/>
      <c r="AP426" s="123"/>
      <c r="AQ426" s="123"/>
      <c r="AR426" s="123"/>
      <c r="AS426" s="123"/>
      <c r="AT426" s="123"/>
      <c r="AU426" s="123"/>
      <c r="AV426" s="123"/>
      <c r="AW426" s="123"/>
      <c r="AX426" s="123"/>
      <c r="AY426" s="123"/>
      <c r="AZ426" s="123"/>
      <c r="BA426" s="123"/>
      <c r="BB426" s="123"/>
      <c r="BC426" s="123"/>
      <c r="BD426" s="123"/>
      <c r="BE426" s="123"/>
      <c r="BF426" s="123"/>
      <c r="BG426" s="123"/>
      <c r="BH426" s="123"/>
      <c r="BI426" s="123"/>
      <c r="BJ426" s="123"/>
      <c r="BK426" s="123"/>
      <c r="BL426" s="123"/>
      <c r="BM426" s="123"/>
      <c r="BN426" s="123"/>
      <c r="BO426" s="123"/>
      <c r="BP426" s="123"/>
      <c r="BQ426" s="123"/>
      <c r="BR426" s="123"/>
      <c r="BS426" s="123"/>
      <c r="BT426" s="123"/>
      <c r="BU426" s="123"/>
      <c r="BV426" s="123"/>
      <c r="BW426" s="123"/>
      <c r="BX426" s="123"/>
      <c r="BY426" s="123"/>
      <c r="BZ426" s="123"/>
      <c r="CA426" s="123"/>
      <c r="CB426" s="123"/>
      <c r="CC426" s="123"/>
      <c r="CD426" s="123"/>
      <c r="CE426" s="123"/>
      <c r="CF426" s="123"/>
      <c r="CG426" s="123"/>
      <c r="CH426" s="123"/>
      <c r="CI426" s="123"/>
      <c r="CJ426" s="123"/>
      <c r="CK426" s="123"/>
      <c r="CL426" s="123"/>
      <c r="CM426" s="123"/>
      <c r="CN426" s="123"/>
      <c r="CO426" s="123"/>
      <c r="CP426" s="123"/>
      <c r="CQ426" s="123"/>
      <c r="CR426" s="123"/>
      <c r="CS426" s="123"/>
      <c r="CT426" s="123"/>
      <c r="CU426" s="123"/>
      <c r="CV426" s="123"/>
      <c r="CW426" s="123"/>
      <c r="CX426" s="123"/>
      <c r="CY426" s="123"/>
      <c r="CZ426" s="123"/>
      <c r="DA426" s="123"/>
      <c r="DB426" s="123"/>
      <c r="DC426" s="123"/>
      <c r="DD426" s="123"/>
      <c r="DE426" s="123"/>
      <c r="DF426" s="123"/>
      <c r="DG426" s="123"/>
      <c r="DH426" s="123"/>
      <c r="DI426" s="123"/>
      <c r="DJ426" s="123"/>
      <c r="DK426" s="123"/>
      <c r="DL426" s="123"/>
      <c r="DM426" s="123"/>
      <c r="DN426" s="123"/>
      <c r="DO426" s="123"/>
      <c r="DP426" s="123"/>
      <c r="DQ426" s="123"/>
    </row>
    <row r="427" spans="1:121" s="124" customFormat="1" ht="25.5" x14ac:dyDescent="0.25">
      <c r="A427" s="119" t="s">
        <v>309</v>
      </c>
      <c r="B427" s="120" t="s">
        <v>310</v>
      </c>
      <c r="C427" s="121">
        <v>820</v>
      </c>
      <c r="D427" s="48" t="s">
        <v>297</v>
      </c>
      <c r="E427" s="122" t="s">
        <v>182</v>
      </c>
      <c r="F427" s="122" t="s">
        <v>182</v>
      </c>
      <c r="G427" s="123"/>
      <c r="H427" s="123"/>
      <c r="I427" s="123"/>
      <c r="J427" s="123"/>
      <c r="K427" s="123"/>
      <c r="L427" s="123"/>
      <c r="M427" s="123"/>
      <c r="N427" s="123"/>
      <c r="O427" s="123"/>
      <c r="P427" s="123"/>
      <c r="Q427" s="123"/>
      <c r="R427" s="123"/>
      <c r="S427" s="123"/>
      <c r="T427" s="123"/>
      <c r="U427" s="123"/>
      <c r="V427" s="123"/>
      <c r="W427" s="123"/>
      <c r="X427" s="123"/>
      <c r="Y427" s="123"/>
      <c r="Z427" s="123"/>
      <c r="AA427" s="123"/>
      <c r="AB427" s="123"/>
      <c r="AC427" s="123"/>
      <c r="AD427" s="123"/>
      <c r="AE427" s="123"/>
      <c r="AF427" s="123"/>
      <c r="AG427" s="123"/>
      <c r="AH427" s="123"/>
      <c r="AI427" s="123"/>
      <c r="AJ427" s="123"/>
      <c r="AK427" s="123"/>
      <c r="AL427" s="123"/>
      <c r="AM427" s="123"/>
      <c r="AN427" s="123"/>
      <c r="AO427" s="123"/>
      <c r="AP427" s="123"/>
      <c r="AQ427" s="123"/>
      <c r="AR427" s="123"/>
      <c r="AS427" s="123"/>
      <c r="AT427" s="123"/>
      <c r="AU427" s="123"/>
      <c r="AV427" s="123"/>
      <c r="AW427" s="123"/>
      <c r="AX427" s="123"/>
      <c r="AY427" s="123"/>
      <c r="AZ427" s="123"/>
      <c r="BA427" s="123"/>
      <c r="BB427" s="123"/>
      <c r="BC427" s="123"/>
      <c r="BD427" s="123"/>
      <c r="BE427" s="123"/>
      <c r="BF427" s="123"/>
      <c r="BG427" s="123"/>
      <c r="BH427" s="123"/>
      <c r="BI427" s="123"/>
      <c r="BJ427" s="123"/>
      <c r="BK427" s="123"/>
      <c r="BL427" s="123"/>
      <c r="BM427" s="123"/>
      <c r="BN427" s="123"/>
      <c r="BO427" s="123"/>
      <c r="BP427" s="123"/>
      <c r="BQ427" s="123"/>
      <c r="BR427" s="123"/>
      <c r="BS427" s="123"/>
      <c r="BT427" s="123"/>
      <c r="BU427" s="123"/>
      <c r="BV427" s="123"/>
      <c r="BW427" s="123"/>
      <c r="BX427" s="123"/>
      <c r="BY427" s="123"/>
      <c r="BZ427" s="123"/>
      <c r="CA427" s="123"/>
      <c r="CB427" s="123"/>
      <c r="CC427" s="123"/>
      <c r="CD427" s="123"/>
      <c r="CE427" s="123"/>
      <c r="CF427" s="123"/>
      <c r="CG427" s="123"/>
      <c r="CH427" s="123"/>
      <c r="CI427" s="123"/>
      <c r="CJ427" s="123"/>
      <c r="CK427" s="123"/>
      <c r="CL427" s="123"/>
      <c r="CM427" s="123"/>
      <c r="CN427" s="123"/>
      <c r="CO427" s="123"/>
      <c r="CP427" s="123"/>
      <c r="CQ427" s="123"/>
      <c r="CR427" s="123"/>
      <c r="CS427" s="123"/>
      <c r="CT427" s="123"/>
      <c r="CU427" s="123"/>
      <c r="CV427" s="123"/>
      <c r="CW427" s="123"/>
      <c r="CX427" s="123"/>
      <c r="CY427" s="123"/>
      <c r="CZ427" s="123"/>
      <c r="DA427" s="123"/>
      <c r="DB427" s="123"/>
      <c r="DC427" s="123"/>
      <c r="DD427" s="123"/>
      <c r="DE427" s="123"/>
      <c r="DF427" s="123"/>
      <c r="DG427" s="123"/>
      <c r="DH427" s="123"/>
      <c r="DI427" s="123"/>
      <c r="DJ427" s="123"/>
      <c r="DK427" s="123"/>
      <c r="DL427" s="123"/>
      <c r="DM427" s="123"/>
      <c r="DN427" s="123"/>
      <c r="DO427" s="123"/>
      <c r="DP427" s="123"/>
      <c r="DQ427" s="123"/>
    </row>
    <row r="428" spans="1:121" s="5" customFormat="1" ht="25.5" x14ac:dyDescent="0.25">
      <c r="A428" s="57" t="s">
        <v>311</v>
      </c>
      <c r="B428" s="69" t="s">
        <v>312</v>
      </c>
      <c r="C428" s="42">
        <v>18159</v>
      </c>
      <c r="D428" s="48" t="s">
        <v>297</v>
      </c>
      <c r="E428" s="58" t="s">
        <v>11</v>
      </c>
      <c r="F428" s="58" t="s">
        <v>182</v>
      </c>
      <c r="G428" s="56"/>
      <c r="H428" s="56"/>
      <c r="I428" s="56"/>
      <c r="J428" s="56"/>
      <c r="K428" s="56"/>
      <c r="L428" s="56"/>
      <c r="M428" s="56"/>
      <c r="N428" s="56"/>
      <c r="O428" s="56"/>
      <c r="P428" s="56"/>
      <c r="Q428" s="56"/>
      <c r="R428" s="56"/>
      <c r="S428" s="56"/>
      <c r="T428" s="56"/>
      <c r="U428" s="56"/>
      <c r="V428" s="56"/>
      <c r="W428" s="56"/>
      <c r="X428" s="56"/>
      <c r="Y428" s="56"/>
      <c r="Z428" s="56"/>
      <c r="AA428" s="56"/>
      <c r="AB428" s="56"/>
      <c r="AC428" s="56"/>
      <c r="AD428" s="56"/>
      <c r="AE428" s="56"/>
      <c r="AF428" s="56"/>
      <c r="AG428" s="56"/>
      <c r="AH428" s="56"/>
      <c r="AI428" s="56"/>
      <c r="AJ428" s="56"/>
      <c r="AK428" s="56"/>
      <c r="AL428" s="56"/>
      <c r="AM428" s="56"/>
      <c r="AN428" s="56"/>
      <c r="AO428" s="56"/>
      <c r="AP428" s="56"/>
      <c r="AQ428" s="56"/>
      <c r="AR428" s="56"/>
      <c r="AS428" s="56"/>
      <c r="AT428" s="56"/>
      <c r="AU428" s="56"/>
      <c r="AV428" s="56"/>
      <c r="AW428" s="56"/>
      <c r="AX428" s="56"/>
      <c r="AY428" s="56"/>
      <c r="AZ428" s="56"/>
      <c r="BA428" s="56"/>
      <c r="BB428" s="56"/>
      <c r="BC428" s="56"/>
      <c r="BD428" s="56"/>
      <c r="BE428" s="56"/>
      <c r="BF428" s="56"/>
      <c r="BG428" s="56"/>
      <c r="BH428" s="56"/>
      <c r="BI428" s="56"/>
      <c r="BJ428" s="56"/>
      <c r="BK428" s="56"/>
      <c r="BL428" s="56"/>
      <c r="BM428" s="56"/>
      <c r="BN428" s="56"/>
      <c r="BO428" s="56"/>
      <c r="BP428" s="56"/>
      <c r="BQ428" s="56"/>
      <c r="BR428" s="56"/>
      <c r="BS428" s="56"/>
      <c r="BT428" s="56"/>
      <c r="BU428" s="56"/>
      <c r="BV428" s="56"/>
      <c r="BW428" s="56"/>
      <c r="BX428" s="56"/>
      <c r="BY428" s="56"/>
      <c r="BZ428" s="56"/>
      <c r="CA428" s="56"/>
      <c r="CB428" s="56"/>
      <c r="CC428" s="56"/>
      <c r="CD428" s="56"/>
      <c r="CE428" s="56"/>
      <c r="CF428" s="56"/>
      <c r="CG428" s="56"/>
      <c r="CH428" s="56"/>
      <c r="CI428" s="56"/>
      <c r="CJ428" s="56"/>
      <c r="CK428" s="56"/>
      <c r="CL428" s="56"/>
      <c r="CM428" s="56"/>
      <c r="CN428" s="56"/>
      <c r="CO428" s="56"/>
      <c r="CP428" s="56"/>
      <c r="CQ428" s="56"/>
      <c r="CR428" s="56"/>
      <c r="CS428" s="56"/>
      <c r="CT428" s="56"/>
      <c r="CU428" s="56"/>
      <c r="CV428" s="56"/>
      <c r="CW428" s="56"/>
      <c r="CX428" s="56"/>
      <c r="CY428" s="56"/>
      <c r="CZ428" s="56"/>
      <c r="DA428" s="56"/>
      <c r="DB428" s="56"/>
      <c r="DC428" s="56"/>
      <c r="DD428" s="56"/>
      <c r="DE428" s="56"/>
      <c r="DF428" s="56"/>
      <c r="DG428" s="56"/>
      <c r="DH428" s="56"/>
      <c r="DI428" s="56"/>
      <c r="DJ428" s="56"/>
      <c r="DK428" s="56"/>
      <c r="DL428" s="56"/>
      <c r="DM428" s="56"/>
      <c r="DN428" s="56"/>
      <c r="DO428" s="56"/>
      <c r="DP428" s="56"/>
      <c r="DQ428" s="56"/>
    </row>
    <row r="429" spans="1:121" s="124" customFormat="1" ht="25.5" x14ac:dyDescent="0.25">
      <c r="A429" s="119" t="s">
        <v>313</v>
      </c>
      <c r="B429" s="67" t="s">
        <v>314</v>
      </c>
      <c r="C429" s="121">
        <v>2180</v>
      </c>
      <c r="D429" s="48" t="s">
        <v>297</v>
      </c>
      <c r="E429" s="58" t="s">
        <v>182</v>
      </c>
      <c r="F429" s="58" t="s">
        <v>182</v>
      </c>
      <c r="G429" s="123"/>
      <c r="H429" s="123"/>
      <c r="I429" s="123"/>
      <c r="J429" s="123"/>
      <c r="K429" s="123"/>
      <c r="L429" s="123"/>
      <c r="M429" s="123"/>
      <c r="N429" s="123"/>
      <c r="O429" s="123"/>
      <c r="P429" s="123"/>
      <c r="Q429" s="123"/>
      <c r="R429" s="123"/>
      <c r="S429" s="123"/>
      <c r="T429" s="123"/>
      <c r="U429" s="123"/>
      <c r="V429" s="123"/>
      <c r="W429" s="123"/>
      <c r="X429" s="123"/>
      <c r="Y429" s="123"/>
      <c r="Z429" s="123"/>
      <c r="AA429" s="123"/>
      <c r="AB429" s="123"/>
      <c r="AC429" s="123"/>
      <c r="AD429" s="123"/>
      <c r="AE429" s="123"/>
      <c r="AF429" s="123"/>
      <c r="AG429" s="123"/>
      <c r="AH429" s="123"/>
      <c r="AI429" s="123"/>
      <c r="AJ429" s="123"/>
      <c r="AK429" s="123"/>
      <c r="AL429" s="123"/>
      <c r="AM429" s="123"/>
      <c r="AN429" s="123"/>
      <c r="AO429" s="123"/>
      <c r="AP429" s="123"/>
      <c r="AQ429" s="123"/>
      <c r="AR429" s="123"/>
      <c r="AS429" s="123"/>
      <c r="AT429" s="123"/>
      <c r="AU429" s="123"/>
      <c r="AV429" s="123"/>
      <c r="AW429" s="123"/>
      <c r="AX429" s="123"/>
      <c r="AY429" s="123"/>
      <c r="AZ429" s="123"/>
      <c r="BA429" s="123"/>
      <c r="BB429" s="123"/>
      <c r="BC429" s="123"/>
      <c r="BD429" s="123"/>
      <c r="BE429" s="123"/>
      <c r="BF429" s="123"/>
      <c r="BG429" s="123"/>
      <c r="BH429" s="123"/>
      <c r="BI429" s="123"/>
      <c r="BJ429" s="123"/>
      <c r="BK429" s="123"/>
      <c r="BL429" s="123"/>
      <c r="BM429" s="123"/>
      <c r="BN429" s="123"/>
      <c r="BO429" s="123"/>
      <c r="BP429" s="123"/>
      <c r="BQ429" s="123"/>
      <c r="BR429" s="123"/>
      <c r="BS429" s="123"/>
      <c r="BT429" s="123"/>
      <c r="BU429" s="123"/>
      <c r="BV429" s="123"/>
      <c r="BW429" s="123"/>
      <c r="BX429" s="123"/>
      <c r="BY429" s="123"/>
      <c r="BZ429" s="123"/>
      <c r="CA429" s="123"/>
      <c r="CB429" s="123"/>
      <c r="CC429" s="123"/>
      <c r="CD429" s="123"/>
      <c r="CE429" s="123"/>
      <c r="CF429" s="123"/>
      <c r="CG429" s="123"/>
      <c r="CH429" s="123"/>
      <c r="CI429" s="123"/>
      <c r="CJ429" s="123"/>
      <c r="CK429" s="123"/>
      <c r="CL429" s="123"/>
      <c r="CM429" s="123"/>
      <c r="CN429" s="123"/>
      <c r="CO429" s="123"/>
      <c r="CP429" s="123"/>
      <c r="CQ429" s="123"/>
      <c r="CR429" s="123"/>
      <c r="CS429" s="123"/>
      <c r="CT429" s="123"/>
      <c r="CU429" s="123"/>
      <c r="CV429" s="123"/>
      <c r="CW429" s="123"/>
      <c r="CX429" s="123"/>
      <c r="CY429" s="123"/>
      <c r="CZ429" s="123"/>
      <c r="DA429" s="123"/>
      <c r="DB429" s="123"/>
      <c r="DC429" s="123"/>
      <c r="DD429" s="123"/>
      <c r="DE429" s="123"/>
      <c r="DF429" s="123"/>
      <c r="DG429" s="123"/>
      <c r="DH429" s="123"/>
      <c r="DI429" s="123"/>
      <c r="DJ429" s="123"/>
      <c r="DK429" s="123"/>
      <c r="DL429" s="123"/>
      <c r="DM429" s="123"/>
      <c r="DN429" s="123"/>
      <c r="DO429" s="123"/>
      <c r="DP429" s="123"/>
      <c r="DQ429" s="123"/>
    </row>
    <row r="430" spans="1:121" s="124" customFormat="1" ht="25.5" x14ac:dyDescent="0.25">
      <c r="A430" s="119" t="s">
        <v>315</v>
      </c>
      <c r="B430" s="125" t="s">
        <v>316</v>
      </c>
      <c r="C430" s="121">
        <v>230</v>
      </c>
      <c r="D430" s="48" t="s">
        <v>297</v>
      </c>
      <c r="E430" s="126" t="s">
        <v>11</v>
      </c>
      <c r="F430" s="126" t="s">
        <v>162</v>
      </c>
      <c r="G430" s="123"/>
      <c r="H430" s="123"/>
      <c r="I430" s="123"/>
      <c r="J430" s="123"/>
      <c r="K430" s="123"/>
      <c r="L430" s="123"/>
      <c r="M430" s="123"/>
      <c r="N430" s="123"/>
      <c r="O430" s="123"/>
      <c r="P430" s="123"/>
      <c r="Q430" s="123"/>
      <c r="R430" s="123"/>
      <c r="S430" s="123"/>
      <c r="T430" s="123"/>
      <c r="U430" s="123"/>
      <c r="V430" s="123"/>
      <c r="W430" s="123"/>
      <c r="X430" s="123"/>
      <c r="Y430" s="123"/>
      <c r="Z430" s="123"/>
      <c r="AA430" s="123"/>
      <c r="AB430" s="123"/>
      <c r="AC430" s="123"/>
      <c r="AD430" s="123"/>
      <c r="AE430" s="123"/>
      <c r="AF430" s="123"/>
      <c r="AG430" s="123"/>
      <c r="AH430" s="123"/>
      <c r="AI430" s="123"/>
      <c r="AJ430" s="123"/>
      <c r="AK430" s="123"/>
      <c r="AL430" s="123"/>
      <c r="AM430" s="123"/>
      <c r="AN430" s="123"/>
      <c r="AO430" s="123"/>
      <c r="AP430" s="123"/>
      <c r="AQ430" s="123"/>
      <c r="AR430" s="123"/>
      <c r="AS430" s="123"/>
      <c r="AT430" s="123"/>
      <c r="AU430" s="123"/>
      <c r="AV430" s="123"/>
      <c r="AW430" s="123"/>
      <c r="AX430" s="123"/>
      <c r="AY430" s="123"/>
      <c r="AZ430" s="123"/>
      <c r="BA430" s="123"/>
      <c r="BB430" s="123"/>
      <c r="BC430" s="123"/>
      <c r="BD430" s="123"/>
      <c r="BE430" s="123"/>
      <c r="BF430" s="123"/>
      <c r="BG430" s="123"/>
      <c r="BH430" s="123"/>
      <c r="BI430" s="123"/>
      <c r="BJ430" s="123"/>
      <c r="BK430" s="123"/>
      <c r="BL430" s="123"/>
      <c r="BM430" s="123"/>
      <c r="BN430" s="123"/>
      <c r="BO430" s="123"/>
      <c r="BP430" s="123"/>
      <c r="BQ430" s="123"/>
      <c r="BR430" s="123"/>
      <c r="BS430" s="123"/>
      <c r="BT430" s="123"/>
      <c r="BU430" s="123"/>
      <c r="BV430" s="123"/>
      <c r="BW430" s="123"/>
      <c r="BX430" s="123"/>
      <c r="BY430" s="123"/>
      <c r="BZ430" s="123"/>
      <c r="CA430" s="123"/>
      <c r="CB430" s="123"/>
      <c r="CC430" s="123"/>
      <c r="CD430" s="123"/>
      <c r="CE430" s="123"/>
      <c r="CF430" s="123"/>
      <c r="CG430" s="123"/>
      <c r="CH430" s="123"/>
      <c r="CI430" s="123"/>
      <c r="CJ430" s="123"/>
      <c r="CK430" s="123"/>
      <c r="CL430" s="123"/>
      <c r="CM430" s="123"/>
      <c r="CN430" s="123"/>
      <c r="CO430" s="123"/>
      <c r="CP430" s="123"/>
      <c r="CQ430" s="123"/>
      <c r="CR430" s="123"/>
      <c r="CS430" s="123"/>
      <c r="CT430" s="123"/>
      <c r="CU430" s="123"/>
      <c r="CV430" s="123"/>
      <c r="CW430" s="123"/>
      <c r="CX430" s="123"/>
      <c r="CY430" s="123"/>
      <c r="CZ430" s="123"/>
      <c r="DA430" s="123"/>
      <c r="DB430" s="123"/>
      <c r="DC430" s="123"/>
      <c r="DD430" s="123"/>
      <c r="DE430" s="123"/>
      <c r="DF430" s="123"/>
      <c r="DG430" s="123"/>
      <c r="DH430" s="123"/>
      <c r="DI430" s="123"/>
      <c r="DJ430" s="123"/>
      <c r="DK430" s="123"/>
      <c r="DL430" s="123"/>
      <c r="DM430" s="123"/>
      <c r="DN430" s="123"/>
      <c r="DO430" s="123"/>
      <c r="DP430" s="123"/>
      <c r="DQ430" s="123"/>
    </row>
    <row r="431" spans="1:121" s="5" customFormat="1" ht="25.5" x14ac:dyDescent="0.25">
      <c r="A431" s="119" t="s">
        <v>317</v>
      </c>
      <c r="B431" s="69" t="s">
        <v>318</v>
      </c>
      <c r="C431" s="42">
        <v>3397</v>
      </c>
      <c r="D431" s="48" t="s">
        <v>297</v>
      </c>
      <c r="E431" s="58" t="s">
        <v>182</v>
      </c>
      <c r="F431" s="58" t="s">
        <v>182</v>
      </c>
      <c r="G431" s="56"/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56"/>
      <c r="S431" s="56"/>
      <c r="T431" s="56"/>
      <c r="U431" s="56"/>
      <c r="V431" s="56"/>
      <c r="W431" s="56"/>
      <c r="X431" s="56"/>
      <c r="Y431" s="56"/>
      <c r="Z431" s="56"/>
      <c r="AA431" s="56"/>
      <c r="AB431" s="56"/>
      <c r="AC431" s="56"/>
      <c r="AD431" s="56"/>
      <c r="AE431" s="56"/>
      <c r="AF431" s="56"/>
      <c r="AG431" s="56"/>
      <c r="AH431" s="56"/>
      <c r="AI431" s="56"/>
      <c r="AJ431" s="56"/>
      <c r="AK431" s="56"/>
      <c r="AL431" s="56"/>
      <c r="AM431" s="56"/>
      <c r="AN431" s="56"/>
      <c r="AO431" s="56"/>
      <c r="AP431" s="56"/>
      <c r="AQ431" s="56"/>
      <c r="AR431" s="56"/>
      <c r="AS431" s="56"/>
      <c r="AT431" s="56"/>
      <c r="AU431" s="56"/>
      <c r="AV431" s="56"/>
      <c r="AW431" s="56"/>
      <c r="AX431" s="56"/>
      <c r="AY431" s="56"/>
      <c r="AZ431" s="56"/>
      <c r="BA431" s="56"/>
      <c r="BB431" s="56"/>
      <c r="BC431" s="56"/>
      <c r="BD431" s="56"/>
      <c r="BE431" s="56"/>
      <c r="BF431" s="56"/>
      <c r="BG431" s="56"/>
      <c r="BH431" s="56"/>
      <c r="BI431" s="56"/>
      <c r="BJ431" s="56"/>
      <c r="BK431" s="56"/>
      <c r="BL431" s="56"/>
      <c r="BM431" s="56"/>
      <c r="BN431" s="56"/>
      <c r="BO431" s="56"/>
      <c r="BP431" s="56"/>
      <c r="BQ431" s="56"/>
      <c r="BR431" s="56"/>
      <c r="BS431" s="56"/>
      <c r="BT431" s="56"/>
      <c r="BU431" s="56"/>
      <c r="BV431" s="56"/>
      <c r="BW431" s="56"/>
      <c r="BX431" s="56"/>
      <c r="BY431" s="56"/>
      <c r="BZ431" s="56"/>
      <c r="CA431" s="56"/>
      <c r="CB431" s="56"/>
      <c r="CC431" s="56"/>
      <c r="CD431" s="56"/>
      <c r="CE431" s="56"/>
      <c r="CF431" s="56"/>
      <c r="CG431" s="56"/>
      <c r="CH431" s="56"/>
      <c r="CI431" s="56"/>
      <c r="CJ431" s="56"/>
      <c r="CK431" s="56"/>
      <c r="CL431" s="56"/>
      <c r="CM431" s="56"/>
      <c r="CN431" s="56"/>
      <c r="CO431" s="56"/>
      <c r="CP431" s="56"/>
      <c r="CQ431" s="56"/>
      <c r="CR431" s="56"/>
      <c r="CS431" s="56"/>
      <c r="CT431" s="56"/>
      <c r="CU431" s="56"/>
      <c r="CV431" s="56"/>
      <c r="CW431" s="56"/>
      <c r="CX431" s="56"/>
      <c r="CY431" s="56"/>
      <c r="CZ431" s="56"/>
      <c r="DA431" s="56"/>
      <c r="DB431" s="56"/>
      <c r="DC431" s="56"/>
      <c r="DD431" s="56"/>
      <c r="DE431" s="56"/>
      <c r="DF431" s="56"/>
      <c r="DG431" s="56"/>
      <c r="DH431" s="56"/>
      <c r="DI431" s="56"/>
      <c r="DJ431" s="56"/>
      <c r="DK431" s="56"/>
      <c r="DL431" s="56"/>
      <c r="DM431" s="56"/>
      <c r="DN431" s="56"/>
      <c r="DO431" s="56"/>
      <c r="DP431" s="56"/>
      <c r="DQ431" s="56"/>
    </row>
    <row r="432" spans="1:121" s="129" customFormat="1" ht="25.5" x14ac:dyDescent="0.25">
      <c r="A432" s="119" t="s">
        <v>319</v>
      </c>
      <c r="B432" s="125" t="s">
        <v>312</v>
      </c>
      <c r="C432" s="127">
        <v>9668</v>
      </c>
      <c r="D432" s="48" t="s">
        <v>297</v>
      </c>
      <c r="E432" s="126" t="s">
        <v>182</v>
      </c>
      <c r="F432" s="126" t="s">
        <v>182</v>
      </c>
      <c r="G432" s="128"/>
      <c r="H432" s="128"/>
      <c r="I432" s="128"/>
      <c r="J432" s="128"/>
      <c r="K432" s="128"/>
      <c r="L432" s="128"/>
      <c r="M432" s="128"/>
      <c r="N432" s="128"/>
      <c r="O432" s="128"/>
      <c r="P432" s="128"/>
      <c r="Q432" s="128"/>
      <c r="R432" s="128"/>
      <c r="S432" s="128"/>
      <c r="T432" s="128"/>
      <c r="U432" s="128"/>
      <c r="V432" s="128"/>
      <c r="W432" s="128"/>
      <c r="X432" s="128"/>
      <c r="Y432" s="128"/>
      <c r="Z432" s="128"/>
      <c r="AA432" s="128"/>
      <c r="AB432" s="128"/>
      <c r="AC432" s="128"/>
      <c r="AD432" s="128"/>
      <c r="AE432" s="128"/>
      <c r="AF432" s="128"/>
      <c r="AG432" s="128"/>
      <c r="AH432" s="128"/>
      <c r="AI432" s="128"/>
      <c r="AJ432" s="128"/>
      <c r="AK432" s="128"/>
      <c r="AL432" s="128"/>
      <c r="AM432" s="128"/>
      <c r="AN432" s="128"/>
      <c r="AO432" s="128"/>
      <c r="AP432" s="128"/>
      <c r="AQ432" s="128"/>
      <c r="AR432" s="128"/>
      <c r="AS432" s="128"/>
      <c r="AT432" s="128"/>
      <c r="AU432" s="128"/>
      <c r="AV432" s="128"/>
      <c r="AW432" s="128"/>
      <c r="AX432" s="128"/>
      <c r="AY432" s="128"/>
      <c r="AZ432" s="128"/>
      <c r="BA432" s="128"/>
      <c r="BB432" s="128"/>
      <c r="BC432" s="128"/>
      <c r="BD432" s="128"/>
      <c r="BE432" s="128"/>
      <c r="BF432" s="128"/>
      <c r="BG432" s="128"/>
      <c r="BH432" s="128"/>
      <c r="BI432" s="128"/>
      <c r="BJ432" s="128"/>
      <c r="BK432" s="128"/>
      <c r="BL432" s="128"/>
      <c r="BM432" s="128"/>
      <c r="BN432" s="128"/>
      <c r="BO432" s="128"/>
      <c r="BP432" s="128"/>
      <c r="BQ432" s="128"/>
      <c r="BR432" s="128"/>
      <c r="BS432" s="128"/>
      <c r="BT432" s="128"/>
      <c r="BU432" s="128"/>
      <c r="BV432" s="128"/>
      <c r="BW432" s="128"/>
      <c r="BX432" s="128"/>
      <c r="BY432" s="128"/>
      <c r="BZ432" s="128"/>
      <c r="CA432" s="128"/>
      <c r="CB432" s="128"/>
      <c r="CC432" s="128"/>
      <c r="CD432" s="128"/>
      <c r="CE432" s="128"/>
      <c r="CF432" s="128"/>
      <c r="CG432" s="128"/>
      <c r="CH432" s="128"/>
      <c r="CI432" s="128"/>
      <c r="CJ432" s="128"/>
      <c r="CK432" s="128"/>
      <c r="CL432" s="128"/>
      <c r="CM432" s="128"/>
      <c r="CN432" s="128"/>
      <c r="CO432" s="128"/>
      <c r="CP432" s="128"/>
      <c r="CQ432" s="128"/>
      <c r="CR432" s="128"/>
      <c r="CS432" s="128"/>
      <c r="CT432" s="128"/>
      <c r="CU432" s="128"/>
      <c r="CV432" s="128"/>
      <c r="CW432" s="128"/>
      <c r="CX432" s="128"/>
      <c r="CY432" s="128"/>
      <c r="CZ432" s="128"/>
      <c r="DA432" s="128"/>
      <c r="DB432" s="128"/>
      <c r="DC432" s="128"/>
      <c r="DD432" s="128"/>
      <c r="DE432" s="128"/>
      <c r="DF432" s="128"/>
      <c r="DG432" s="128"/>
      <c r="DH432" s="128"/>
      <c r="DI432" s="128"/>
      <c r="DJ432" s="128"/>
      <c r="DK432" s="128"/>
      <c r="DL432" s="128"/>
      <c r="DM432" s="128"/>
      <c r="DN432" s="128"/>
      <c r="DO432" s="128"/>
      <c r="DP432" s="128"/>
      <c r="DQ432" s="128"/>
    </row>
    <row r="433" spans="1:121" s="129" customFormat="1" ht="25.5" x14ac:dyDescent="0.25">
      <c r="A433" s="119" t="s">
        <v>320</v>
      </c>
      <c r="B433" s="125" t="s">
        <v>321</v>
      </c>
      <c r="C433" s="127">
        <v>2350</v>
      </c>
      <c r="D433" s="48" t="s">
        <v>297</v>
      </c>
      <c r="E433" s="126" t="s">
        <v>182</v>
      </c>
      <c r="F433" s="126" t="s">
        <v>182</v>
      </c>
      <c r="G433" s="128"/>
      <c r="H433" s="128"/>
      <c r="I433" s="128"/>
      <c r="J433" s="128"/>
      <c r="K433" s="128"/>
      <c r="L433" s="128"/>
      <c r="M433" s="128"/>
      <c r="N433" s="128"/>
      <c r="O433" s="128"/>
      <c r="P433" s="128"/>
      <c r="Q433" s="128"/>
      <c r="R433" s="128"/>
      <c r="S433" s="128"/>
      <c r="T433" s="128"/>
      <c r="U433" s="128"/>
      <c r="V433" s="128"/>
      <c r="W433" s="128"/>
      <c r="X433" s="128"/>
      <c r="Y433" s="128"/>
      <c r="Z433" s="128"/>
      <c r="AA433" s="128"/>
      <c r="AB433" s="128"/>
      <c r="AC433" s="128"/>
      <c r="AD433" s="128"/>
      <c r="AE433" s="128"/>
      <c r="AF433" s="128"/>
      <c r="AG433" s="128"/>
      <c r="AH433" s="128"/>
      <c r="AI433" s="128"/>
      <c r="AJ433" s="128"/>
      <c r="AK433" s="128"/>
      <c r="AL433" s="128"/>
      <c r="AM433" s="128"/>
      <c r="AN433" s="128"/>
      <c r="AO433" s="128"/>
      <c r="AP433" s="128"/>
      <c r="AQ433" s="128"/>
      <c r="AR433" s="128"/>
      <c r="AS433" s="128"/>
      <c r="AT433" s="128"/>
      <c r="AU433" s="128"/>
      <c r="AV433" s="128"/>
      <c r="AW433" s="128"/>
      <c r="AX433" s="128"/>
      <c r="AY433" s="128"/>
      <c r="AZ433" s="128"/>
      <c r="BA433" s="128"/>
      <c r="BB433" s="128"/>
      <c r="BC433" s="128"/>
      <c r="BD433" s="128"/>
      <c r="BE433" s="128"/>
      <c r="BF433" s="128"/>
      <c r="BG433" s="128"/>
      <c r="BH433" s="128"/>
      <c r="BI433" s="128"/>
      <c r="BJ433" s="128"/>
      <c r="BK433" s="128"/>
      <c r="BL433" s="128"/>
      <c r="BM433" s="128"/>
      <c r="BN433" s="128"/>
      <c r="BO433" s="128"/>
      <c r="BP433" s="128"/>
      <c r="BQ433" s="128"/>
      <c r="BR433" s="128"/>
      <c r="BS433" s="128"/>
      <c r="BT433" s="128"/>
      <c r="BU433" s="128"/>
      <c r="BV433" s="128"/>
      <c r="BW433" s="128"/>
      <c r="BX433" s="128"/>
      <c r="BY433" s="128"/>
      <c r="BZ433" s="128"/>
      <c r="CA433" s="128"/>
      <c r="CB433" s="128"/>
      <c r="CC433" s="128"/>
      <c r="CD433" s="128"/>
      <c r="CE433" s="128"/>
      <c r="CF433" s="128"/>
      <c r="CG433" s="128"/>
      <c r="CH433" s="128"/>
      <c r="CI433" s="128"/>
      <c r="CJ433" s="128"/>
      <c r="CK433" s="128"/>
      <c r="CL433" s="128"/>
      <c r="CM433" s="128"/>
      <c r="CN433" s="128"/>
      <c r="CO433" s="128"/>
      <c r="CP433" s="128"/>
      <c r="CQ433" s="128"/>
      <c r="CR433" s="128"/>
      <c r="CS433" s="128"/>
      <c r="CT433" s="128"/>
      <c r="CU433" s="128"/>
      <c r="CV433" s="128"/>
      <c r="CW433" s="128"/>
      <c r="CX433" s="128"/>
      <c r="CY433" s="128"/>
      <c r="CZ433" s="128"/>
      <c r="DA433" s="128"/>
      <c r="DB433" s="128"/>
      <c r="DC433" s="128"/>
      <c r="DD433" s="128"/>
      <c r="DE433" s="128"/>
      <c r="DF433" s="128"/>
      <c r="DG433" s="128"/>
      <c r="DH433" s="128"/>
      <c r="DI433" s="128"/>
      <c r="DJ433" s="128"/>
      <c r="DK433" s="128"/>
      <c r="DL433" s="128"/>
      <c r="DM433" s="128"/>
      <c r="DN433" s="128"/>
      <c r="DO433" s="128"/>
      <c r="DP433" s="128"/>
      <c r="DQ433" s="128"/>
    </row>
    <row r="434" spans="1:121" s="5" customFormat="1" ht="102" customHeight="1" x14ac:dyDescent="0.25">
      <c r="A434" s="57" t="s">
        <v>811</v>
      </c>
      <c r="B434" s="69" t="s">
        <v>812</v>
      </c>
      <c r="C434" s="42">
        <v>21130</v>
      </c>
      <c r="D434" s="58" t="s">
        <v>297</v>
      </c>
      <c r="E434" s="58" t="s">
        <v>11</v>
      </c>
      <c r="F434" s="58" t="s">
        <v>322</v>
      </c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6"/>
      <c r="S434" s="56"/>
      <c r="T434" s="56"/>
      <c r="U434" s="56"/>
      <c r="V434" s="56"/>
      <c r="W434" s="56"/>
      <c r="X434" s="56"/>
      <c r="Y434" s="56"/>
      <c r="Z434" s="56"/>
      <c r="AA434" s="56"/>
      <c r="AB434" s="56"/>
      <c r="AC434" s="56"/>
      <c r="AD434" s="56"/>
      <c r="AE434" s="56"/>
      <c r="AF434" s="56"/>
      <c r="AG434" s="56"/>
      <c r="AH434" s="56"/>
      <c r="AI434" s="56"/>
      <c r="AJ434" s="56"/>
      <c r="AK434" s="56"/>
      <c r="AL434" s="56"/>
      <c r="AM434" s="56"/>
      <c r="AN434" s="56"/>
      <c r="AO434" s="56"/>
      <c r="AP434" s="56"/>
      <c r="AQ434" s="56"/>
      <c r="AR434" s="56"/>
      <c r="AS434" s="56"/>
      <c r="AT434" s="56"/>
      <c r="AU434" s="56"/>
      <c r="AV434" s="56"/>
      <c r="AW434" s="56"/>
      <c r="AX434" s="56"/>
      <c r="AY434" s="56"/>
      <c r="AZ434" s="56"/>
      <c r="BA434" s="56"/>
      <c r="BB434" s="56"/>
      <c r="BC434" s="56"/>
      <c r="BD434" s="56"/>
      <c r="BE434" s="56"/>
      <c r="BF434" s="56"/>
      <c r="BG434" s="56"/>
      <c r="BH434" s="56"/>
      <c r="BI434" s="56"/>
      <c r="BJ434" s="56"/>
      <c r="BK434" s="56"/>
      <c r="BL434" s="56"/>
      <c r="BM434" s="56"/>
      <c r="BN434" s="56"/>
      <c r="BO434" s="56"/>
      <c r="BP434" s="56"/>
      <c r="BQ434" s="56"/>
      <c r="BR434" s="56"/>
      <c r="BS434" s="56"/>
      <c r="BT434" s="56"/>
      <c r="BU434" s="56"/>
      <c r="BV434" s="56"/>
      <c r="BW434" s="56"/>
      <c r="BX434" s="56"/>
      <c r="BY434" s="56"/>
      <c r="BZ434" s="56"/>
      <c r="CA434" s="56"/>
      <c r="CB434" s="56"/>
      <c r="CC434" s="56"/>
      <c r="CD434" s="56"/>
      <c r="CE434" s="56"/>
      <c r="CF434" s="56"/>
      <c r="CG434" s="56"/>
      <c r="CH434" s="56"/>
      <c r="CI434" s="56"/>
      <c r="CJ434" s="56"/>
      <c r="CK434" s="56"/>
      <c r="CL434" s="56"/>
      <c r="CM434" s="56"/>
      <c r="CN434" s="56"/>
      <c r="CO434" s="56"/>
      <c r="CP434" s="56"/>
      <c r="CQ434" s="56"/>
      <c r="CR434" s="56"/>
      <c r="CS434" s="56"/>
      <c r="CT434" s="56"/>
      <c r="CU434" s="56"/>
      <c r="CV434" s="56"/>
      <c r="CW434" s="56"/>
      <c r="CX434" s="56"/>
      <c r="CY434" s="56"/>
      <c r="CZ434" s="56"/>
      <c r="DA434" s="56"/>
      <c r="DB434" s="56"/>
      <c r="DC434" s="56"/>
      <c r="DD434" s="56"/>
      <c r="DE434" s="56"/>
      <c r="DF434" s="56"/>
      <c r="DG434" s="56"/>
      <c r="DH434" s="56"/>
      <c r="DI434" s="56"/>
      <c r="DJ434" s="56"/>
      <c r="DK434" s="56"/>
      <c r="DL434" s="56"/>
      <c r="DM434" s="56"/>
      <c r="DN434" s="56"/>
      <c r="DO434" s="56"/>
      <c r="DP434" s="56"/>
      <c r="DQ434" s="56"/>
    </row>
    <row r="435" spans="1:121" s="56" customFormat="1" ht="30.75" customHeight="1" x14ac:dyDescent="0.25">
      <c r="A435" s="57" t="s">
        <v>323</v>
      </c>
      <c r="B435" s="64" t="s">
        <v>324</v>
      </c>
      <c r="C435" s="42">
        <v>4500</v>
      </c>
      <c r="D435" s="58" t="s">
        <v>297</v>
      </c>
      <c r="E435" s="58" t="s">
        <v>182</v>
      </c>
      <c r="F435" s="58" t="s">
        <v>242</v>
      </c>
    </row>
    <row r="436" spans="1:121" s="56" customFormat="1" ht="25.5" x14ac:dyDescent="0.25">
      <c r="A436" s="57" t="s">
        <v>325</v>
      </c>
      <c r="B436" s="65" t="s">
        <v>326</v>
      </c>
      <c r="C436" s="42">
        <v>850</v>
      </c>
      <c r="D436" s="58" t="s">
        <v>297</v>
      </c>
      <c r="E436" s="58" t="s">
        <v>182</v>
      </c>
      <c r="F436" s="58" t="s">
        <v>182</v>
      </c>
    </row>
    <row r="437" spans="1:121" s="56" customFormat="1" ht="25.5" x14ac:dyDescent="0.25">
      <c r="A437" s="57" t="s">
        <v>325</v>
      </c>
      <c r="B437" s="65" t="s">
        <v>326</v>
      </c>
      <c r="C437" s="42">
        <f>140/1.19</f>
        <v>117.64705882352942</v>
      </c>
      <c r="D437" s="58" t="s">
        <v>297</v>
      </c>
      <c r="E437" s="58" t="s">
        <v>70</v>
      </c>
      <c r="F437" s="58" t="s">
        <v>70</v>
      </c>
    </row>
    <row r="438" spans="1:121" s="56" customFormat="1" ht="25.5" x14ac:dyDescent="0.25">
      <c r="A438" s="57" t="s">
        <v>327</v>
      </c>
      <c r="B438" s="65" t="s">
        <v>328</v>
      </c>
      <c r="C438" s="42">
        <v>326.74</v>
      </c>
      <c r="D438" s="58" t="s">
        <v>297</v>
      </c>
      <c r="E438" s="58"/>
      <c r="F438" s="58"/>
    </row>
    <row r="439" spans="1:121" s="56" customFormat="1" ht="25.5" customHeight="1" x14ac:dyDescent="0.25">
      <c r="A439" s="54" t="s">
        <v>329</v>
      </c>
      <c r="B439" s="97" t="s">
        <v>330</v>
      </c>
      <c r="C439" s="130">
        <v>400</v>
      </c>
      <c r="D439" s="58" t="s">
        <v>297</v>
      </c>
      <c r="E439" s="58" t="s">
        <v>249</v>
      </c>
      <c r="F439" s="58" t="s">
        <v>249</v>
      </c>
    </row>
    <row r="440" spans="1:121" s="56" customFormat="1" ht="25.5" customHeight="1" x14ac:dyDescent="0.25">
      <c r="A440" s="54" t="s">
        <v>331</v>
      </c>
      <c r="B440" s="97" t="s">
        <v>332</v>
      </c>
      <c r="C440" s="130">
        <v>630</v>
      </c>
      <c r="D440" s="58" t="s">
        <v>297</v>
      </c>
      <c r="E440" s="58" t="s">
        <v>249</v>
      </c>
      <c r="F440" s="58"/>
    </row>
    <row r="441" spans="1:121" s="56" customFormat="1" ht="25.5" customHeight="1" x14ac:dyDescent="0.25">
      <c r="A441" s="54" t="s">
        <v>333</v>
      </c>
      <c r="B441" s="97" t="s">
        <v>281</v>
      </c>
      <c r="C441" s="130">
        <f>65/1.19*5</f>
        <v>273.10924369747903</v>
      </c>
      <c r="D441" s="58" t="s">
        <v>297</v>
      </c>
      <c r="E441" s="58" t="s">
        <v>249</v>
      </c>
      <c r="F441" s="58"/>
    </row>
    <row r="442" spans="1:121" s="56" customFormat="1" ht="33.75" customHeight="1" x14ac:dyDescent="0.25">
      <c r="A442" s="54" t="s">
        <v>334</v>
      </c>
      <c r="B442" s="97" t="s">
        <v>335</v>
      </c>
      <c r="C442" s="130">
        <v>429</v>
      </c>
      <c r="D442" s="58" t="s">
        <v>297</v>
      </c>
      <c r="E442" s="58" t="s">
        <v>249</v>
      </c>
      <c r="F442" s="58" t="s">
        <v>249</v>
      </c>
    </row>
    <row r="443" spans="1:121" s="56" customFormat="1" ht="25.5" customHeight="1" x14ac:dyDescent="0.25">
      <c r="A443" s="57" t="s">
        <v>336</v>
      </c>
      <c r="B443" s="198" t="s">
        <v>337</v>
      </c>
      <c r="C443" s="132">
        <f>4230*4.9</f>
        <v>20727</v>
      </c>
      <c r="D443" s="58" t="s">
        <v>297</v>
      </c>
      <c r="E443" s="58" t="s">
        <v>249</v>
      </c>
      <c r="F443" s="58" t="s">
        <v>249</v>
      </c>
    </row>
    <row r="444" spans="1:121" s="56" customFormat="1" ht="25.5" customHeight="1" thickBot="1" x14ac:dyDescent="0.3">
      <c r="A444" s="41" t="s">
        <v>338</v>
      </c>
      <c r="B444" s="199" t="s">
        <v>339</v>
      </c>
      <c r="C444" s="53">
        <v>136</v>
      </c>
      <c r="D444" s="39" t="s">
        <v>297</v>
      </c>
      <c r="E444" s="39" t="s">
        <v>70</v>
      </c>
      <c r="F444" s="39" t="s">
        <v>70</v>
      </c>
    </row>
    <row r="445" spans="1:121" s="56" customFormat="1" ht="25.5" customHeight="1" x14ac:dyDescent="0.25">
      <c r="A445" s="18" t="s">
        <v>383</v>
      </c>
      <c r="B445" s="131" t="s">
        <v>314</v>
      </c>
      <c r="C445" s="52"/>
      <c r="D445" s="58" t="s">
        <v>384</v>
      </c>
      <c r="E445" s="4" t="s">
        <v>120</v>
      </c>
      <c r="F445" s="4" t="s">
        <v>120</v>
      </c>
    </row>
    <row r="446" spans="1:121" s="56" customFormat="1" ht="25.5" customHeight="1" x14ac:dyDescent="0.25">
      <c r="A446" s="18" t="s">
        <v>388</v>
      </c>
      <c r="B446" s="131" t="s">
        <v>400</v>
      </c>
      <c r="C446" s="52">
        <v>5100</v>
      </c>
      <c r="D446" s="58" t="s">
        <v>384</v>
      </c>
      <c r="E446" s="4" t="s">
        <v>26</v>
      </c>
      <c r="F446" s="4" t="s">
        <v>26</v>
      </c>
    </row>
    <row r="447" spans="1:121" s="56" customFormat="1" ht="25.5" customHeight="1" x14ac:dyDescent="0.25">
      <c r="A447" s="18" t="s">
        <v>389</v>
      </c>
      <c r="B447" s="131" t="s">
        <v>400</v>
      </c>
      <c r="C447" s="52">
        <v>12720</v>
      </c>
      <c r="D447" s="58" t="s">
        <v>384</v>
      </c>
      <c r="E447" s="4" t="s">
        <v>26</v>
      </c>
      <c r="F447" s="4" t="s">
        <v>26</v>
      </c>
    </row>
    <row r="448" spans="1:121" s="56" customFormat="1" ht="25.5" customHeight="1" x14ac:dyDescent="0.25">
      <c r="A448" s="88" t="s">
        <v>406</v>
      </c>
      <c r="B448" s="97" t="s">
        <v>260</v>
      </c>
      <c r="C448" s="132">
        <f>1800/1.19+145/1.19+120/1.19</f>
        <v>1735.2941176470588</v>
      </c>
      <c r="D448" s="58" t="s">
        <v>384</v>
      </c>
      <c r="E448" s="4" t="s">
        <v>26</v>
      </c>
      <c r="F448" s="4" t="s">
        <v>26</v>
      </c>
    </row>
    <row r="449" spans="1:220" s="56" customFormat="1" ht="25.5" customHeight="1" x14ac:dyDescent="0.25">
      <c r="A449" s="57" t="s">
        <v>417</v>
      </c>
      <c r="B449" s="97" t="s">
        <v>260</v>
      </c>
      <c r="C449" s="132">
        <f>1050/1.19</f>
        <v>882.35294117647061</v>
      </c>
      <c r="D449" s="58" t="s">
        <v>384</v>
      </c>
      <c r="E449" s="58" t="s">
        <v>26</v>
      </c>
      <c r="F449" s="58" t="s">
        <v>26</v>
      </c>
    </row>
    <row r="450" spans="1:220" s="56" customFormat="1" ht="25.5" customHeight="1" x14ac:dyDescent="0.25">
      <c r="A450" s="57" t="s">
        <v>428</v>
      </c>
      <c r="B450" s="97" t="s">
        <v>427</v>
      </c>
      <c r="C450" s="132">
        <v>60</v>
      </c>
      <c r="D450" s="58" t="s">
        <v>384</v>
      </c>
      <c r="E450" s="4" t="s">
        <v>26</v>
      </c>
      <c r="F450" s="4" t="s">
        <v>26</v>
      </c>
    </row>
    <row r="451" spans="1:220" s="56" customFormat="1" ht="25.5" customHeight="1" x14ac:dyDescent="0.25">
      <c r="A451" s="57" t="s">
        <v>514</v>
      </c>
      <c r="B451" s="97" t="s">
        <v>516</v>
      </c>
      <c r="C451" s="59">
        <f>1070/1.19+1131</f>
        <v>2030.1596638655462</v>
      </c>
      <c r="D451" s="58" t="s">
        <v>384</v>
      </c>
      <c r="E451" s="4" t="s">
        <v>10</v>
      </c>
      <c r="F451" s="4" t="s">
        <v>10</v>
      </c>
    </row>
    <row r="452" spans="1:220" s="56" customFormat="1" ht="25.5" customHeight="1" x14ac:dyDescent="0.25">
      <c r="A452" s="57" t="s">
        <v>515</v>
      </c>
      <c r="B452" s="97"/>
      <c r="C452" s="59">
        <f>(24+12+6)/1.19</f>
        <v>35.294117647058826</v>
      </c>
      <c r="D452" s="58" t="s">
        <v>384</v>
      </c>
      <c r="E452" s="4" t="s">
        <v>10</v>
      </c>
      <c r="F452" s="4" t="s">
        <v>10</v>
      </c>
    </row>
    <row r="453" spans="1:220" s="56" customFormat="1" ht="25.5" customHeight="1" x14ac:dyDescent="0.25">
      <c r="A453" s="57" t="s">
        <v>418</v>
      </c>
      <c r="B453" s="97"/>
      <c r="C453" s="132">
        <v>100</v>
      </c>
      <c r="D453" s="58" t="s">
        <v>384</v>
      </c>
      <c r="E453" s="58"/>
      <c r="F453" s="58"/>
    </row>
    <row r="454" spans="1:220" s="5" customFormat="1" ht="29.25" customHeight="1" x14ac:dyDescent="0.25">
      <c r="A454" s="44"/>
      <c r="B454" s="71"/>
      <c r="C454" s="133"/>
      <c r="D454" s="26"/>
      <c r="E454" s="27"/>
      <c r="F454" s="27"/>
    </row>
    <row r="455" spans="1:220" s="56" customFormat="1" ht="30" customHeight="1" x14ac:dyDescent="0.25">
      <c r="A455" s="104" t="s">
        <v>340</v>
      </c>
      <c r="B455" s="71"/>
      <c r="C455" s="45"/>
      <c r="D455" s="26"/>
      <c r="E455" s="26"/>
      <c r="F455" s="26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5"/>
      <c r="FF455" s="5"/>
      <c r="FG455" s="5"/>
      <c r="FH455" s="5"/>
      <c r="FI455" s="5"/>
      <c r="FJ455" s="5"/>
      <c r="FK455" s="5"/>
      <c r="FL455" s="5"/>
      <c r="FM455" s="5"/>
      <c r="FN455" s="5"/>
      <c r="FO455" s="5"/>
      <c r="FP455" s="5"/>
      <c r="FQ455" s="5"/>
      <c r="FR455" s="5"/>
      <c r="FS455" s="5"/>
      <c r="FT455" s="5"/>
      <c r="FU455" s="5"/>
      <c r="FV455" s="5"/>
      <c r="FW455" s="5"/>
      <c r="FX455" s="5"/>
      <c r="FY455" s="5"/>
      <c r="FZ455" s="5"/>
      <c r="GA455" s="5"/>
      <c r="GB455" s="5"/>
      <c r="GC455" s="5"/>
      <c r="GD455" s="5"/>
      <c r="GE455" s="5"/>
      <c r="GF455" s="5"/>
      <c r="GG455" s="5"/>
      <c r="GH455" s="5"/>
      <c r="GI455" s="5"/>
      <c r="GJ455" s="5"/>
      <c r="GK455" s="5"/>
      <c r="GL455" s="5"/>
      <c r="GM455" s="5"/>
      <c r="GN455" s="5"/>
      <c r="GO455" s="5"/>
      <c r="GP455" s="5"/>
      <c r="GQ455" s="5"/>
      <c r="GR455" s="5"/>
      <c r="GS455" s="5"/>
      <c r="GT455" s="5"/>
      <c r="GU455" s="5"/>
      <c r="GV455" s="5"/>
      <c r="GW455" s="5"/>
      <c r="GX455" s="5"/>
      <c r="GY455" s="5"/>
      <c r="GZ455" s="5"/>
      <c r="HA455" s="5"/>
      <c r="HB455" s="5"/>
      <c r="HC455" s="5"/>
      <c r="HD455" s="5"/>
      <c r="HE455" s="5"/>
      <c r="HF455" s="5"/>
      <c r="HG455" s="5"/>
      <c r="HH455" s="5"/>
      <c r="HI455" s="5"/>
      <c r="HJ455" s="5"/>
      <c r="HK455" s="5"/>
      <c r="HL455" s="5"/>
    </row>
    <row r="456" spans="1:220" s="56" customFormat="1" ht="25.5" customHeight="1" x14ac:dyDescent="0.25">
      <c r="A456" s="57" t="s">
        <v>341</v>
      </c>
      <c r="B456" s="69"/>
      <c r="C456" s="60">
        <v>1026</v>
      </c>
      <c r="D456" s="58" t="s">
        <v>180</v>
      </c>
      <c r="E456" s="58" t="s">
        <v>71</v>
      </c>
      <c r="F456" s="58" t="s">
        <v>71</v>
      </c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5"/>
      <c r="FF456" s="5"/>
      <c r="FG456" s="5"/>
      <c r="FH456" s="5"/>
      <c r="FI456" s="5"/>
      <c r="FJ456" s="5"/>
      <c r="FK456" s="5"/>
      <c r="FL456" s="5"/>
      <c r="FM456" s="5"/>
      <c r="FN456" s="5"/>
      <c r="FO456" s="5"/>
      <c r="FP456" s="5"/>
      <c r="FQ456" s="5"/>
      <c r="FR456" s="5"/>
      <c r="FS456" s="5"/>
      <c r="FT456" s="5"/>
      <c r="FU456" s="5"/>
      <c r="FV456" s="5"/>
      <c r="FW456" s="5"/>
      <c r="FX456" s="5"/>
      <c r="FY456" s="5"/>
      <c r="FZ456" s="5"/>
      <c r="GA456" s="5"/>
      <c r="GB456" s="5"/>
      <c r="GC456" s="5"/>
      <c r="GD456" s="5"/>
      <c r="GE456" s="5"/>
      <c r="GF456" s="5"/>
      <c r="GG456" s="5"/>
      <c r="GH456" s="5"/>
      <c r="GI456" s="5"/>
      <c r="GJ456" s="5"/>
      <c r="GK456" s="5"/>
      <c r="GL456" s="5"/>
      <c r="GM456" s="5"/>
      <c r="GN456" s="5"/>
      <c r="GO456" s="5"/>
      <c r="GP456" s="5"/>
      <c r="GQ456" s="5"/>
      <c r="GR456" s="5"/>
      <c r="GS456" s="5"/>
      <c r="GT456" s="5"/>
      <c r="GU456" s="5"/>
      <c r="GV456" s="5"/>
      <c r="GW456" s="5"/>
      <c r="GX456" s="5"/>
      <c r="GY456" s="5"/>
      <c r="GZ456" s="5"/>
      <c r="HA456" s="5"/>
      <c r="HB456" s="5"/>
      <c r="HC456" s="5"/>
      <c r="HD456" s="5"/>
      <c r="HE456" s="5"/>
      <c r="HF456" s="5"/>
      <c r="HG456" s="5"/>
      <c r="HH456" s="5"/>
      <c r="HI456" s="5"/>
      <c r="HJ456" s="5"/>
      <c r="HK456" s="5"/>
      <c r="HL456" s="5"/>
    </row>
    <row r="457" spans="1:220" s="56" customFormat="1" ht="48" customHeight="1" x14ac:dyDescent="0.25">
      <c r="A457" s="57" t="s">
        <v>342</v>
      </c>
      <c r="B457" s="69"/>
      <c r="C457" s="60">
        <f>25*4.8</f>
        <v>120</v>
      </c>
      <c r="D457" s="58" t="s">
        <v>229</v>
      </c>
      <c r="E457" s="58" t="s">
        <v>14</v>
      </c>
      <c r="F457" s="58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5"/>
      <c r="FF457" s="5"/>
      <c r="FG457" s="5"/>
      <c r="FH457" s="5"/>
      <c r="FI457" s="5"/>
      <c r="FJ457" s="5"/>
      <c r="FK457" s="5"/>
      <c r="FL457" s="5"/>
      <c r="FM457" s="5"/>
      <c r="FN457" s="5"/>
      <c r="FO457" s="5"/>
      <c r="FP457" s="5"/>
      <c r="FQ457" s="5"/>
      <c r="FR457" s="5"/>
      <c r="FS457" s="5"/>
      <c r="FT457" s="5"/>
      <c r="FU457" s="5"/>
      <c r="FV457" s="5"/>
      <c r="FW457" s="5"/>
      <c r="FX457" s="5"/>
      <c r="FY457" s="5"/>
      <c r="FZ457" s="5"/>
      <c r="GA457" s="5"/>
      <c r="GB457" s="5"/>
      <c r="GC457" s="5"/>
      <c r="GD457" s="5"/>
      <c r="GE457" s="5"/>
      <c r="GF457" s="5"/>
      <c r="GG457" s="5"/>
      <c r="GH457" s="5"/>
      <c r="GI457" s="5"/>
      <c r="GJ457" s="5"/>
      <c r="GK457" s="5"/>
      <c r="GL457" s="5"/>
      <c r="GM457" s="5"/>
      <c r="GN457" s="5"/>
      <c r="GO457" s="5"/>
      <c r="GP457" s="5"/>
      <c r="GQ457" s="5"/>
      <c r="GR457" s="5"/>
      <c r="GS457" s="5"/>
      <c r="GT457" s="5"/>
      <c r="GU457" s="5"/>
      <c r="GV457" s="5"/>
      <c r="GW457" s="5"/>
      <c r="GX457" s="5"/>
      <c r="GY457" s="5"/>
      <c r="GZ457" s="5"/>
      <c r="HA457" s="5"/>
      <c r="HB457" s="5"/>
      <c r="HC457" s="5"/>
      <c r="HD457" s="5"/>
      <c r="HE457" s="5"/>
      <c r="HF457" s="5"/>
      <c r="HG457" s="5"/>
      <c r="HH457" s="5"/>
      <c r="HI457" s="5"/>
      <c r="HJ457" s="5"/>
      <c r="HK457" s="5"/>
      <c r="HL457" s="5"/>
    </row>
    <row r="458" spans="1:220" s="56" customFormat="1" ht="22.5" customHeight="1" x14ac:dyDescent="0.25">
      <c r="A458" s="57" t="s">
        <v>483</v>
      </c>
      <c r="B458" s="69"/>
      <c r="C458" s="60">
        <v>2346.2199999999998</v>
      </c>
      <c r="D458" s="58" t="s">
        <v>414</v>
      </c>
      <c r="E458" s="58" t="s">
        <v>26</v>
      </c>
      <c r="F458" s="58" t="s">
        <v>10</v>
      </c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5"/>
      <c r="FF458" s="5"/>
      <c r="FG458" s="5"/>
      <c r="FH458" s="5"/>
      <c r="FI458" s="5"/>
      <c r="FJ458" s="5"/>
      <c r="FK458" s="5"/>
      <c r="FL458" s="5"/>
      <c r="FM458" s="5"/>
      <c r="FN458" s="5"/>
      <c r="FO458" s="5"/>
      <c r="FP458" s="5"/>
      <c r="FQ458" s="5"/>
      <c r="FR458" s="5"/>
      <c r="FS458" s="5"/>
      <c r="FT458" s="5"/>
      <c r="FU458" s="5"/>
      <c r="FV458" s="5"/>
      <c r="FW458" s="5"/>
      <c r="FX458" s="5"/>
      <c r="FY458" s="5"/>
      <c r="FZ458" s="5"/>
      <c r="GA458" s="5"/>
      <c r="GB458" s="5"/>
      <c r="GC458" s="5"/>
      <c r="GD458" s="5"/>
      <c r="GE458" s="5"/>
      <c r="GF458" s="5"/>
      <c r="GG458" s="5"/>
      <c r="GH458" s="5"/>
      <c r="GI458" s="5"/>
      <c r="GJ458" s="5"/>
      <c r="GK458" s="5"/>
      <c r="GL458" s="5"/>
      <c r="GM458" s="5"/>
      <c r="GN458" s="5"/>
      <c r="GO458" s="5"/>
      <c r="GP458" s="5"/>
      <c r="GQ458" s="5"/>
      <c r="GR458" s="5"/>
      <c r="GS458" s="5"/>
      <c r="GT458" s="5"/>
      <c r="GU458" s="5"/>
      <c r="GV458" s="5"/>
      <c r="GW458" s="5"/>
      <c r="GX458" s="5"/>
      <c r="GY458" s="5"/>
      <c r="GZ458" s="5"/>
      <c r="HA458" s="5"/>
      <c r="HB458" s="5"/>
      <c r="HC458" s="5"/>
      <c r="HD458" s="5"/>
      <c r="HE458" s="5"/>
      <c r="HF458" s="5"/>
      <c r="HG458" s="5"/>
      <c r="HH458" s="5"/>
      <c r="HI458" s="5"/>
      <c r="HJ458" s="5"/>
      <c r="HK458" s="5"/>
      <c r="HL458" s="5"/>
    </row>
    <row r="459" spans="1:220" s="56" customFormat="1" x14ac:dyDescent="0.25">
      <c r="A459" s="44"/>
      <c r="B459" s="142"/>
      <c r="C459" s="143"/>
      <c r="D459" s="26"/>
      <c r="E459" s="26"/>
      <c r="F459" s="26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5"/>
      <c r="FF459" s="5"/>
      <c r="FG459" s="5"/>
      <c r="FH459" s="5"/>
      <c r="FI459" s="5"/>
      <c r="FJ459" s="5"/>
      <c r="FK459" s="5"/>
      <c r="FL459" s="5"/>
      <c r="FM459" s="5"/>
      <c r="FN459" s="5"/>
      <c r="FO459" s="5"/>
      <c r="FP459" s="5"/>
      <c r="FQ459" s="5"/>
      <c r="FR459" s="5"/>
      <c r="FS459" s="5"/>
      <c r="FT459" s="5"/>
      <c r="FU459" s="5"/>
      <c r="FV459" s="5"/>
      <c r="FW459" s="5"/>
      <c r="FX459" s="5"/>
      <c r="FY459" s="5"/>
      <c r="FZ459" s="5"/>
      <c r="GA459" s="5"/>
      <c r="GB459" s="5"/>
      <c r="GC459" s="5"/>
      <c r="GD459" s="5"/>
      <c r="GE459" s="5"/>
      <c r="GF459" s="5"/>
      <c r="GG459" s="5"/>
      <c r="GH459" s="5"/>
      <c r="GI459" s="5"/>
      <c r="GJ459" s="5"/>
      <c r="GK459" s="5"/>
      <c r="GL459" s="5"/>
      <c r="GM459" s="5"/>
      <c r="GN459" s="5"/>
      <c r="GO459" s="5"/>
      <c r="GP459" s="5"/>
      <c r="GQ459" s="5"/>
      <c r="GR459" s="5"/>
      <c r="GS459" s="5"/>
      <c r="GT459" s="5"/>
      <c r="GU459" s="5"/>
      <c r="GV459" s="5"/>
      <c r="GW459" s="5"/>
      <c r="GX459" s="5"/>
      <c r="GY459" s="5"/>
      <c r="GZ459" s="5"/>
      <c r="HA459" s="5"/>
      <c r="HB459" s="5"/>
      <c r="HC459" s="5"/>
      <c r="HD459" s="5"/>
      <c r="HE459" s="5"/>
      <c r="HF459" s="5"/>
      <c r="HG459" s="5"/>
      <c r="HH459" s="5"/>
      <c r="HI459" s="5"/>
      <c r="HJ459" s="5"/>
      <c r="HK459" s="5"/>
      <c r="HL459" s="5"/>
    </row>
    <row r="460" spans="1:220" s="56" customFormat="1" ht="30" customHeight="1" x14ac:dyDescent="0.25">
      <c r="A460" s="104" t="s">
        <v>805</v>
      </c>
      <c r="B460" s="71"/>
      <c r="C460" s="45"/>
      <c r="D460" s="26"/>
      <c r="E460" s="26"/>
      <c r="F460" s="26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5"/>
      <c r="FF460" s="5"/>
      <c r="FG460" s="5"/>
      <c r="FH460" s="5"/>
      <c r="FI460" s="5"/>
      <c r="FJ460" s="5"/>
      <c r="FK460" s="5"/>
      <c r="FL460" s="5"/>
      <c r="FM460" s="5"/>
      <c r="FN460" s="5"/>
      <c r="FO460" s="5"/>
      <c r="FP460" s="5"/>
      <c r="FQ460" s="5"/>
      <c r="FR460" s="5"/>
      <c r="FS460" s="5"/>
      <c r="FT460" s="5"/>
      <c r="FU460" s="5"/>
      <c r="FV460" s="5"/>
      <c r="FW460" s="5"/>
      <c r="FX460" s="5"/>
      <c r="FY460" s="5"/>
      <c r="FZ460" s="5"/>
      <c r="GA460" s="5"/>
      <c r="GB460" s="5"/>
      <c r="GC460" s="5"/>
      <c r="GD460" s="5"/>
      <c r="GE460" s="5"/>
      <c r="GF460" s="5"/>
      <c r="GG460" s="5"/>
      <c r="GH460" s="5"/>
      <c r="GI460" s="5"/>
      <c r="GJ460" s="5"/>
      <c r="GK460" s="5"/>
      <c r="GL460" s="5"/>
      <c r="GM460" s="5"/>
      <c r="GN460" s="5"/>
      <c r="GO460" s="5"/>
      <c r="GP460" s="5"/>
      <c r="GQ460" s="5"/>
      <c r="GR460" s="5"/>
      <c r="GS460" s="5"/>
      <c r="GT460" s="5"/>
      <c r="GU460" s="5"/>
      <c r="GV460" s="5"/>
      <c r="GW460" s="5"/>
      <c r="GX460" s="5"/>
      <c r="GY460" s="5"/>
      <c r="GZ460" s="5"/>
      <c r="HA460" s="5"/>
      <c r="HB460" s="5"/>
      <c r="HC460" s="5"/>
      <c r="HD460" s="5"/>
      <c r="HE460" s="5"/>
      <c r="HF460" s="5"/>
      <c r="HG460" s="5"/>
      <c r="HH460" s="5"/>
      <c r="HI460" s="5"/>
      <c r="HJ460" s="5"/>
      <c r="HK460" s="5"/>
      <c r="HL460" s="5"/>
    </row>
    <row r="461" spans="1:220" s="5" customFormat="1" ht="25.5" x14ac:dyDescent="0.25">
      <c r="A461" s="1" t="s">
        <v>813</v>
      </c>
      <c r="B461" s="64"/>
      <c r="C461" s="2"/>
      <c r="D461" s="58"/>
      <c r="E461" s="55"/>
      <c r="F461" s="55"/>
    </row>
    <row r="462" spans="1:220" s="56" customFormat="1" ht="36.75" customHeight="1" x14ac:dyDescent="0.25">
      <c r="A462" s="57" t="s">
        <v>343</v>
      </c>
      <c r="B462" s="134" t="s">
        <v>344</v>
      </c>
      <c r="C462" s="60">
        <v>17226</v>
      </c>
      <c r="D462" s="58" t="s">
        <v>229</v>
      </c>
      <c r="E462" s="58" t="s">
        <v>10</v>
      </c>
      <c r="F462" s="58" t="s">
        <v>11</v>
      </c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5"/>
      <c r="FF462" s="5"/>
      <c r="FG462" s="5"/>
      <c r="FH462" s="5"/>
      <c r="FI462" s="5"/>
      <c r="FJ462" s="5"/>
      <c r="FK462" s="5"/>
      <c r="FL462" s="5"/>
      <c r="FM462" s="5"/>
      <c r="FN462" s="5"/>
      <c r="FO462" s="5"/>
      <c r="FP462" s="5"/>
      <c r="FQ462" s="5"/>
      <c r="FR462" s="5"/>
      <c r="FS462" s="5"/>
      <c r="FT462" s="5"/>
      <c r="FU462" s="5"/>
      <c r="FV462" s="5"/>
      <c r="FW462" s="5"/>
      <c r="FX462" s="5"/>
      <c r="FY462" s="5"/>
      <c r="FZ462" s="5"/>
      <c r="GA462" s="5"/>
      <c r="GB462" s="5"/>
      <c r="GC462" s="5"/>
      <c r="GD462" s="5"/>
      <c r="GE462" s="5"/>
      <c r="GF462" s="5"/>
      <c r="GG462" s="5"/>
      <c r="GH462" s="5"/>
      <c r="GI462" s="5"/>
      <c r="GJ462" s="5"/>
      <c r="GK462" s="5"/>
      <c r="GL462" s="5"/>
      <c r="GM462" s="5"/>
      <c r="GN462" s="5"/>
      <c r="GO462" s="5"/>
      <c r="GP462" s="5"/>
      <c r="GQ462" s="5"/>
      <c r="GR462" s="5"/>
      <c r="GS462" s="5"/>
      <c r="GT462" s="5"/>
      <c r="GU462" s="5"/>
      <c r="GV462" s="5"/>
      <c r="GW462" s="5"/>
      <c r="GX462" s="5"/>
      <c r="GY462" s="5"/>
      <c r="GZ462" s="5"/>
      <c r="HA462" s="5"/>
      <c r="HB462" s="5"/>
      <c r="HC462" s="5"/>
      <c r="HD462" s="5"/>
      <c r="HE462" s="5"/>
      <c r="HF462" s="5"/>
      <c r="HG462" s="5"/>
      <c r="HH462" s="5"/>
      <c r="HI462" s="5"/>
      <c r="HJ462" s="5"/>
      <c r="HK462" s="5"/>
      <c r="HL462" s="5"/>
    </row>
    <row r="463" spans="1:220" s="56" customFormat="1" ht="29.25" customHeight="1" x14ac:dyDescent="0.25">
      <c r="A463" s="57" t="s">
        <v>345</v>
      </c>
      <c r="B463" s="134" t="s">
        <v>244</v>
      </c>
      <c r="C463" s="60">
        <v>2941</v>
      </c>
      <c r="D463" s="58" t="s">
        <v>229</v>
      </c>
      <c r="E463" s="58" t="s">
        <v>11</v>
      </c>
      <c r="F463" s="58" t="s">
        <v>11</v>
      </c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5"/>
      <c r="FF463" s="5"/>
      <c r="FG463" s="5"/>
      <c r="FH463" s="5"/>
      <c r="FI463" s="5"/>
      <c r="FJ463" s="5"/>
      <c r="FK463" s="5"/>
      <c r="FL463" s="5"/>
      <c r="FM463" s="5"/>
      <c r="FN463" s="5"/>
      <c r="FO463" s="5"/>
      <c r="FP463" s="5"/>
      <c r="FQ463" s="5"/>
      <c r="FR463" s="5"/>
      <c r="FS463" s="5"/>
      <c r="FT463" s="5"/>
      <c r="FU463" s="5"/>
      <c r="FV463" s="5"/>
      <c r="FW463" s="5"/>
      <c r="FX463" s="5"/>
      <c r="FY463" s="5"/>
      <c r="FZ463" s="5"/>
      <c r="GA463" s="5"/>
      <c r="GB463" s="5"/>
      <c r="GC463" s="5"/>
      <c r="GD463" s="5"/>
      <c r="GE463" s="5"/>
      <c r="GF463" s="5"/>
      <c r="GG463" s="5"/>
      <c r="GH463" s="5"/>
      <c r="GI463" s="5"/>
      <c r="GJ463" s="5"/>
      <c r="GK463" s="5"/>
      <c r="GL463" s="5"/>
      <c r="GM463" s="5"/>
      <c r="GN463" s="5"/>
      <c r="GO463" s="5"/>
      <c r="GP463" s="5"/>
      <c r="GQ463" s="5"/>
      <c r="GR463" s="5"/>
      <c r="GS463" s="5"/>
      <c r="GT463" s="5"/>
      <c r="GU463" s="5"/>
      <c r="GV463" s="5"/>
      <c r="GW463" s="5"/>
      <c r="GX463" s="5"/>
      <c r="GY463" s="5"/>
      <c r="GZ463" s="5"/>
      <c r="HA463" s="5"/>
      <c r="HB463" s="5"/>
      <c r="HC463" s="5"/>
      <c r="HD463" s="5"/>
      <c r="HE463" s="5"/>
      <c r="HF463" s="5"/>
      <c r="HG463" s="5"/>
      <c r="HH463" s="5"/>
      <c r="HI463" s="5"/>
      <c r="HJ463" s="5"/>
      <c r="HK463" s="5"/>
      <c r="HL463" s="5"/>
    </row>
    <row r="464" spans="1:220" s="56" customFormat="1" ht="24" x14ac:dyDescent="0.25">
      <c r="A464" s="57" t="s">
        <v>346</v>
      </c>
      <c r="B464" s="69" t="s">
        <v>347</v>
      </c>
      <c r="C464" s="60">
        <v>2100</v>
      </c>
      <c r="D464" s="58" t="s">
        <v>229</v>
      </c>
      <c r="E464" s="58" t="s">
        <v>11</v>
      </c>
      <c r="F464" s="58" t="s">
        <v>11</v>
      </c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5"/>
      <c r="FF464" s="5"/>
      <c r="FG464" s="5"/>
      <c r="FH464" s="5"/>
      <c r="FI464" s="5"/>
      <c r="FJ464" s="5"/>
      <c r="FK464" s="5"/>
      <c r="FL464" s="5"/>
      <c r="FM464" s="5"/>
      <c r="FN464" s="5"/>
      <c r="FO464" s="5"/>
      <c r="FP464" s="5"/>
      <c r="FQ464" s="5"/>
      <c r="FR464" s="5"/>
      <c r="FS464" s="5"/>
      <c r="FT464" s="5"/>
      <c r="FU464" s="5"/>
      <c r="FV464" s="5"/>
      <c r="FW464" s="5"/>
      <c r="FX464" s="5"/>
      <c r="FY464" s="5"/>
      <c r="FZ464" s="5"/>
      <c r="GA464" s="5"/>
      <c r="GB464" s="5"/>
      <c r="GC464" s="5"/>
      <c r="GD464" s="5"/>
      <c r="GE464" s="5"/>
      <c r="GF464" s="5"/>
      <c r="GG464" s="5"/>
      <c r="GH464" s="5"/>
      <c r="GI464" s="5"/>
      <c r="GJ464" s="5"/>
      <c r="GK464" s="5"/>
      <c r="GL464" s="5"/>
      <c r="GM464" s="5"/>
      <c r="GN464" s="5"/>
      <c r="GO464" s="5"/>
      <c r="GP464" s="5"/>
      <c r="GQ464" s="5"/>
      <c r="GR464" s="5"/>
      <c r="GS464" s="5"/>
      <c r="GT464" s="5"/>
      <c r="GU464" s="5"/>
      <c r="GV464" s="5"/>
      <c r="GW464" s="5"/>
      <c r="GX464" s="5"/>
      <c r="GY464" s="5"/>
      <c r="GZ464" s="5"/>
      <c r="HA464" s="5"/>
      <c r="HB464" s="5"/>
      <c r="HC464" s="5"/>
      <c r="HD464" s="5"/>
      <c r="HE464" s="5"/>
      <c r="HF464" s="5"/>
      <c r="HG464" s="5"/>
      <c r="HH464" s="5"/>
      <c r="HI464" s="5"/>
      <c r="HJ464" s="5"/>
      <c r="HK464" s="5"/>
      <c r="HL464" s="5"/>
    </row>
    <row r="465" spans="1:220" s="56" customFormat="1" ht="24" x14ac:dyDescent="0.25">
      <c r="A465" s="57" t="s">
        <v>348</v>
      </c>
      <c r="B465" s="69" t="s">
        <v>349</v>
      </c>
      <c r="C465" s="60">
        <v>588</v>
      </c>
      <c r="D465" s="58" t="s">
        <v>229</v>
      </c>
      <c r="E465" s="58" t="s">
        <v>11</v>
      </c>
      <c r="F465" s="58" t="s">
        <v>11</v>
      </c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5"/>
      <c r="FF465" s="5"/>
      <c r="FG465" s="5"/>
      <c r="FH465" s="5"/>
      <c r="FI465" s="5"/>
      <c r="FJ465" s="5"/>
      <c r="FK465" s="5"/>
      <c r="FL465" s="5"/>
      <c r="FM465" s="5"/>
      <c r="FN465" s="5"/>
      <c r="FO465" s="5"/>
      <c r="FP465" s="5"/>
      <c r="FQ465" s="5"/>
      <c r="FR465" s="5"/>
      <c r="FS465" s="5"/>
      <c r="FT465" s="5"/>
      <c r="FU465" s="5"/>
      <c r="FV465" s="5"/>
      <c r="FW465" s="5"/>
      <c r="FX465" s="5"/>
      <c r="FY465" s="5"/>
      <c r="FZ465" s="5"/>
      <c r="GA465" s="5"/>
      <c r="GB465" s="5"/>
      <c r="GC465" s="5"/>
      <c r="GD465" s="5"/>
      <c r="GE465" s="5"/>
      <c r="GF465" s="5"/>
      <c r="GG465" s="5"/>
      <c r="GH465" s="5"/>
      <c r="GI465" s="5"/>
      <c r="GJ465" s="5"/>
      <c r="GK465" s="5"/>
      <c r="GL465" s="5"/>
      <c r="GM465" s="5"/>
      <c r="GN465" s="5"/>
      <c r="GO465" s="5"/>
      <c r="GP465" s="5"/>
      <c r="GQ465" s="5"/>
      <c r="GR465" s="5"/>
      <c r="GS465" s="5"/>
      <c r="GT465" s="5"/>
      <c r="GU465" s="5"/>
      <c r="GV465" s="5"/>
      <c r="GW465" s="5"/>
      <c r="GX465" s="5"/>
      <c r="GY465" s="5"/>
      <c r="GZ465" s="5"/>
      <c r="HA465" s="5"/>
      <c r="HB465" s="5"/>
      <c r="HC465" s="5"/>
      <c r="HD465" s="5"/>
      <c r="HE465" s="5"/>
      <c r="HF465" s="5"/>
      <c r="HG465" s="5"/>
      <c r="HH465" s="5"/>
      <c r="HI465" s="5"/>
      <c r="HJ465" s="5"/>
      <c r="HK465" s="5"/>
      <c r="HL465" s="5"/>
    </row>
    <row r="466" spans="1:220" s="56" customFormat="1" ht="24.75" thickBot="1" x14ac:dyDescent="0.3">
      <c r="A466" s="41" t="s">
        <v>350</v>
      </c>
      <c r="B466" s="135" t="s">
        <v>351</v>
      </c>
      <c r="C466" s="81">
        <v>499</v>
      </c>
      <c r="D466" s="39" t="s">
        <v>229</v>
      </c>
      <c r="E466" s="39" t="s">
        <v>11</v>
      </c>
      <c r="F466" s="39" t="s">
        <v>11</v>
      </c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5"/>
      <c r="FF466" s="5"/>
      <c r="FG466" s="5"/>
      <c r="FH466" s="5"/>
      <c r="FI466" s="5"/>
      <c r="FJ466" s="5"/>
      <c r="FK466" s="5"/>
      <c r="FL466" s="5"/>
      <c r="FM466" s="5"/>
      <c r="FN466" s="5"/>
      <c r="FO466" s="5"/>
      <c r="FP466" s="5"/>
      <c r="FQ466" s="5"/>
      <c r="FR466" s="5"/>
      <c r="FS466" s="5"/>
      <c r="FT466" s="5"/>
      <c r="FU466" s="5"/>
      <c r="FV466" s="5"/>
      <c r="FW466" s="5"/>
      <c r="FX466" s="5"/>
      <c r="FY466" s="5"/>
      <c r="FZ466" s="5"/>
      <c r="GA466" s="5"/>
      <c r="GB466" s="5"/>
      <c r="GC466" s="5"/>
      <c r="GD466" s="5"/>
      <c r="GE466" s="5"/>
      <c r="GF466" s="5"/>
      <c r="GG466" s="5"/>
      <c r="GH466" s="5"/>
      <c r="GI466" s="5"/>
      <c r="GJ466" s="5"/>
      <c r="GK466" s="5"/>
      <c r="GL466" s="5"/>
      <c r="GM466" s="5"/>
      <c r="GN466" s="5"/>
      <c r="GO466" s="5"/>
      <c r="GP466" s="5"/>
      <c r="GQ466" s="5"/>
      <c r="GR466" s="5"/>
      <c r="GS466" s="5"/>
      <c r="GT466" s="5"/>
      <c r="GU466" s="5"/>
      <c r="GV466" s="5"/>
      <c r="GW466" s="5"/>
      <c r="GX466" s="5"/>
      <c r="GY466" s="5"/>
      <c r="GZ466" s="5"/>
      <c r="HA466" s="5"/>
      <c r="HB466" s="5"/>
      <c r="HC466" s="5"/>
      <c r="HD466" s="5"/>
      <c r="HE466" s="5"/>
      <c r="HF466" s="5"/>
      <c r="HG466" s="5"/>
      <c r="HH466" s="5"/>
      <c r="HI466" s="5"/>
      <c r="HJ466" s="5"/>
      <c r="HK466" s="5"/>
      <c r="HL466" s="5"/>
    </row>
    <row r="467" spans="1:220" s="56" customFormat="1" ht="29.25" customHeight="1" x14ac:dyDescent="0.25">
      <c r="A467" s="18" t="s">
        <v>742</v>
      </c>
      <c r="B467" s="189" t="s">
        <v>702</v>
      </c>
      <c r="C467" s="102">
        <v>415</v>
      </c>
      <c r="D467" s="4" t="s">
        <v>414</v>
      </c>
      <c r="E467" s="4" t="s">
        <v>161</v>
      </c>
      <c r="F467" s="4" t="s">
        <v>161</v>
      </c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5"/>
      <c r="FG467" s="5"/>
      <c r="FH467" s="5"/>
      <c r="FI467" s="5"/>
      <c r="FJ467" s="5"/>
      <c r="FK467" s="5"/>
      <c r="FL467" s="5"/>
      <c r="FM467" s="5"/>
      <c r="FN467" s="5"/>
      <c r="FO467" s="5"/>
      <c r="FP467" s="5"/>
      <c r="FQ467" s="5"/>
      <c r="FR467" s="5"/>
      <c r="FS467" s="5"/>
      <c r="FT467" s="5"/>
      <c r="FU467" s="5"/>
      <c r="FV467" s="5"/>
      <c r="FW467" s="5"/>
      <c r="FX467" s="5"/>
      <c r="FY467" s="5"/>
      <c r="FZ467" s="5"/>
      <c r="GA467" s="5"/>
      <c r="GB467" s="5"/>
      <c r="GC467" s="5"/>
      <c r="GD467" s="5"/>
      <c r="GE467" s="5"/>
      <c r="GF467" s="5"/>
      <c r="GG467" s="5"/>
      <c r="GH467" s="5"/>
      <c r="GI467" s="5"/>
      <c r="GJ467" s="5"/>
      <c r="GK467" s="5"/>
      <c r="GL467" s="5"/>
      <c r="GM467" s="5"/>
      <c r="GN467" s="5"/>
      <c r="GO467" s="5"/>
      <c r="GP467" s="5"/>
      <c r="GQ467" s="5"/>
      <c r="GR467" s="5"/>
      <c r="GS467" s="5"/>
      <c r="GT467" s="5"/>
      <c r="GU467" s="5"/>
      <c r="GV467" s="5"/>
      <c r="GW467" s="5"/>
      <c r="GX467" s="5"/>
      <c r="GY467" s="5"/>
      <c r="GZ467" s="5"/>
      <c r="HA467" s="5"/>
      <c r="HB467" s="5"/>
      <c r="HC467" s="5"/>
      <c r="HD467" s="5"/>
      <c r="HE467" s="5"/>
      <c r="HF467" s="5"/>
      <c r="HG467" s="5"/>
      <c r="HH467" s="5"/>
      <c r="HI467" s="5"/>
      <c r="HJ467" s="5"/>
      <c r="HK467" s="5"/>
      <c r="HL467" s="5"/>
    </row>
    <row r="468" spans="1:220" s="56" customFormat="1" x14ac:dyDescent="0.25">
      <c r="A468" s="44"/>
      <c r="B468" s="142"/>
      <c r="C468" s="143"/>
      <c r="D468" s="26"/>
      <c r="E468" s="26"/>
      <c r="F468" s="26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5"/>
      <c r="FF468" s="5"/>
      <c r="FG468" s="5"/>
      <c r="FH468" s="5"/>
      <c r="FI468" s="5"/>
      <c r="FJ468" s="5"/>
      <c r="FK468" s="5"/>
      <c r="FL468" s="5"/>
      <c r="FM468" s="5"/>
      <c r="FN468" s="5"/>
      <c r="FO468" s="5"/>
      <c r="FP468" s="5"/>
      <c r="FQ468" s="5"/>
      <c r="FR468" s="5"/>
      <c r="FS468" s="5"/>
      <c r="FT468" s="5"/>
      <c r="FU468" s="5"/>
      <c r="FV468" s="5"/>
      <c r="FW468" s="5"/>
      <c r="FX468" s="5"/>
      <c r="FY468" s="5"/>
      <c r="FZ468" s="5"/>
      <c r="GA468" s="5"/>
      <c r="GB468" s="5"/>
      <c r="GC468" s="5"/>
      <c r="GD468" s="5"/>
      <c r="GE468" s="5"/>
      <c r="GF468" s="5"/>
      <c r="GG468" s="5"/>
      <c r="GH468" s="5"/>
      <c r="GI468" s="5"/>
      <c r="GJ468" s="5"/>
      <c r="GK468" s="5"/>
      <c r="GL468" s="5"/>
      <c r="GM468" s="5"/>
      <c r="GN468" s="5"/>
      <c r="GO468" s="5"/>
      <c r="GP468" s="5"/>
      <c r="GQ468" s="5"/>
      <c r="GR468" s="5"/>
      <c r="GS468" s="5"/>
      <c r="GT468" s="5"/>
      <c r="GU468" s="5"/>
      <c r="GV468" s="5"/>
      <c r="GW468" s="5"/>
      <c r="GX468" s="5"/>
      <c r="GY468" s="5"/>
      <c r="GZ468" s="5"/>
      <c r="HA468" s="5"/>
      <c r="HB468" s="5"/>
      <c r="HC468" s="5"/>
      <c r="HD468" s="5"/>
      <c r="HE468" s="5"/>
      <c r="HF468" s="5"/>
      <c r="HG468" s="5"/>
      <c r="HH468" s="5"/>
      <c r="HI468" s="5"/>
      <c r="HJ468" s="5"/>
      <c r="HK468" s="5"/>
      <c r="HL468" s="5"/>
    </row>
    <row r="469" spans="1:220" s="56" customFormat="1" x14ac:dyDescent="0.25">
      <c r="A469" s="44"/>
      <c r="B469" s="142"/>
      <c r="C469" s="143"/>
      <c r="D469" s="26"/>
      <c r="E469" s="26"/>
      <c r="F469" s="26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5"/>
      <c r="FF469" s="5"/>
      <c r="FG469" s="5"/>
      <c r="FH469" s="5"/>
      <c r="FI469" s="5"/>
      <c r="FJ469" s="5"/>
      <c r="FK469" s="5"/>
      <c r="FL469" s="5"/>
      <c r="FM469" s="5"/>
      <c r="FN469" s="5"/>
      <c r="FO469" s="5"/>
      <c r="FP469" s="5"/>
      <c r="FQ469" s="5"/>
      <c r="FR469" s="5"/>
      <c r="FS469" s="5"/>
      <c r="FT469" s="5"/>
      <c r="FU469" s="5"/>
      <c r="FV469" s="5"/>
      <c r="FW469" s="5"/>
      <c r="FX469" s="5"/>
      <c r="FY469" s="5"/>
      <c r="FZ469" s="5"/>
      <c r="GA469" s="5"/>
      <c r="GB469" s="5"/>
      <c r="GC469" s="5"/>
      <c r="GD469" s="5"/>
      <c r="GE469" s="5"/>
      <c r="GF469" s="5"/>
      <c r="GG469" s="5"/>
      <c r="GH469" s="5"/>
      <c r="GI469" s="5"/>
      <c r="GJ469" s="5"/>
      <c r="GK469" s="5"/>
      <c r="GL469" s="5"/>
      <c r="GM469" s="5"/>
      <c r="GN469" s="5"/>
      <c r="GO469" s="5"/>
      <c r="GP469" s="5"/>
      <c r="GQ469" s="5"/>
      <c r="GR469" s="5"/>
      <c r="GS469" s="5"/>
      <c r="GT469" s="5"/>
      <c r="GU469" s="5"/>
      <c r="GV469" s="5"/>
      <c r="GW469" s="5"/>
      <c r="GX469" s="5"/>
      <c r="GY469" s="5"/>
      <c r="GZ469" s="5"/>
      <c r="HA469" s="5"/>
      <c r="HB469" s="5"/>
      <c r="HC469" s="5"/>
      <c r="HD469" s="5"/>
      <c r="HE469" s="5"/>
      <c r="HF469" s="5"/>
      <c r="HG469" s="5"/>
      <c r="HH469" s="5"/>
      <c r="HI469" s="5"/>
      <c r="HJ469" s="5"/>
      <c r="HK469" s="5"/>
      <c r="HL469" s="5"/>
    </row>
    <row r="470" spans="1:220" s="56" customFormat="1" ht="30" customHeight="1" x14ac:dyDescent="0.25">
      <c r="A470" s="104" t="s">
        <v>352</v>
      </c>
      <c r="B470" s="71"/>
      <c r="C470" s="45"/>
      <c r="D470" s="26"/>
      <c r="E470" s="26"/>
      <c r="F470" s="26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5"/>
      <c r="FF470" s="5"/>
      <c r="FG470" s="5"/>
      <c r="FH470" s="5"/>
      <c r="FI470" s="5"/>
      <c r="FJ470" s="5"/>
      <c r="FK470" s="5"/>
      <c r="FL470" s="5"/>
      <c r="FM470" s="5"/>
      <c r="FN470" s="5"/>
      <c r="FO470" s="5"/>
      <c r="FP470" s="5"/>
      <c r="FQ470" s="5"/>
      <c r="FR470" s="5"/>
      <c r="FS470" s="5"/>
      <c r="FT470" s="5"/>
      <c r="FU470" s="5"/>
      <c r="FV470" s="5"/>
      <c r="FW470" s="5"/>
      <c r="FX470" s="5"/>
      <c r="FY470" s="5"/>
      <c r="FZ470" s="5"/>
      <c r="GA470" s="5"/>
      <c r="GB470" s="5"/>
      <c r="GC470" s="5"/>
      <c r="GD470" s="5"/>
      <c r="GE470" s="5"/>
      <c r="GF470" s="5"/>
      <c r="GG470" s="5"/>
      <c r="GH470" s="5"/>
      <c r="GI470" s="5"/>
      <c r="GJ470" s="5"/>
      <c r="GK470" s="5"/>
      <c r="GL470" s="5"/>
      <c r="GM470" s="5"/>
      <c r="GN470" s="5"/>
      <c r="GO470" s="5"/>
      <c r="GP470" s="5"/>
      <c r="GQ470" s="5"/>
      <c r="GR470" s="5"/>
      <c r="GS470" s="5"/>
      <c r="GT470" s="5"/>
      <c r="GU470" s="5"/>
      <c r="GV470" s="5"/>
      <c r="GW470" s="5"/>
      <c r="GX470" s="5"/>
      <c r="GY470" s="5"/>
      <c r="GZ470" s="5"/>
      <c r="HA470" s="5"/>
      <c r="HB470" s="5"/>
      <c r="HC470" s="5"/>
      <c r="HD470" s="5"/>
      <c r="HE470" s="5"/>
      <c r="HF470" s="5"/>
      <c r="HG470" s="5"/>
      <c r="HH470" s="5"/>
      <c r="HI470" s="5"/>
      <c r="HJ470" s="5"/>
      <c r="HK470" s="5"/>
      <c r="HL470" s="5"/>
    </row>
    <row r="471" spans="1:220" s="56" customFormat="1" ht="25.5" customHeight="1" x14ac:dyDescent="0.25">
      <c r="A471" s="57" t="s">
        <v>353</v>
      </c>
      <c r="B471" s="69" t="s">
        <v>354</v>
      </c>
      <c r="C471" s="60">
        <v>7000</v>
      </c>
      <c r="D471" s="58" t="s">
        <v>229</v>
      </c>
      <c r="E471" s="58" t="s">
        <v>182</v>
      </c>
      <c r="F471" s="58" t="s">
        <v>242</v>
      </c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5"/>
      <c r="FF471" s="5"/>
      <c r="FG471" s="5"/>
      <c r="FH471" s="5"/>
      <c r="FI471" s="5"/>
      <c r="FJ471" s="5"/>
      <c r="FK471" s="5"/>
      <c r="FL471" s="5"/>
      <c r="FM471" s="5"/>
      <c r="FN471" s="5"/>
      <c r="FO471" s="5"/>
      <c r="FP471" s="5"/>
      <c r="FQ471" s="5"/>
      <c r="FR471" s="5"/>
      <c r="FS471" s="5"/>
      <c r="FT471" s="5"/>
      <c r="FU471" s="5"/>
      <c r="FV471" s="5"/>
      <c r="FW471" s="5"/>
      <c r="FX471" s="5"/>
      <c r="FY471" s="5"/>
      <c r="FZ471" s="5"/>
      <c r="GA471" s="5"/>
      <c r="GB471" s="5"/>
      <c r="GC471" s="5"/>
      <c r="GD471" s="5"/>
      <c r="GE471" s="5"/>
      <c r="GF471" s="5"/>
      <c r="GG471" s="5"/>
      <c r="GH471" s="5"/>
      <c r="GI471" s="5"/>
      <c r="GJ471" s="5"/>
      <c r="GK471" s="5"/>
      <c r="GL471" s="5"/>
      <c r="GM471" s="5"/>
      <c r="GN471" s="5"/>
      <c r="GO471" s="5"/>
      <c r="GP471" s="5"/>
      <c r="GQ471" s="5"/>
      <c r="GR471" s="5"/>
      <c r="GS471" s="5"/>
      <c r="GT471" s="5"/>
      <c r="GU471" s="5"/>
      <c r="GV471" s="5"/>
      <c r="GW471" s="5"/>
      <c r="GX471" s="5"/>
      <c r="GY471" s="5"/>
      <c r="GZ471" s="5"/>
      <c r="HA471" s="5"/>
      <c r="HB471" s="5"/>
      <c r="HC471" s="5"/>
      <c r="HD471" s="5"/>
      <c r="HE471" s="5"/>
      <c r="HF471" s="5"/>
      <c r="HG471" s="5"/>
      <c r="HH471" s="5"/>
      <c r="HI471" s="5"/>
      <c r="HJ471" s="5"/>
      <c r="HK471" s="5"/>
      <c r="HL471" s="5"/>
    </row>
    <row r="472" spans="1:220" s="56" customFormat="1" ht="48" customHeight="1" x14ac:dyDescent="0.25">
      <c r="A472" s="49" t="s">
        <v>355</v>
      </c>
      <c r="B472" s="136" t="s">
        <v>356</v>
      </c>
      <c r="C472" s="50">
        <v>4212</v>
      </c>
      <c r="D472" s="48" t="s">
        <v>229</v>
      </c>
      <c r="E472" s="48" t="s">
        <v>322</v>
      </c>
      <c r="F472" s="48" t="s">
        <v>242</v>
      </c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5"/>
      <c r="FF472" s="5"/>
      <c r="FG472" s="5"/>
      <c r="FH472" s="5"/>
      <c r="FI472" s="5"/>
      <c r="FJ472" s="5"/>
      <c r="FK472" s="5"/>
      <c r="FL472" s="5"/>
      <c r="FM472" s="5"/>
      <c r="FN472" s="5"/>
      <c r="FO472" s="5"/>
      <c r="FP472" s="5"/>
      <c r="FQ472" s="5"/>
      <c r="FR472" s="5"/>
      <c r="FS472" s="5"/>
      <c r="FT472" s="5"/>
      <c r="FU472" s="5"/>
      <c r="FV472" s="5"/>
      <c r="FW472" s="5"/>
      <c r="FX472" s="5"/>
      <c r="FY472" s="5"/>
      <c r="FZ472" s="5"/>
      <c r="GA472" s="5"/>
      <c r="GB472" s="5"/>
      <c r="GC472" s="5"/>
      <c r="GD472" s="5"/>
      <c r="GE472" s="5"/>
      <c r="GF472" s="5"/>
      <c r="GG472" s="5"/>
      <c r="GH472" s="5"/>
      <c r="GI472" s="5"/>
      <c r="GJ472" s="5"/>
      <c r="GK472" s="5"/>
      <c r="GL472" s="5"/>
      <c r="GM472" s="5"/>
      <c r="GN472" s="5"/>
      <c r="GO472" s="5"/>
      <c r="GP472" s="5"/>
      <c r="GQ472" s="5"/>
      <c r="GR472" s="5"/>
      <c r="GS472" s="5"/>
      <c r="GT472" s="5"/>
      <c r="GU472" s="5"/>
      <c r="GV472" s="5"/>
      <c r="GW472" s="5"/>
      <c r="GX472" s="5"/>
      <c r="GY472" s="5"/>
      <c r="GZ472" s="5"/>
      <c r="HA472" s="5"/>
      <c r="HB472" s="5"/>
      <c r="HC472" s="5"/>
      <c r="HD472" s="5"/>
      <c r="HE472" s="5"/>
      <c r="HF472" s="5"/>
      <c r="HG472" s="5"/>
      <c r="HH472" s="5"/>
      <c r="HI472" s="5"/>
      <c r="HJ472" s="5"/>
      <c r="HK472" s="5"/>
      <c r="HL472" s="5"/>
    </row>
    <row r="473" spans="1:220" s="56" customFormat="1" ht="25.5" x14ac:dyDescent="0.25">
      <c r="A473" s="57" t="s">
        <v>357</v>
      </c>
      <c r="B473" s="69" t="s">
        <v>358</v>
      </c>
      <c r="C473" s="60">
        <v>122</v>
      </c>
      <c r="D473" s="58" t="s">
        <v>229</v>
      </c>
      <c r="E473" s="58" t="s">
        <v>70</v>
      </c>
      <c r="F473" s="58" t="s">
        <v>70</v>
      </c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5"/>
      <c r="FG473" s="5"/>
      <c r="FH473" s="5"/>
      <c r="FI473" s="5"/>
      <c r="FJ473" s="5"/>
      <c r="FK473" s="5"/>
      <c r="FL473" s="5"/>
      <c r="FM473" s="5"/>
      <c r="FN473" s="5"/>
      <c r="FO473" s="5"/>
      <c r="FP473" s="5"/>
      <c r="FQ473" s="5"/>
      <c r="FR473" s="5"/>
      <c r="FS473" s="5"/>
      <c r="FT473" s="5"/>
      <c r="FU473" s="5"/>
      <c r="FV473" s="5"/>
      <c r="FW473" s="5"/>
      <c r="FX473" s="5"/>
      <c r="FY473" s="5"/>
      <c r="FZ473" s="5"/>
      <c r="GA473" s="5"/>
      <c r="GB473" s="5"/>
      <c r="GC473" s="5"/>
      <c r="GD473" s="5"/>
      <c r="GE473" s="5"/>
      <c r="GF473" s="5"/>
      <c r="GG473" s="5"/>
      <c r="GH473" s="5"/>
      <c r="GI473" s="5"/>
      <c r="GJ473" s="5"/>
      <c r="GK473" s="5"/>
      <c r="GL473" s="5"/>
      <c r="GM473" s="5"/>
      <c r="GN473" s="5"/>
      <c r="GO473" s="5"/>
      <c r="GP473" s="5"/>
      <c r="GQ473" s="5"/>
      <c r="GR473" s="5"/>
      <c r="GS473" s="5"/>
      <c r="GT473" s="5"/>
      <c r="GU473" s="5"/>
      <c r="GV473" s="5"/>
      <c r="GW473" s="5"/>
      <c r="GX473" s="5"/>
      <c r="GY473" s="5"/>
      <c r="GZ473" s="5"/>
      <c r="HA473" s="5"/>
      <c r="HB473" s="5"/>
      <c r="HC473" s="5"/>
      <c r="HD473" s="5"/>
      <c r="HE473" s="5"/>
      <c r="HF473" s="5"/>
      <c r="HG473" s="5"/>
      <c r="HH473" s="5"/>
      <c r="HI473" s="5"/>
      <c r="HJ473" s="5"/>
      <c r="HK473" s="5"/>
      <c r="HL473" s="5"/>
    </row>
    <row r="474" spans="1:220" s="56" customFormat="1" ht="25.5" x14ac:dyDescent="0.25">
      <c r="A474" s="57" t="s">
        <v>359</v>
      </c>
      <c r="B474" s="69" t="s">
        <v>358</v>
      </c>
      <c r="C474" s="60">
        <v>50</v>
      </c>
      <c r="D474" s="58" t="s">
        <v>229</v>
      </c>
      <c r="E474" s="58" t="s">
        <v>70</v>
      </c>
      <c r="F474" s="58" t="s">
        <v>70</v>
      </c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5"/>
      <c r="FG474" s="5"/>
      <c r="FH474" s="5"/>
      <c r="FI474" s="5"/>
      <c r="FJ474" s="5"/>
      <c r="FK474" s="5"/>
      <c r="FL474" s="5"/>
      <c r="FM474" s="5"/>
      <c r="FN474" s="5"/>
      <c r="FO474" s="5"/>
      <c r="FP474" s="5"/>
      <c r="FQ474" s="5"/>
      <c r="FR474" s="5"/>
      <c r="FS474" s="5"/>
      <c r="FT474" s="5"/>
      <c r="FU474" s="5"/>
      <c r="FV474" s="5"/>
      <c r="FW474" s="5"/>
      <c r="FX474" s="5"/>
      <c r="FY474" s="5"/>
      <c r="FZ474" s="5"/>
      <c r="GA474" s="5"/>
      <c r="GB474" s="5"/>
      <c r="GC474" s="5"/>
      <c r="GD474" s="5"/>
      <c r="GE474" s="5"/>
      <c r="GF474" s="5"/>
      <c r="GG474" s="5"/>
      <c r="GH474" s="5"/>
      <c r="GI474" s="5"/>
      <c r="GJ474" s="5"/>
      <c r="GK474" s="5"/>
      <c r="GL474" s="5"/>
      <c r="GM474" s="5"/>
      <c r="GN474" s="5"/>
      <c r="GO474" s="5"/>
      <c r="GP474" s="5"/>
      <c r="GQ474" s="5"/>
      <c r="GR474" s="5"/>
      <c r="GS474" s="5"/>
      <c r="GT474" s="5"/>
      <c r="GU474" s="5"/>
      <c r="GV474" s="5"/>
      <c r="GW474" s="5"/>
      <c r="GX474" s="5"/>
      <c r="GY474" s="5"/>
      <c r="GZ474" s="5"/>
      <c r="HA474" s="5"/>
      <c r="HB474" s="5"/>
      <c r="HC474" s="5"/>
      <c r="HD474" s="5"/>
      <c r="HE474" s="5"/>
      <c r="HF474" s="5"/>
      <c r="HG474" s="5"/>
      <c r="HH474" s="5"/>
      <c r="HI474" s="5"/>
      <c r="HJ474" s="5"/>
      <c r="HK474" s="5"/>
      <c r="HL474" s="5"/>
    </row>
    <row r="475" spans="1:220" s="56" customFormat="1" ht="24" x14ac:dyDescent="0.25">
      <c r="A475" s="57" t="s">
        <v>360</v>
      </c>
      <c r="B475" s="69" t="s">
        <v>361</v>
      </c>
      <c r="C475" s="60">
        <v>678</v>
      </c>
      <c r="D475" s="58" t="s">
        <v>229</v>
      </c>
      <c r="E475" s="58" t="s">
        <v>70</v>
      </c>
      <c r="F475" s="58" t="s">
        <v>70</v>
      </c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5"/>
      <c r="FF475" s="5"/>
      <c r="FG475" s="5"/>
      <c r="FH475" s="5"/>
      <c r="FI475" s="5"/>
      <c r="FJ475" s="5"/>
      <c r="FK475" s="5"/>
      <c r="FL475" s="5"/>
      <c r="FM475" s="5"/>
      <c r="FN475" s="5"/>
      <c r="FO475" s="5"/>
      <c r="FP475" s="5"/>
      <c r="FQ475" s="5"/>
      <c r="FR475" s="5"/>
      <c r="FS475" s="5"/>
      <c r="FT475" s="5"/>
      <c r="FU475" s="5"/>
      <c r="FV475" s="5"/>
      <c r="FW475" s="5"/>
      <c r="FX475" s="5"/>
      <c r="FY475" s="5"/>
      <c r="FZ475" s="5"/>
      <c r="GA475" s="5"/>
      <c r="GB475" s="5"/>
      <c r="GC475" s="5"/>
      <c r="GD475" s="5"/>
      <c r="GE475" s="5"/>
      <c r="GF475" s="5"/>
      <c r="GG475" s="5"/>
      <c r="GH475" s="5"/>
      <c r="GI475" s="5"/>
      <c r="GJ475" s="5"/>
      <c r="GK475" s="5"/>
      <c r="GL475" s="5"/>
      <c r="GM475" s="5"/>
      <c r="GN475" s="5"/>
      <c r="GO475" s="5"/>
      <c r="GP475" s="5"/>
      <c r="GQ475" s="5"/>
      <c r="GR475" s="5"/>
      <c r="GS475" s="5"/>
      <c r="GT475" s="5"/>
      <c r="GU475" s="5"/>
      <c r="GV475" s="5"/>
      <c r="GW475" s="5"/>
      <c r="GX475" s="5"/>
      <c r="GY475" s="5"/>
      <c r="GZ475" s="5"/>
      <c r="HA475" s="5"/>
      <c r="HB475" s="5"/>
      <c r="HC475" s="5"/>
      <c r="HD475" s="5"/>
      <c r="HE475" s="5"/>
      <c r="HF475" s="5"/>
      <c r="HG475" s="5"/>
      <c r="HH475" s="5"/>
      <c r="HI475" s="5"/>
      <c r="HJ475" s="5"/>
      <c r="HK475" s="5"/>
      <c r="HL475" s="5"/>
    </row>
    <row r="476" spans="1:220" s="56" customFormat="1" ht="24" x14ac:dyDescent="0.25">
      <c r="A476" s="57" t="s">
        <v>362</v>
      </c>
      <c r="B476" s="69" t="s">
        <v>363</v>
      </c>
      <c r="C476" s="60">
        <v>192</v>
      </c>
      <c r="D476" s="58" t="s">
        <v>229</v>
      </c>
      <c r="E476" s="58" t="s">
        <v>70</v>
      </c>
      <c r="F476" s="58" t="s">
        <v>70</v>
      </c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5"/>
      <c r="FF476" s="5"/>
      <c r="FG476" s="5"/>
      <c r="FH476" s="5"/>
      <c r="FI476" s="5"/>
      <c r="FJ476" s="5"/>
      <c r="FK476" s="5"/>
      <c r="FL476" s="5"/>
      <c r="FM476" s="5"/>
      <c r="FN476" s="5"/>
      <c r="FO476" s="5"/>
      <c r="FP476" s="5"/>
      <c r="FQ476" s="5"/>
      <c r="FR476" s="5"/>
      <c r="FS476" s="5"/>
      <c r="FT476" s="5"/>
      <c r="FU476" s="5"/>
      <c r="FV476" s="5"/>
      <c r="FW476" s="5"/>
      <c r="FX476" s="5"/>
      <c r="FY476" s="5"/>
      <c r="FZ476" s="5"/>
      <c r="GA476" s="5"/>
      <c r="GB476" s="5"/>
      <c r="GC476" s="5"/>
      <c r="GD476" s="5"/>
      <c r="GE476" s="5"/>
      <c r="GF476" s="5"/>
      <c r="GG476" s="5"/>
      <c r="GH476" s="5"/>
      <c r="GI476" s="5"/>
      <c r="GJ476" s="5"/>
      <c r="GK476" s="5"/>
      <c r="GL476" s="5"/>
      <c r="GM476" s="5"/>
      <c r="GN476" s="5"/>
      <c r="GO476" s="5"/>
      <c r="GP476" s="5"/>
      <c r="GQ476" s="5"/>
      <c r="GR476" s="5"/>
      <c r="GS476" s="5"/>
      <c r="GT476" s="5"/>
      <c r="GU476" s="5"/>
      <c r="GV476" s="5"/>
      <c r="GW476" s="5"/>
      <c r="GX476" s="5"/>
      <c r="GY476" s="5"/>
      <c r="GZ476" s="5"/>
      <c r="HA476" s="5"/>
      <c r="HB476" s="5"/>
      <c r="HC476" s="5"/>
      <c r="HD476" s="5"/>
      <c r="HE476" s="5"/>
      <c r="HF476" s="5"/>
      <c r="HG476" s="5"/>
      <c r="HH476" s="5"/>
      <c r="HI476" s="5"/>
      <c r="HJ476" s="5"/>
      <c r="HK476" s="5"/>
      <c r="HL476" s="5"/>
    </row>
    <row r="477" spans="1:220" s="56" customFormat="1" ht="24" x14ac:dyDescent="0.25">
      <c r="A477" s="57" t="s">
        <v>415</v>
      </c>
      <c r="B477" s="69" t="s">
        <v>416</v>
      </c>
      <c r="C477" s="60">
        <v>1243</v>
      </c>
      <c r="D477" s="58" t="s">
        <v>414</v>
      </c>
      <c r="E477" s="58" t="s">
        <v>26</v>
      </c>
      <c r="F477" s="58" t="s">
        <v>26</v>
      </c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5"/>
      <c r="FF477" s="5"/>
      <c r="FG477" s="5"/>
      <c r="FH477" s="5"/>
      <c r="FI477" s="5"/>
      <c r="FJ477" s="5"/>
      <c r="FK477" s="5"/>
      <c r="FL477" s="5"/>
      <c r="FM477" s="5"/>
      <c r="FN477" s="5"/>
      <c r="FO477" s="5"/>
      <c r="FP477" s="5"/>
      <c r="FQ477" s="5"/>
      <c r="FR477" s="5"/>
      <c r="FS477" s="5"/>
      <c r="FT477" s="5"/>
      <c r="FU477" s="5"/>
      <c r="FV477" s="5"/>
      <c r="FW477" s="5"/>
      <c r="FX477" s="5"/>
      <c r="FY477" s="5"/>
      <c r="FZ477" s="5"/>
      <c r="GA477" s="5"/>
      <c r="GB477" s="5"/>
      <c r="GC477" s="5"/>
      <c r="GD477" s="5"/>
      <c r="GE477" s="5"/>
      <c r="GF477" s="5"/>
      <c r="GG477" s="5"/>
      <c r="GH477" s="5"/>
      <c r="GI477" s="5"/>
      <c r="GJ477" s="5"/>
      <c r="GK477" s="5"/>
      <c r="GL477" s="5"/>
      <c r="GM477" s="5"/>
      <c r="GN477" s="5"/>
      <c r="GO477" s="5"/>
      <c r="GP477" s="5"/>
      <c r="GQ477" s="5"/>
      <c r="GR477" s="5"/>
      <c r="GS477" s="5"/>
      <c r="GT477" s="5"/>
      <c r="GU477" s="5"/>
      <c r="GV477" s="5"/>
      <c r="GW477" s="5"/>
      <c r="GX477" s="5"/>
      <c r="GY477" s="5"/>
      <c r="GZ477" s="5"/>
      <c r="HA477" s="5"/>
      <c r="HB477" s="5"/>
      <c r="HC477" s="5"/>
      <c r="HD477" s="5"/>
      <c r="HE477" s="5"/>
      <c r="HF477" s="5"/>
      <c r="HG477" s="5"/>
      <c r="HH477" s="5"/>
      <c r="HI477" s="5"/>
      <c r="HJ477" s="5"/>
      <c r="HK477" s="5"/>
      <c r="HL477" s="5"/>
    </row>
    <row r="478" spans="1:220" s="56" customFormat="1" ht="24" x14ac:dyDescent="0.25">
      <c r="A478" s="57" t="s">
        <v>415</v>
      </c>
      <c r="B478" s="69" t="s">
        <v>416</v>
      </c>
      <c r="C478" s="60">
        <v>1243</v>
      </c>
      <c r="D478" s="58" t="s">
        <v>414</v>
      </c>
      <c r="E478" s="58" t="s">
        <v>26</v>
      </c>
      <c r="F478" s="58" t="s">
        <v>26</v>
      </c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5"/>
      <c r="FF478" s="5"/>
      <c r="FG478" s="5"/>
      <c r="FH478" s="5"/>
      <c r="FI478" s="5"/>
      <c r="FJ478" s="5"/>
      <c r="FK478" s="5"/>
      <c r="FL478" s="5"/>
      <c r="FM478" s="5"/>
      <c r="FN478" s="5"/>
      <c r="FO478" s="5"/>
      <c r="FP478" s="5"/>
      <c r="FQ478" s="5"/>
      <c r="FR478" s="5"/>
      <c r="FS478" s="5"/>
      <c r="FT478" s="5"/>
      <c r="FU478" s="5"/>
      <c r="FV478" s="5"/>
      <c r="FW478" s="5"/>
      <c r="FX478" s="5"/>
      <c r="FY478" s="5"/>
      <c r="FZ478" s="5"/>
      <c r="GA478" s="5"/>
      <c r="GB478" s="5"/>
      <c r="GC478" s="5"/>
      <c r="GD478" s="5"/>
      <c r="GE478" s="5"/>
      <c r="GF478" s="5"/>
      <c r="GG478" s="5"/>
      <c r="GH478" s="5"/>
      <c r="GI478" s="5"/>
      <c r="GJ478" s="5"/>
      <c r="GK478" s="5"/>
      <c r="GL478" s="5"/>
      <c r="GM478" s="5"/>
      <c r="GN478" s="5"/>
      <c r="GO478" s="5"/>
      <c r="GP478" s="5"/>
      <c r="GQ478" s="5"/>
      <c r="GR478" s="5"/>
      <c r="GS478" s="5"/>
      <c r="GT478" s="5"/>
      <c r="GU478" s="5"/>
      <c r="GV478" s="5"/>
      <c r="GW478" s="5"/>
      <c r="GX478" s="5"/>
      <c r="GY478" s="5"/>
      <c r="GZ478" s="5"/>
      <c r="HA478" s="5"/>
      <c r="HB478" s="5"/>
      <c r="HC478" s="5"/>
      <c r="HD478" s="5"/>
      <c r="HE478" s="5"/>
      <c r="HF478" s="5"/>
      <c r="HG478" s="5"/>
      <c r="HH478" s="5"/>
      <c r="HI478" s="5"/>
      <c r="HJ478" s="5"/>
      <c r="HK478" s="5"/>
      <c r="HL478" s="5"/>
    </row>
    <row r="479" spans="1:220" s="56" customFormat="1" ht="20.25" customHeight="1" x14ac:dyDescent="0.25">
      <c r="A479" s="57" t="s">
        <v>708</v>
      </c>
      <c r="B479" s="69" t="s">
        <v>694</v>
      </c>
      <c r="C479" s="60">
        <v>27000</v>
      </c>
      <c r="D479" s="58" t="s">
        <v>691</v>
      </c>
      <c r="E479" s="58" t="s">
        <v>242</v>
      </c>
      <c r="F479" s="58" t="s">
        <v>161</v>
      </c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5"/>
      <c r="FF479" s="5"/>
      <c r="FG479" s="5"/>
      <c r="FH479" s="5"/>
      <c r="FI479" s="5"/>
      <c r="FJ479" s="5"/>
      <c r="FK479" s="5"/>
      <c r="FL479" s="5"/>
      <c r="FM479" s="5"/>
      <c r="FN479" s="5"/>
      <c r="FO479" s="5"/>
      <c r="FP479" s="5"/>
      <c r="FQ479" s="5"/>
      <c r="FR479" s="5"/>
      <c r="FS479" s="5"/>
      <c r="FT479" s="5"/>
      <c r="FU479" s="5"/>
      <c r="FV479" s="5"/>
      <c r="FW479" s="5"/>
      <c r="FX479" s="5"/>
      <c r="FY479" s="5"/>
      <c r="FZ479" s="5"/>
      <c r="GA479" s="5"/>
      <c r="GB479" s="5"/>
      <c r="GC479" s="5"/>
      <c r="GD479" s="5"/>
      <c r="GE479" s="5"/>
      <c r="GF479" s="5"/>
      <c r="GG479" s="5"/>
      <c r="GH479" s="5"/>
      <c r="GI479" s="5"/>
      <c r="GJ479" s="5"/>
      <c r="GK479" s="5"/>
      <c r="GL479" s="5"/>
      <c r="GM479" s="5"/>
      <c r="GN479" s="5"/>
      <c r="GO479" s="5"/>
      <c r="GP479" s="5"/>
      <c r="GQ479" s="5"/>
      <c r="GR479" s="5"/>
      <c r="GS479" s="5"/>
      <c r="GT479" s="5"/>
      <c r="GU479" s="5"/>
      <c r="GV479" s="5"/>
      <c r="GW479" s="5"/>
      <c r="GX479" s="5"/>
      <c r="GY479" s="5"/>
      <c r="GZ479" s="5"/>
      <c r="HA479" s="5"/>
      <c r="HB479" s="5"/>
      <c r="HC479" s="5"/>
      <c r="HD479" s="5"/>
      <c r="HE479" s="5"/>
      <c r="HF479" s="5"/>
      <c r="HG479" s="5"/>
      <c r="HH479" s="5"/>
      <c r="HI479" s="5"/>
      <c r="HJ479" s="5"/>
      <c r="HK479" s="5"/>
      <c r="HL479" s="5"/>
    </row>
    <row r="480" spans="1:220" s="56" customFormat="1" x14ac:dyDescent="0.25">
      <c r="A480" s="137"/>
      <c r="B480" s="71"/>
      <c r="C480" s="45"/>
      <c r="D480" s="26"/>
      <c r="E480" s="26"/>
      <c r="F480" s="26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5"/>
      <c r="FF480" s="5"/>
      <c r="FG480" s="5"/>
      <c r="FH480" s="5"/>
      <c r="FI480" s="5"/>
      <c r="FJ480" s="5"/>
      <c r="FK480" s="5"/>
      <c r="FL480" s="5"/>
      <c r="FM480" s="5"/>
      <c r="FN480" s="5"/>
      <c r="FO480" s="5"/>
      <c r="FP480" s="5"/>
      <c r="FQ480" s="5"/>
      <c r="FR480" s="5"/>
      <c r="FS480" s="5"/>
      <c r="FT480" s="5"/>
      <c r="FU480" s="5"/>
      <c r="FV480" s="5"/>
      <c r="FW480" s="5"/>
      <c r="FX480" s="5"/>
      <c r="FY480" s="5"/>
      <c r="FZ480" s="5"/>
      <c r="GA480" s="5"/>
      <c r="GB480" s="5"/>
      <c r="GC480" s="5"/>
      <c r="GD480" s="5"/>
      <c r="GE480" s="5"/>
      <c r="GF480" s="5"/>
      <c r="GG480" s="5"/>
      <c r="GH480" s="5"/>
      <c r="GI480" s="5"/>
      <c r="GJ480" s="5"/>
      <c r="GK480" s="5"/>
      <c r="GL480" s="5"/>
      <c r="GM480" s="5"/>
      <c r="GN480" s="5"/>
      <c r="GO480" s="5"/>
      <c r="GP480" s="5"/>
      <c r="GQ480" s="5"/>
      <c r="GR480" s="5"/>
      <c r="GS480" s="5"/>
      <c r="GT480" s="5"/>
      <c r="GU480" s="5"/>
      <c r="GV480" s="5"/>
      <c r="GW480" s="5"/>
      <c r="GX480" s="5"/>
      <c r="GY480" s="5"/>
      <c r="GZ480" s="5"/>
      <c r="HA480" s="5"/>
      <c r="HB480" s="5"/>
      <c r="HC480" s="5"/>
      <c r="HD480" s="5"/>
      <c r="HE480" s="5"/>
      <c r="HF480" s="5"/>
      <c r="HG480" s="5"/>
      <c r="HH480" s="5"/>
      <c r="HI480" s="5"/>
      <c r="HJ480" s="5"/>
      <c r="HK480" s="5"/>
      <c r="HL480" s="5"/>
    </row>
    <row r="481" spans="1:220" s="56" customFormat="1" ht="29.25" customHeight="1" x14ac:dyDescent="0.25">
      <c r="A481" s="137"/>
      <c r="B481" s="71"/>
      <c r="C481" s="45"/>
      <c r="D481" s="26"/>
      <c r="E481" s="26"/>
      <c r="F481" s="26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5"/>
      <c r="FF481" s="5"/>
      <c r="FG481" s="5"/>
      <c r="FH481" s="5"/>
      <c r="FI481" s="5"/>
      <c r="FJ481" s="5"/>
      <c r="FK481" s="5"/>
      <c r="FL481" s="5"/>
      <c r="FM481" s="5"/>
      <c r="FN481" s="5"/>
      <c r="FO481" s="5"/>
      <c r="FP481" s="5"/>
      <c r="FQ481" s="5"/>
      <c r="FR481" s="5"/>
      <c r="FS481" s="5"/>
      <c r="FT481" s="5"/>
      <c r="FU481" s="5"/>
      <c r="FV481" s="5"/>
      <c r="FW481" s="5"/>
      <c r="FX481" s="5"/>
      <c r="FY481" s="5"/>
      <c r="FZ481" s="5"/>
      <c r="GA481" s="5"/>
      <c r="GB481" s="5"/>
      <c r="GC481" s="5"/>
      <c r="GD481" s="5"/>
      <c r="GE481" s="5"/>
      <c r="GF481" s="5"/>
      <c r="GG481" s="5"/>
      <c r="GH481" s="5"/>
      <c r="GI481" s="5"/>
      <c r="GJ481" s="5"/>
      <c r="GK481" s="5"/>
      <c r="GL481" s="5"/>
      <c r="GM481" s="5"/>
      <c r="GN481" s="5"/>
      <c r="GO481" s="5"/>
      <c r="GP481" s="5"/>
      <c r="GQ481" s="5"/>
      <c r="GR481" s="5"/>
      <c r="GS481" s="5"/>
      <c r="GT481" s="5"/>
      <c r="GU481" s="5"/>
      <c r="GV481" s="5"/>
      <c r="GW481" s="5"/>
      <c r="GX481" s="5"/>
      <c r="GY481" s="5"/>
      <c r="GZ481" s="5"/>
      <c r="HA481" s="5"/>
      <c r="HB481" s="5"/>
      <c r="HC481" s="5"/>
      <c r="HD481" s="5"/>
      <c r="HE481" s="5"/>
      <c r="HF481" s="5"/>
      <c r="HG481" s="5"/>
      <c r="HH481" s="5"/>
      <c r="HI481" s="5"/>
      <c r="HJ481" s="5"/>
      <c r="HK481" s="5"/>
      <c r="HL481" s="5"/>
    </row>
    <row r="482" spans="1:220" s="115" customFormat="1" ht="38.25" x14ac:dyDescent="0.25">
      <c r="A482" s="138" t="s">
        <v>806</v>
      </c>
      <c r="B482" s="200"/>
      <c r="C482" s="201"/>
      <c r="D482" s="202"/>
      <c r="E482" s="202"/>
      <c r="F482" s="202"/>
    </row>
    <row r="483" spans="1:220" s="5" customFormat="1" x14ac:dyDescent="0.25">
      <c r="A483" s="1" t="s">
        <v>365</v>
      </c>
      <c r="B483" s="89"/>
      <c r="C483" s="2"/>
      <c r="D483" s="12"/>
      <c r="E483" s="78"/>
      <c r="F483" s="78"/>
    </row>
    <row r="484" spans="1:220" s="76" customFormat="1" ht="30.75" customHeight="1" x14ac:dyDescent="0.25">
      <c r="A484" s="6" t="s">
        <v>366</v>
      </c>
      <c r="B484" s="139" t="s">
        <v>367</v>
      </c>
      <c r="C484" s="28">
        <v>915</v>
      </c>
      <c r="D484" s="46" t="s">
        <v>229</v>
      </c>
      <c r="E484" s="51" t="s">
        <v>368</v>
      </c>
      <c r="F484" s="47" t="s">
        <v>368</v>
      </c>
    </row>
    <row r="485" spans="1:220" s="56" customFormat="1" ht="26.25" customHeight="1" x14ac:dyDescent="0.25">
      <c r="A485" s="44"/>
      <c r="B485" s="142"/>
      <c r="C485" s="143"/>
      <c r="D485" s="26"/>
      <c r="E485" s="26"/>
      <c r="F485" s="26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5"/>
      <c r="FF485" s="5"/>
      <c r="FG485" s="5"/>
      <c r="FH485" s="5"/>
      <c r="FI485" s="5"/>
      <c r="FJ485" s="5"/>
      <c r="FK485" s="5"/>
      <c r="FL485" s="5"/>
      <c r="FM485" s="5"/>
      <c r="FN485" s="5"/>
      <c r="FO485" s="5"/>
      <c r="FP485" s="5"/>
      <c r="FQ485" s="5"/>
      <c r="FR485" s="5"/>
      <c r="FS485" s="5"/>
      <c r="FT485" s="5"/>
      <c r="FU485" s="5"/>
      <c r="FV485" s="5"/>
      <c r="FW485" s="5"/>
      <c r="FX485" s="5"/>
      <c r="FY485" s="5"/>
      <c r="FZ485" s="5"/>
      <c r="GA485" s="5"/>
      <c r="GB485" s="5"/>
      <c r="GC485" s="5"/>
      <c r="GD485" s="5"/>
      <c r="GE485" s="5"/>
      <c r="GF485" s="5"/>
      <c r="GG485" s="5"/>
      <c r="GH485" s="5"/>
      <c r="GI485" s="5"/>
      <c r="GJ485" s="5"/>
      <c r="GK485" s="5"/>
      <c r="GL485" s="5"/>
      <c r="GM485" s="5"/>
      <c r="GN485" s="5"/>
      <c r="GO485" s="5"/>
      <c r="GP485" s="5"/>
      <c r="GQ485" s="5"/>
      <c r="GR485" s="5"/>
      <c r="GS485" s="5"/>
      <c r="GT485" s="5"/>
      <c r="GU485" s="5"/>
      <c r="GV485" s="5"/>
      <c r="GW485" s="5"/>
      <c r="GX485" s="5"/>
      <c r="GY485" s="5"/>
      <c r="GZ485" s="5"/>
      <c r="HA485" s="5"/>
      <c r="HB485" s="5"/>
      <c r="HC485" s="5"/>
      <c r="HD485" s="5"/>
      <c r="HE485" s="5"/>
      <c r="HF485" s="5"/>
      <c r="HG485" s="5"/>
      <c r="HH485" s="5"/>
      <c r="HI485" s="5"/>
      <c r="HJ485" s="5"/>
      <c r="HK485" s="5"/>
      <c r="HL485" s="5"/>
    </row>
    <row r="486" spans="1:220" s="56" customFormat="1" ht="38.25" x14ac:dyDescent="0.25">
      <c r="A486" s="203" t="s">
        <v>807</v>
      </c>
      <c r="B486" s="204" t="s">
        <v>2</v>
      </c>
      <c r="C486" s="140" t="s">
        <v>436</v>
      </c>
      <c r="D486" s="140" t="s">
        <v>4</v>
      </c>
      <c r="E486" s="140" t="s">
        <v>5</v>
      </c>
      <c r="F486" s="140" t="s">
        <v>6</v>
      </c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5"/>
      <c r="FF486" s="5"/>
      <c r="FG486" s="5"/>
      <c r="FH486" s="5"/>
      <c r="FI486" s="5"/>
      <c r="FJ486" s="5"/>
      <c r="FK486" s="5"/>
      <c r="FL486" s="5"/>
      <c r="FM486" s="5"/>
      <c r="FN486" s="5"/>
      <c r="FO486" s="5"/>
      <c r="FP486" s="5"/>
      <c r="FQ486" s="5"/>
      <c r="FR486" s="5"/>
      <c r="FS486" s="5"/>
      <c r="FT486" s="5"/>
      <c r="FU486" s="5"/>
      <c r="FV486" s="5"/>
      <c r="FW486" s="5"/>
      <c r="FX486" s="5"/>
      <c r="FY486" s="5"/>
      <c r="FZ486" s="5"/>
      <c r="GA486" s="5"/>
      <c r="GB486" s="5"/>
      <c r="GC486" s="5"/>
      <c r="GD486" s="5"/>
      <c r="GE486" s="5"/>
      <c r="GF486" s="5"/>
      <c r="GG486" s="5"/>
      <c r="GH486" s="5"/>
      <c r="GI486" s="5"/>
      <c r="GJ486" s="5"/>
      <c r="GK486" s="5"/>
      <c r="GL486" s="5"/>
      <c r="GM486" s="5"/>
      <c r="GN486" s="5"/>
      <c r="GO486" s="5"/>
      <c r="GP486" s="5"/>
      <c r="GQ486" s="5"/>
      <c r="GR486" s="5"/>
      <c r="GS486" s="5"/>
      <c r="GT486" s="5"/>
      <c r="GU486" s="5"/>
      <c r="GV486" s="5"/>
      <c r="GW486" s="5"/>
      <c r="GX486" s="5"/>
      <c r="GY486" s="5"/>
      <c r="GZ486" s="5"/>
      <c r="HA486" s="5"/>
      <c r="HB486" s="5"/>
      <c r="HC486" s="5"/>
      <c r="HD486" s="5"/>
      <c r="HE486" s="5"/>
      <c r="HF486" s="5"/>
      <c r="HG486" s="5"/>
      <c r="HH486" s="5"/>
      <c r="HI486" s="5"/>
      <c r="HJ486" s="5"/>
      <c r="HK486" s="5"/>
      <c r="HL486" s="5"/>
    </row>
    <row r="487" spans="1:220" s="56" customFormat="1" ht="38.25" x14ac:dyDescent="0.25">
      <c r="A487" s="205" t="s">
        <v>437</v>
      </c>
      <c r="B487" s="99" t="s">
        <v>458</v>
      </c>
      <c r="C487" s="24">
        <v>24555</v>
      </c>
      <c r="D487" s="140" t="s">
        <v>263</v>
      </c>
      <c r="E487" s="206"/>
      <c r="F487" s="206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5"/>
      <c r="FF487" s="5"/>
      <c r="FG487" s="5"/>
      <c r="FH487" s="5"/>
      <c r="FI487" s="5"/>
      <c r="FJ487" s="5"/>
      <c r="FK487" s="5"/>
      <c r="FL487" s="5"/>
      <c r="FM487" s="5"/>
      <c r="FN487" s="5"/>
      <c r="FO487" s="5"/>
      <c r="FP487" s="5"/>
      <c r="FQ487" s="5"/>
      <c r="FR487" s="5"/>
      <c r="FS487" s="5"/>
      <c r="FT487" s="5"/>
      <c r="FU487" s="5"/>
      <c r="FV487" s="5"/>
      <c r="FW487" s="5"/>
      <c r="FX487" s="5"/>
      <c r="FY487" s="5"/>
      <c r="FZ487" s="5"/>
      <c r="GA487" s="5"/>
      <c r="GB487" s="5"/>
      <c r="GC487" s="5"/>
      <c r="GD487" s="5"/>
      <c r="GE487" s="5"/>
      <c r="GF487" s="5"/>
      <c r="GG487" s="5"/>
      <c r="GH487" s="5"/>
      <c r="GI487" s="5"/>
      <c r="GJ487" s="5"/>
      <c r="GK487" s="5"/>
      <c r="GL487" s="5"/>
      <c r="GM487" s="5"/>
      <c r="GN487" s="5"/>
      <c r="GO487" s="5"/>
      <c r="GP487" s="5"/>
      <c r="GQ487" s="5"/>
      <c r="GR487" s="5"/>
      <c r="GS487" s="5"/>
      <c r="GT487" s="5"/>
      <c r="GU487" s="5"/>
      <c r="GV487" s="5"/>
      <c r="GW487" s="5"/>
      <c r="GX487" s="5"/>
      <c r="GY487" s="5"/>
      <c r="GZ487" s="5"/>
      <c r="HA487" s="5"/>
      <c r="HB487" s="5"/>
      <c r="HC487" s="5"/>
      <c r="HD487" s="5"/>
      <c r="HE487" s="5"/>
      <c r="HF487" s="5"/>
      <c r="HG487" s="5"/>
      <c r="HH487" s="5"/>
      <c r="HI487" s="5"/>
      <c r="HJ487" s="5"/>
      <c r="HK487" s="5"/>
      <c r="HL487" s="5"/>
    </row>
    <row r="488" spans="1:220" s="56" customFormat="1" x14ac:dyDescent="0.25">
      <c r="A488" s="207" t="s">
        <v>438</v>
      </c>
      <c r="B488" s="208" t="s">
        <v>439</v>
      </c>
      <c r="C488" s="141">
        <v>2530</v>
      </c>
      <c r="D488" s="141" t="s">
        <v>263</v>
      </c>
      <c r="E488" s="209" t="s">
        <v>26</v>
      </c>
      <c r="F488" s="209" t="s">
        <v>10</v>
      </c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5"/>
      <c r="FF488" s="5"/>
      <c r="FG488" s="5"/>
      <c r="FH488" s="5"/>
      <c r="FI488" s="5"/>
      <c r="FJ488" s="5"/>
      <c r="FK488" s="5"/>
      <c r="FL488" s="5"/>
      <c r="FM488" s="5"/>
      <c r="FN488" s="5"/>
      <c r="FO488" s="5"/>
      <c r="FP488" s="5"/>
      <c r="FQ488" s="5"/>
      <c r="FR488" s="5"/>
      <c r="FS488" s="5"/>
      <c r="FT488" s="5"/>
      <c r="FU488" s="5"/>
      <c r="FV488" s="5"/>
      <c r="FW488" s="5"/>
      <c r="FX488" s="5"/>
      <c r="FY488" s="5"/>
      <c r="FZ488" s="5"/>
      <c r="GA488" s="5"/>
      <c r="GB488" s="5"/>
      <c r="GC488" s="5"/>
      <c r="GD488" s="5"/>
      <c r="GE488" s="5"/>
      <c r="GF488" s="5"/>
      <c r="GG488" s="5"/>
      <c r="GH488" s="5"/>
      <c r="GI488" s="5"/>
      <c r="GJ488" s="5"/>
      <c r="GK488" s="5"/>
      <c r="GL488" s="5"/>
      <c r="GM488" s="5"/>
      <c r="GN488" s="5"/>
      <c r="GO488" s="5"/>
      <c r="GP488" s="5"/>
      <c r="GQ488" s="5"/>
      <c r="GR488" s="5"/>
      <c r="GS488" s="5"/>
      <c r="GT488" s="5"/>
      <c r="GU488" s="5"/>
      <c r="GV488" s="5"/>
      <c r="GW488" s="5"/>
      <c r="GX488" s="5"/>
      <c r="GY488" s="5"/>
      <c r="GZ488" s="5"/>
      <c r="HA488" s="5"/>
      <c r="HB488" s="5"/>
      <c r="HC488" s="5"/>
      <c r="HD488" s="5"/>
      <c r="HE488" s="5"/>
      <c r="HF488" s="5"/>
      <c r="HG488" s="5"/>
      <c r="HH488" s="5"/>
      <c r="HI488" s="5"/>
      <c r="HJ488" s="5"/>
      <c r="HK488" s="5"/>
      <c r="HL488" s="5"/>
    </row>
    <row r="489" spans="1:220" s="56" customFormat="1" x14ac:dyDescent="0.25">
      <c r="A489" s="207" t="s">
        <v>440</v>
      </c>
      <c r="B489" s="208" t="s">
        <v>441</v>
      </c>
      <c r="C489" s="141">
        <v>123</v>
      </c>
      <c r="D489" s="141" t="s">
        <v>263</v>
      </c>
      <c r="E489" s="209" t="s">
        <v>26</v>
      </c>
      <c r="F489" s="209" t="s">
        <v>10</v>
      </c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5"/>
      <c r="FF489" s="5"/>
      <c r="FG489" s="5"/>
      <c r="FH489" s="5"/>
      <c r="FI489" s="5"/>
      <c r="FJ489" s="5"/>
      <c r="FK489" s="5"/>
      <c r="FL489" s="5"/>
      <c r="FM489" s="5"/>
      <c r="FN489" s="5"/>
      <c r="FO489" s="5"/>
      <c r="FP489" s="5"/>
      <c r="FQ489" s="5"/>
      <c r="FR489" s="5"/>
      <c r="FS489" s="5"/>
      <c r="FT489" s="5"/>
      <c r="FU489" s="5"/>
      <c r="FV489" s="5"/>
      <c r="FW489" s="5"/>
      <c r="FX489" s="5"/>
      <c r="FY489" s="5"/>
      <c r="FZ489" s="5"/>
      <c r="GA489" s="5"/>
      <c r="GB489" s="5"/>
      <c r="GC489" s="5"/>
      <c r="GD489" s="5"/>
      <c r="GE489" s="5"/>
      <c r="GF489" s="5"/>
      <c r="GG489" s="5"/>
      <c r="GH489" s="5"/>
      <c r="GI489" s="5"/>
      <c r="GJ489" s="5"/>
      <c r="GK489" s="5"/>
      <c r="GL489" s="5"/>
      <c r="GM489" s="5"/>
      <c r="GN489" s="5"/>
      <c r="GO489" s="5"/>
      <c r="GP489" s="5"/>
      <c r="GQ489" s="5"/>
      <c r="GR489" s="5"/>
      <c r="GS489" s="5"/>
      <c r="GT489" s="5"/>
      <c r="GU489" s="5"/>
      <c r="GV489" s="5"/>
      <c r="GW489" s="5"/>
      <c r="GX489" s="5"/>
      <c r="GY489" s="5"/>
      <c r="GZ489" s="5"/>
      <c r="HA489" s="5"/>
      <c r="HB489" s="5"/>
      <c r="HC489" s="5"/>
      <c r="HD489" s="5"/>
      <c r="HE489" s="5"/>
      <c r="HF489" s="5"/>
      <c r="HG489" s="5"/>
      <c r="HH489" s="5"/>
      <c r="HI489" s="5"/>
      <c r="HJ489" s="5"/>
      <c r="HK489" s="5"/>
      <c r="HL489" s="5"/>
    </row>
    <row r="490" spans="1:220" s="56" customFormat="1" x14ac:dyDescent="0.25">
      <c r="A490" s="207" t="s">
        <v>442</v>
      </c>
      <c r="B490" s="208" t="s">
        <v>458</v>
      </c>
      <c r="C490" s="141">
        <v>2000</v>
      </c>
      <c r="D490" s="141" t="s">
        <v>263</v>
      </c>
      <c r="E490" s="209" t="s">
        <v>26</v>
      </c>
      <c r="F490" s="209" t="s">
        <v>10</v>
      </c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5"/>
      <c r="FF490" s="5"/>
      <c r="FG490" s="5"/>
      <c r="FH490" s="5"/>
      <c r="FI490" s="5"/>
      <c r="FJ490" s="5"/>
      <c r="FK490" s="5"/>
      <c r="FL490" s="5"/>
      <c r="FM490" s="5"/>
      <c r="FN490" s="5"/>
      <c r="FO490" s="5"/>
      <c r="FP490" s="5"/>
      <c r="FQ490" s="5"/>
      <c r="FR490" s="5"/>
      <c r="FS490" s="5"/>
      <c r="FT490" s="5"/>
      <c r="FU490" s="5"/>
      <c r="FV490" s="5"/>
      <c r="FW490" s="5"/>
      <c r="FX490" s="5"/>
      <c r="FY490" s="5"/>
      <c r="FZ490" s="5"/>
      <c r="GA490" s="5"/>
      <c r="GB490" s="5"/>
      <c r="GC490" s="5"/>
      <c r="GD490" s="5"/>
      <c r="GE490" s="5"/>
      <c r="GF490" s="5"/>
      <c r="GG490" s="5"/>
      <c r="GH490" s="5"/>
      <c r="GI490" s="5"/>
      <c r="GJ490" s="5"/>
      <c r="GK490" s="5"/>
      <c r="GL490" s="5"/>
      <c r="GM490" s="5"/>
      <c r="GN490" s="5"/>
      <c r="GO490" s="5"/>
      <c r="GP490" s="5"/>
      <c r="GQ490" s="5"/>
      <c r="GR490" s="5"/>
      <c r="GS490" s="5"/>
      <c r="GT490" s="5"/>
      <c r="GU490" s="5"/>
      <c r="GV490" s="5"/>
      <c r="GW490" s="5"/>
      <c r="GX490" s="5"/>
      <c r="GY490" s="5"/>
      <c r="GZ490" s="5"/>
      <c r="HA490" s="5"/>
      <c r="HB490" s="5"/>
      <c r="HC490" s="5"/>
      <c r="HD490" s="5"/>
      <c r="HE490" s="5"/>
      <c r="HF490" s="5"/>
      <c r="HG490" s="5"/>
      <c r="HH490" s="5"/>
      <c r="HI490" s="5"/>
      <c r="HJ490" s="5"/>
      <c r="HK490" s="5"/>
      <c r="HL490" s="5"/>
    </row>
    <row r="491" spans="1:220" s="56" customFormat="1" x14ac:dyDescent="0.25">
      <c r="A491" s="207" t="s">
        <v>444</v>
      </c>
      <c r="B491" s="208" t="s">
        <v>458</v>
      </c>
      <c r="C491" s="141">
        <v>666</v>
      </c>
      <c r="D491" s="141" t="s">
        <v>263</v>
      </c>
      <c r="E491" s="209" t="s">
        <v>26</v>
      </c>
      <c r="F491" s="209" t="s">
        <v>10</v>
      </c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5"/>
      <c r="FF491" s="5"/>
      <c r="FG491" s="5"/>
      <c r="FH491" s="5"/>
      <c r="FI491" s="5"/>
      <c r="FJ491" s="5"/>
      <c r="FK491" s="5"/>
      <c r="FL491" s="5"/>
      <c r="FM491" s="5"/>
      <c r="FN491" s="5"/>
      <c r="FO491" s="5"/>
      <c r="FP491" s="5"/>
      <c r="FQ491" s="5"/>
      <c r="FR491" s="5"/>
      <c r="FS491" s="5"/>
      <c r="FT491" s="5"/>
      <c r="FU491" s="5"/>
      <c r="FV491" s="5"/>
      <c r="FW491" s="5"/>
      <c r="FX491" s="5"/>
      <c r="FY491" s="5"/>
      <c r="FZ491" s="5"/>
      <c r="GA491" s="5"/>
      <c r="GB491" s="5"/>
      <c r="GC491" s="5"/>
      <c r="GD491" s="5"/>
      <c r="GE491" s="5"/>
      <c r="GF491" s="5"/>
      <c r="GG491" s="5"/>
      <c r="GH491" s="5"/>
      <c r="GI491" s="5"/>
      <c r="GJ491" s="5"/>
      <c r="GK491" s="5"/>
      <c r="GL491" s="5"/>
      <c r="GM491" s="5"/>
      <c r="GN491" s="5"/>
      <c r="GO491" s="5"/>
      <c r="GP491" s="5"/>
      <c r="GQ491" s="5"/>
      <c r="GR491" s="5"/>
      <c r="GS491" s="5"/>
      <c r="GT491" s="5"/>
      <c r="GU491" s="5"/>
      <c r="GV491" s="5"/>
      <c r="GW491" s="5"/>
      <c r="GX491" s="5"/>
      <c r="GY491" s="5"/>
      <c r="GZ491" s="5"/>
      <c r="HA491" s="5"/>
      <c r="HB491" s="5"/>
      <c r="HC491" s="5"/>
      <c r="HD491" s="5"/>
      <c r="HE491" s="5"/>
      <c r="HF491" s="5"/>
      <c r="HG491" s="5"/>
      <c r="HH491" s="5"/>
      <c r="HI491" s="5"/>
      <c r="HJ491" s="5"/>
      <c r="HK491" s="5"/>
      <c r="HL491" s="5"/>
    </row>
    <row r="492" spans="1:220" s="56" customFormat="1" x14ac:dyDescent="0.25">
      <c r="A492" s="207" t="s">
        <v>443</v>
      </c>
      <c r="B492" s="208" t="s">
        <v>458</v>
      </c>
      <c r="C492" s="141">
        <v>8800</v>
      </c>
      <c r="D492" s="141">
        <v>8800</v>
      </c>
      <c r="E492" s="209" t="s">
        <v>26</v>
      </c>
      <c r="F492" s="209" t="s">
        <v>10</v>
      </c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5"/>
      <c r="FF492" s="5"/>
      <c r="FG492" s="5"/>
      <c r="FH492" s="5"/>
      <c r="FI492" s="5"/>
      <c r="FJ492" s="5"/>
      <c r="FK492" s="5"/>
      <c r="FL492" s="5"/>
      <c r="FM492" s="5"/>
      <c r="FN492" s="5"/>
      <c r="FO492" s="5"/>
      <c r="FP492" s="5"/>
      <c r="FQ492" s="5"/>
      <c r="FR492" s="5"/>
      <c r="FS492" s="5"/>
      <c r="FT492" s="5"/>
      <c r="FU492" s="5"/>
      <c r="FV492" s="5"/>
      <c r="FW492" s="5"/>
      <c r="FX492" s="5"/>
      <c r="FY492" s="5"/>
      <c r="FZ492" s="5"/>
      <c r="GA492" s="5"/>
      <c r="GB492" s="5"/>
      <c r="GC492" s="5"/>
      <c r="GD492" s="5"/>
      <c r="GE492" s="5"/>
      <c r="GF492" s="5"/>
      <c r="GG492" s="5"/>
      <c r="GH492" s="5"/>
      <c r="GI492" s="5"/>
      <c r="GJ492" s="5"/>
      <c r="GK492" s="5"/>
      <c r="GL492" s="5"/>
      <c r="GM492" s="5"/>
      <c r="GN492" s="5"/>
      <c r="GO492" s="5"/>
      <c r="GP492" s="5"/>
      <c r="GQ492" s="5"/>
      <c r="GR492" s="5"/>
      <c r="GS492" s="5"/>
      <c r="GT492" s="5"/>
      <c r="GU492" s="5"/>
      <c r="GV492" s="5"/>
      <c r="GW492" s="5"/>
      <c r="GX492" s="5"/>
      <c r="GY492" s="5"/>
      <c r="GZ492" s="5"/>
      <c r="HA492" s="5"/>
      <c r="HB492" s="5"/>
      <c r="HC492" s="5"/>
      <c r="HD492" s="5"/>
      <c r="HE492" s="5"/>
      <c r="HF492" s="5"/>
      <c r="HG492" s="5"/>
      <c r="HH492" s="5"/>
      <c r="HI492" s="5"/>
      <c r="HJ492" s="5"/>
      <c r="HK492" s="5"/>
      <c r="HL492" s="5"/>
    </row>
    <row r="493" spans="1:220" s="56" customFormat="1" ht="25.5" x14ac:dyDescent="0.25">
      <c r="A493" s="210" t="s">
        <v>456</v>
      </c>
      <c r="B493" s="211" t="s">
        <v>457</v>
      </c>
      <c r="C493" s="141">
        <f>1760+2770</f>
        <v>4530</v>
      </c>
      <c r="D493" s="141" t="s">
        <v>263</v>
      </c>
      <c r="E493" s="209" t="s">
        <v>26</v>
      </c>
      <c r="F493" s="209" t="s">
        <v>10</v>
      </c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5"/>
      <c r="FF493" s="5"/>
      <c r="FG493" s="5"/>
      <c r="FH493" s="5"/>
      <c r="FI493" s="5"/>
      <c r="FJ493" s="5"/>
      <c r="FK493" s="5"/>
      <c r="FL493" s="5"/>
      <c r="FM493" s="5"/>
      <c r="FN493" s="5"/>
      <c r="FO493" s="5"/>
      <c r="FP493" s="5"/>
      <c r="FQ493" s="5"/>
      <c r="FR493" s="5"/>
      <c r="FS493" s="5"/>
      <c r="FT493" s="5"/>
      <c r="FU493" s="5"/>
      <c r="FV493" s="5"/>
      <c r="FW493" s="5"/>
      <c r="FX493" s="5"/>
      <c r="FY493" s="5"/>
      <c r="FZ493" s="5"/>
      <c r="GA493" s="5"/>
      <c r="GB493" s="5"/>
      <c r="GC493" s="5"/>
      <c r="GD493" s="5"/>
      <c r="GE493" s="5"/>
      <c r="GF493" s="5"/>
      <c r="GG493" s="5"/>
      <c r="GH493" s="5"/>
      <c r="GI493" s="5"/>
      <c r="GJ493" s="5"/>
      <c r="GK493" s="5"/>
      <c r="GL493" s="5"/>
      <c r="GM493" s="5"/>
      <c r="GN493" s="5"/>
      <c r="GO493" s="5"/>
      <c r="GP493" s="5"/>
      <c r="GQ493" s="5"/>
      <c r="GR493" s="5"/>
      <c r="GS493" s="5"/>
      <c r="GT493" s="5"/>
      <c r="GU493" s="5"/>
      <c r="GV493" s="5"/>
      <c r="GW493" s="5"/>
      <c r="GX493" s="5"/>
      <c r="GY493" s="5"/>
      <c r="GZ493" s="5"/>
      <c r="HA493" s="5"/>
      <c r="HB493" s="5"/>
      <c r="HC493" s="5"/>
      <c r="HD493" s="5"/>
      <c r="HE493" s="5"/>
      <c r="HF493" s="5"/>
      <c r="HG493" s="5"/>
      <c r="HH493" s="5"/>
      <c r="HI493" s="5"/>
      <c r="HJ493" s="5"/>
      <c r="HK493" s="5"/>
      <c r="HL493" s="5"/>
    </row>
    <row r="494" spans="1:220" s="56" customFormat="1" ht="38.25" x14ac:dyDescent="0.25">
      <c r="A494" s="29" t="s">
        <v>445</v>
      </c>
      <c r="B494" s="97" t="s">
        <v>446</v>
      </c>
      <c r="C494" s="59">
        <v>49100</v>
      </c>
      <c r="D494" s="141" t="s">
        <v>263</v>
      </c>
      <c r="E494" s="209" t="s">
        <v>26</v>
      </c>
      <c r="F494" s="209" t="s">
        <v>10</v>
      </c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5"/>
      <c r="FF494" s="5"/>
      <c r="FG494" s="5"/>
      <c r="FH494" s="5"/>
      <c r="FI494" s="5"/>
      <c r="FJ494" s="5"/>
      <c r="FK494" s="5"/>
      <c r="FL494" s="5"/>
      <c r="FM494" s="5"/>
      <c r="FN494" s="5"/>
      <c r="FO494" s="5"/>
      <c r="FP494" s="5"/>
      <c r="FQ494" s="5"/>
      <c r="FR494" s="5"/>
      <c r="FS494" s="5"/>
      <c r="FT494" s="5"/>
      <c r="FU494" s="5"/>
      <c r="FV494" s="5"/>
      <c r="FW494" s="5"/>
      <c r="FX494" s="5"/>
      <c r="FY494" s="5"/>
      <c r="FZ494" s="5"/>
      <c r="GA494" s="5"/>
      <c r="GB494" s="5"/>
      <c r="GC494" s="5"/>
      <c r="GD494" s="5"/>
      <c r="GE494" s="5"/>
      <c r="GF494" s="5"/>
      <c r="GG494" s="5"/>
      <c r="GH494" s="5"/>
      <c r="GI494" s="5"/>
      <c r="GJ494" s="5"/>
      <c r="GK494" s="5"/>
      <c r="GL494" s="5"/>
      <c r="GM494" s="5"/>
      <c r="GN494" s="5"/>
      <c r="GO494" s="5"/>
      <c r="GP494" s="5"/>
      <c r="GQ494" s="5"/>
      <c r="GR494" s="5"/>
      <c r="GS494" s="5"/>
      <c r="GT494" s="5"/>
      <c r="GU494" s="5"/>
      <c r="GV494" s="5"/>
      <c r="GW494" s="5"/>
      <c r="GX494" s="5"/>
      <c r="GY494" s="5"/>
      <c r="GZ494" s="5"/>
      <c r="HA494" s="5"/>
      <c r="HB494" s="5"/>
      <c r="HC494" s="5"/>
      <c r="HD494" s="5"/>
      <c r="HE494" s="5"/>
      <c r="HF494" s="5"/>
      <c r="HG494" s="5"/>
      <c r="HH494" s="5"/>
      <c r="HI494" s="5"/>
      <c r="HJ494" s="5"/>
      <c r="HK494" s="5"/>
      <c r="HL494" s="5"/>
    </row>
    <row r="495" spans="1:220" s="56" customFormat="1" ht="27.75" customHeight="1" x14ac:dyDescent="0.25">
      <c r="A495" s="29" t="s">
        <v>607</v>
      </c>
      <c r="B495" s="69" t="s">
        <v>608</v>
      </c>
      <c r="C495" s="59">
        <v>600</v>
      </c>
      <c r="D495" s="141" t="s">
        <v>263</v>
      </c>
      <c r="E495" s="209" t="s">
        <v>182</v>
      </c>
      <c r="F495" s="209" t="s">
        <v>242</v>
      </c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5"/>
      <c r="FF495" s="5"/>
      <c r="FG495" s="5"/>
      <c r="FH495" s="5"/>
      <c r="FI495" s="5"/>
      <c r="FJ495" s="5"/>
      <c r="FK495" s="5"/>
      <c r="FL495" s="5"/>
      <c r="FM495" s="5"/>
      <c r="FN495" s="5"/>
      <c r="FO495" s="5"/>
      <c r="FP495" s="5"/>
      <c r="FQ495" s="5"/>
      <c r="FR495" s="5"/>
      <c r="FS495" s="5"/>
      <c r="FT495" s="5"/>
      <c r="FU495" s="5"/>
      <c r="FV495" s="5"/>
      <c r="FW495" s="5"/>
      <c r="FX495" s="5"/>
      <c r="FY495" s="5"/>
      <c r="FZ495" s="5"/>
      <c r="GA495" s="5"/>
      <c r="GB495" s="5"/>
      <c r="GC495" s="5"/>
      <c r="GD495" s="5"/>
      <c r="GE495" s="5"/>
      <c r="GF495" s="5"/>
      <c r="GG495" s="5"/>
      <c r="GH495" s="5"/>
      <c r="GI495" s="5"/>
      <c r="GJ495" s="5"/>
      <c r="GK495" s="5"/>
      <c r="GL495" s="5"/>
      <c r="GM495" s="5"/>
      <c r="GN495" s="5"/>
      <c r="GO495" s="5"/>
      <c r="GP495" s="5"/>
      <c r="GQ495" s="5"/>
      <c r="GR495" s="5"/>
      <c r="GS495" s="5"/>
      <c r="GT495" s="5"/>
      <c r="GU495" s="5"/>
      <c r="GV495" s="5"/>
      <c r="GW495" s="5"/>
      <c r="GX495" s="5"/>
      <c r="GY495" s="5"/>
      <c r="GZ495" s="5"/>
      <c r="HA495" s="5"/>
      <c r="HB495" s="5"/>
      <c r="HC495" s="5"/>
      <c r="HD495" s="5"/>
      <c r="HE495" s="5"/>
      <c r="HF495" s="5"/>
      <c r="HG495" s="5"/>
      <c r="HH495" s="5"/>
      <c r="HI495" s="5"/>
      <c r="HJ495" s="5"/>
      <c r="HK495" s="5"/>
      <c r="HL495" s="5"/>
    </row>
    <row r="496" spans="1:220" s="5" customFormat="1" x14ac:dyDescent="0.25">
      <c r="A496" s="57" t="s">
        <v>675</v>
      </c>
      <c r="B496" s="64"/>
      <c r="C496" s="2">
        <v>1090</v>
      </c>
      <c r="D496" s="141" t="s">
        <v>263</v>
      </c>
      <c r="E496" s="55" t="s">
        <v>242</v>
      </c>
      <c r="F496" s="55" t="s">
        <v>242</v>
      </c>
      <c r="G496" s="56"/>
      <c r="H496" s="56"/>
      <c r="I496" s="56"/>
      <c r="J496" s="56"/>
      <c r="K496" s="56"/>
      <c r="L496" s="56"/>
      <c r="M496" s="56"/>
      <c r="N496" s="56"/>
      <c r="O496" s="56"/>
      <c r="P496" s="56"/>
      <c r="Q496" s="56"/>
      <c r="R496" s="56"/>
      <c r="S496" s="56"/>
      <c r="T496" s="56"/>
      <c r="U496" s="56"/>
      <c r="V496" s="56"/>
      <c r="W496" s="56"/>
      <c r="X496" s="56"/>
      <c r="Y496" s="56"/>
      <c r="Z496" s="56"/>
      <c r="AA496" s="56"/>
      <c r="AB496" s="56"/>
      <c r="AC496" s="56"/>
      <c r="AD496" s="56"/>
      <c r="AE496" s="56"/>
      <c r="AF496" s="56"/>
      <c r="AG496" s="56"/>
      <c r="AH496" s="56"/>
      <c r="AI496" s="56"/>
      <c r="AJ496" s="56"/>
      <c r="AK496" s="56"/>
      <c r="AL496" s="56"/>
      <c r="AM496" s="56"/>
      <c r="AN496" s="56"/>
      <c r="AO496" s="56"/>
      <c r="AP496" s="56"/>
      <c r="AQ496" s="56"/>
      <c r="AR496" s="56"/>
      <c r="AS496" s="56"/>
      <c r="AT496" s="56"/>
      <c r="AU496" s="56"/>
      <c r="AV496" s="56"/>
      <c r="AW496" s="56"/>
      <c r="AX496" s="56"/>
      <c r="AY496" s="56"/>
      <c r="AZ496" s="56"/>
      <c r="BA496" s="56"/>
      <c r="BB496" s="56"/>
      <c r="BC496" s="56"/>
      <c r="BD496" s="56"/>
      <c r="BE496" s="56"/>
      <c r="BF496" s="56"/>
      <c r="BG496" s="56"/>
      <c r="BH496" s="56"/>
      <c r="BI496" s="56"/>
      <c r="BJ496" s="56"/>
      <c r="BK496" s="56"/>
      <c r="BL496" s="56"/>
      <c r="BM496" s="56"/>
      <c r="BN496" s="56"/>
      <c r="BO496" s="56"/>
      <c r="BP496" s="56"/>
      <c r="BQ496" s="56"/>
      <c r="BR496" s="56"/>
      <c r="BS496" s="56"/>
      <c r="BT496" s="56"/>
      <c r="BU496" s="56"/>
      <c r="BV496" s="56"/>
      <c r="BW496" s="56"/>
      <c r="BX496" s="56"/>
      <c r="BY496" s="56"/>
      <c r="BZ496" s="56"/>
      <c r="CA496" s="56"/>
      <c r="CB496" s="56"/>
      <c r="CC496" s="56"/>
      <c r="CD496" s="56"/>
      <c r="CE496" s="56"/>
      <c r="CF496" s="56"/>
      <c r="CG496" s="56"/>
      <c r="CH496" s="56"/>
      <c r="CI496" s="56"/>
      <c r="CJ496" s="56"/>
      <c r="CK496" s="56"/>
      <c r="CL496" s="56"/>
      <c r="CM496" s="56"/>
      <c r="CN496" s="56"/>
      <c r="CO496" s="56"/>
      <c r="CP496" s="56"/>
      <c r="CQ496" s="56"/>
      <c r="CR496" s="56"/>
      <c r="CS496" s="56"/>
      <c r="CT496" s="56"/>
      <c r="CU496" s="56"/>
      <c r="CV496" s="56"/>
      <c r="CW496" s="56"/>
      <c r="CX496" s="56"/>
      <c r="CY496" s="56"/>
      <c r="CZ496" s="56"/>
      <c r="DA496" s="56"/>
      <c r="DB496" s="56"/>
      <c r="DC496" s="56"/>
      <c r="DD496" s="56"/>
      <c r="DE496" s="56"/>
      <c r="DF496" s="56"/>
      <c r="DG496" s="56"/>
      <c r="DH496" s="56"/>
      <c r="DI496" s="56"/>
      <c r="DJ496" s="56"/>
      <c r="DK496" s="56"/>
      <c r="DL496" s="56"/>
      <c r="DM496" s="56"/>
      <c r="DN496" s="56"/>
      <c r="DO496" s="56"/>
      <c r="DP496" s="56"/>
      <c r="DQ496" s="56"/>
    </row>
    <row r="497" spans="1:220" s="5" customFormat="1" x14ac:dyDescent="0.25">
      <c r="A497" s="57" t="s">
        <v>676</v>
      </c>
      <c r="B497" s="64" t="s">
        <v>656</v>
      </c>
      <c r="C497" s="2">
        <v>3600</v>
      </c>
      <c r="D497" s="141" t="s">
        <v>263</v>
      </c>
      <c r="E497" s="55" t="s">
        <v>242</v>
      </c>
      <c r="F497" s="55" t="s">
        <v>242</v>
      </c>
      <c r="G497" s="56"/>
      <c r="H497" s="56"/>
      <c r="I497" s="56"/>
      <c r="J497" s="56"/>
      <c r="K497" s="56"/>
      <c r="L497" s="56"/>
      <c r="M497" s="56"/>
      <c r="N497" s="56"/>
      <c r="O497" s="56"/>
      <c r="P497" s="56"/>
      <c r="Q497" s="56"/>
      <c r="R497" s="56"/>
      <c r="S497" s="56"/>
      <c r="T497" s="56"/>
      <c r="U497" s="56"/>
      <c r="V497" s="56"/>
      <c r="W497" s="56"/>
      <c r="X497" s="56"/>
      <c r="Y497" s="56"/>
      <c r="Z497" s="56"/>
      <c r="AA497" s="56"/>
      <c r="AB497" s="56"/>
      <c r="AC497" s="56"/>
      <c r="AD497" s="56"/>
      <c r="AE497" s="56"/>
      <c r="AF497" s="56"/>
      <c r="AG497" s="56"/>
      <c r="AH497" s="56"/>
      <c r="AI497" s="56"/>
      <c r="AJ497" s="56"/>
      <c r="AK497" s="56"/>
      <c r="AL497" s="56"/>
      <c r="AM497" s="56"/>
      <c r="AN497" s="56"/>
      <c r="AO497" s="56"/>
      <c r="AP497" s="56"/>
      <c r="AQ497" s="56"/>
      <c r="AR497" s="56"/>
      <c r="AS497" s="56"/>
      <c r="AT497" s="56"/>
      <c r="AU497" s="56"/>
      <c r="AV497" s="56"/>
      <c r="AW497" s="56"/>
      <c r="AX497" s="56"/>
      <c r="AY497" s="56"/>
      <c r="AZ497" s="56"/>
      <c r="BA497" s="56"/>
      <c r="BB497" s="56"/>
      <c r="BC497" s="56"/>
      <c r="BD497" s="56"/>
      <c r="BE497" s="56"/>
      <c r="BF497" s="56"/>
      <c r="BG497" s="56"/>
      <c r="BH497" s="56"/>
      <c r="BI497" s="56"/>
      <c r="BJ497" s="56"/>
      <c r="BK497" s="56"/>
      <c r="BL497" s="56"/>
      <c r="BM497" s="56"/>
      <c r="BN497" s="56"/>
      <c r="BO497" s="56"/>
      <c r="BP497" s="56"/>
      <c r="BQ497" s="56"/>
      <c r="BR497" s="56"/>
      <c r="BS497" s="56"/>
      <c r="BT497" s="56"/>
      <c r="BU497" s="56"/>
      <c r="BV497" s="56"/>
      <c r="BW497" s="56"/>
      <c r="BX497" s="56"/>
      <c r="BY497" s="56"/>
      <c r="BZ497" s="56"/>
      <c r="CA497" s="56"/>
      <c r="CB497" s="56"/>
      <c r="CC497" s="56"/>
      <c r="CD497" s="56"/>
      <c r="CE497" s="56"/>
      <c r="CF497" s="56"/>
      <c r="CG497" s="56"/>
      <c r="CH497" s="56"/>
      <c r="CI497" s="56"/>
      <c r="CJ497" s="56"/>
      <c r="CK497" s="56"/>
      <c r="CL497" s="56"/>
      <c r="CM497" s="56"/>
      <c r="CN497" s="56"/>
      <c r="CO497" s="56"/>
      <c r="CP497" s="56"/>
      <c r="CQ497" s="56"/>
      <c r="CR497" s="56"/>
      <c r="CS497" s="56"/>
      <c r="CT497" s="56"/>
      <c r="CU497" s="56"/>
      <c r="CV497" s="56"/>
      <c r="CW497" s="56"/>
      <c r="CX497" s="56"/>
      <c r="CY497" s="56"/>
      <c r="CZ497" s="56"/>
      <c r="DA497" s="56"/>
      <c r="DB497" s="56"/>
      <c r="DC497" s="56"/>
      <c r="DD497" s="56"/>
      <c r="DE497" s="56"/>
      <c r="DF497" s="56"/>
      <c r="DG497" s="56"/>
      <c r="DH497" s="56"/>
      <c r="DI497" s="56"/>
      <c r="DJ497" s="56"/>
      <c r="DK497" s="56"/>
      <c r="DL497" s="56"/>
      <c r="DM497" s="56"/>
      <c r="DN497" s="56"/>
      <c r="DO497" s="56"/>
      <c r="DP497" s="56"/>
      <c r="DQ497" s="56"/>
    </row>
    <row r="498" spans="1:220" s="5" customFormat="1" x14ac:dyDescent="0.25">
      <c r="A498" s="57" t="s">
        <v>720</v>
      </c>
      <c r="B498" s="64" t="s">
        <v>262</v>
      </c>
      <c r="C498" s="2"/>
      <c r="D498" s="141" t="s">
        <v>263</v>
      </c>
      <c r="E498" s="55" t="s">
        <v>161</v>
      </c>
      <c r="F498" s="55" t="s">
        <v>161</v>
      </c>
      <c r="G498" s="56"/>
      <c r="H498" s="56"/>
      <c r="I498" s="56"/>
      <c r="J498" s="56"/>
      <c r="K498" s="56"/>
      <c r="L498" s="56"/>
      <c r="M498" s="56"/>
      <c r="N498" s="56"/>
      <c r="O498" s="56"/>
      <c r="P498" s="56"/>
      <c r="Q498" s="56"/>
      <c r="R498" s="56"/>
      <c r="S498" s="56"/>
      <c r="T498" s="56"/>
      <c r="U498" s="56"/>
      <c r="V498" s="56"/>
      <c r="W498" s="56"/>
      <c r="X498" s="56"/>
      <c r="Y498" s="56"/>
      <c r="Z498" s="56"/>
      <c r="AA498" s="56"/>
      <c r="AB498" s="56"/>
      <c r="AC498" s="56"/>
      <c r="AD498" s="56"/>
      <c r="AE498" s="56"/>
      <c r="AF498" s="56"/>
      <c r="AG498" s="56"/>
      <c r="AH498" s="56"/>
      <c r="AI498" s="56"/>
      <c r="AJ498" s="56"/>
      <c r="AK498" s="56"/>
      <c r="AL498" s="56"/>
      <c r="AM498" s="56"/>
      <c r="AN498" s="56"/>
      <c r="AO498" s="56"/>
      <c r="AP498" s="56"/>
      <c r="AQ498" s="56"/>
      <c r="AR498" s="56"/>
      <c r="AS498" s="56"/>
      <c r="AT498" s="56"/>
      <c r="AU498" s="56"/>
      <c r="AV498" s="56"/>
      <c r="AW498" s="56"/>
      <c r="AX498" s="56"/>
      <c r="AY498" s="56"/>
      <c r="AZ498" s="56"/>
      <c r="BA498" s="56"/>
      <c r="BB498" s="56"/>
      <c r="BC498" s="56"/>
      <c r="BD498" s="56"/>
      <c r="BE498" s="56"/>
      <c r="BF498" s="56"/>
      <c r="BG498" s="56"/>
      <c r="BH498" s="56"/>
      <c r="BI498" s="56"/>
      <c r="BJ498" s="56"/>
      <c r="BK498" s="56"/>
      <c r="BL498" s="56"/>
      <c r="BM498" s="56"/>
      <c r="BN498" s="56"/>
      <c r="BO498" s="56"/>
      <c r="BP498" s="56"/>
      <c r="BQ498" s="56"/>
      <c r="BR498" s="56"/>
      <c r="BS498" s="56"/>
      <c r="BT498" s="56"/>
      <c r="BU498" s="56"/>
      <c r="BV498" s="56"/>
      <c r="BW498" s="56"/>
      <c r="BX498" s="56"/>
      <c r="BY498" s="56"/>
      <c r="BZ498" s="56"/>
      <c r="CA498" s="56"/>
      <c r="CB498" s="56"/>
      <c r="CC498" s="56"/>
      <c r="CD498" s="56"/>
      <c r="CE498" s="56"/>
      <c r="CF498" s="56"/>
      <c r="CG498" s="56"/>
      <c r="CH498" s="56"/>
      <c r="CI498" s="56"/>
      <c r="CJ498" s="56"/>
      <c r="CK498" s="56"/>
      <c r="CL498" s="56"/>
      <c r="CM498" s="56"/>
      <c r="CN498" s="56"/>
      <c r="CO498" s="56"/>
      <c r="CP498" s="56"/>
      <c r="CQ498" s="56"/>
      <c r="CR498" s="56"/>
      <c r="CS498" s="56"/>
      <c r="CT498" s="56"/>
      <c r="CU498" s="56"/>
      <c r="CV498" s="56"/>
      <c r="CW498" s="56"/>
      <c r="CX498" s="56"/>
      <c r="CY498" s="56"/>
      <c r="CZ498" s="56"/>
      <c r="DA498" s="56"/>
      <c r="DB498" s="56"/>
      <c r="DC498" s="56"/>
      <c r="DD498" s="56"/>
      <c r="DE498" s="56"/>
      <c r="DF498" s="56"/>
      <c r="DG498" s="56"/>
      <c r="DH498" s="56"/>
      <c r="DI498" s="56"/>
      <c r="DJ498" s="56"/>
      <c r="DK498" s="56"/>
      <c r="DL498" s="56"/>
      <c r="DM498" s="56"/>
      <c r="DN498" s="56"/>
      <c r="DO498" s="56"/>
      <c r="DP498" s="56"/>
      <c r="DQ498" s="56"/>
    </row>
    <row r="499" spans="1:220" s="5" customFormat="1" x14ac:dyDescent="0.25">
      <c r="A499" s="57" t="s">
        <v>719</v>
      </c>
      <c r="B499" s="64" t="s">
        <v>656</v>
      </c>
      <c r="C499" s="2">
        <v>28000</v>
      </c>
      <c r="D499" s="141" t="s">
        <v>263</v>
      </c>
      <c r="E499" s="55" t="s">
        <v>161</v>
      </c>
      <c r="F499" s="55" t="s">
        <v>161</v>
      </c>
      <c r="G499" s="56"/>
      <c r="H499" s="56"/>
      <c r="I499" s="56"/>
      <c r="J499" s="56"/>
      <c r="K499" s="56"/>
      <c r="L499" s="56"/>
      <c r="M499" s="56"/>
      <c r="N499" s="56"/>
      <c r="O499" s="56"/>
      <c r="P499" s="56"/>
      <c r="Q499" s="56"/>
      <c r="R499" s="56"/>
      <c r="S499" s="56"/>
      <c r="T499" s="56"/>
      <c r="U499" s="56"/>
      <c r="V499" s="56"/>
      <c r="W499" s="56"/>
      <c r="X499" s="56"/>
      <c r="Y499" s="56"/>
      <c r="Z499" s="56"/>
      <c r="AA499" s="56"/>
      <c r="AB499" s="56"/>
      <c r="AC499" s="56"/>
      <c r="AD499" s="56"/>
      <c r="AE499" s="56"/>
      <c r="AF499" s="56"/>
      <c r="AG499" s="56"/>
      <c r="AH499" s="56"/>
      <c r="AI499" s="56"/>
      <c r="AJ499" s="56"/>
      <c r="AK499" s="56"/>
      <c r="AL499" s="56"/>
      <c r="AM499" s="56"/>
      <c r="AN499" s="56"/>
      <c r="AO499" s="56"/>
      <c r="AP499" s="56"/>
      <c r="AQ499" s="56"/>
      <c r="AR499" s="56"/>
      <c r="AS499" s="56"/>
      <c r="AT499" s="56"/>
      <c r="AU499" s="56"/>
      <c r="AV499" s="56"/>
      <c r="AW499" s="56"/>
      <c r="AX499" s="56"/>
      <c r="AY499" s="56"/>
      <c r="AZ499" s="56"/>
      <c r="BA499" s="56"/>
      <c r="BB499" s="56"/>
      <c r="BC499" s="56"/>
      <c r="BD499" s="56"/>
      <c r="BE499" s="56"/>
      <c r="BF499" s="56"/>
      <c r="BG499" s="56"/>
      <c r="BH499" s="56"/>
      <c r="BI499" s="56"/>
      <c r="BJ499" s="56"/>
      <c r="BK499" s="56"/>
      <c r="BL499" s="56"/>
      <c r="BM499" s="56"/>
      <c r="BN499" s="56"/>
      <c r="BO499" s="56"/>
      <c r="BP499" s="56"/>
      <c r="BQ499" s="56"/>
      <c r="BR499" s="56"/>
      <c r="BS499" s="56"/>
      <c r="BT499" s="56"/>
      <c r="BU499" s="56"/>
      <c r="BV499" s="56"/>
      <c r="BW499" s="56"/>
      <c r="BX499" s="56"/>
      <c r="BY499" s="56"/>
      <c r="BZ499" s="56"/>
      <c r="CA499" s="56"/>
      <c r="CB499" s="56"/>
      <c r="CC499" s="56"/>
      <c r="CD499" s="56"/>
      <c r="CE499" s="56"/>
      <c r="CF499" s="56"/>
      <c r="CG499" s="56"/>
      <c r="CH499" s="56"/>
      <c r="CI499" s="56"/>
      <c r="CJ499" s="56"/>
      <c r="CK499" s="56"/>
      <c r="CL499" s="56"/>
      <c r="CM499" s="56"/>
      <c r="CN499" s="56"/>
      <c r="CO499" s="56"/>
      <c r="CP499" s="56"/>
      <c r="CQ499" s="56"/>
      <c r="CR499" s="56"/>
      <c r="CS499" s="56"/>
      <c r="CT499" s="56"/>
      <c r="CU499" s="56"/>
      <c r="CV499" s="56"/>
      <c r="CW499" s="56"/>
      <c r="CX499" s="56"/>
      <c r="CY499" s="56"/>
      <c r="CZ499" s="56"/>
      <c r="DA499" s="56"/>
      <c r="DB499" s="56"/>
      <c r="DC499" s="56"/>
      <c r="DD499" s="56"/>
      <c r="DE499" s="56"/>
      <c r="DF499" s="56"/>
      <c r="DG499" s="56"/>
      <c r="DH499" s="56"/>
      <c r="DI499" s="56"/>
      <c r="DJ499" s="56"/>
      <c r="DK499" s="56"/>
      <c r="DL499" s="56"/>
      <c r="DM499" s="56"/>
      <c r="DN499" s="56"/>
      <c r="DO499" s="56"/>
      <c r="DP499" s="56"/>
      <c r="DQ499" s="56"/>
    </row>
    <row r="500" spans="1:220" s="5" customFormat="1" ht="24" x14ac:dyDescent="0.25">
      <c r="A500" s="57" t="s">
        <v>779</v>
      </c>
      <c r="B500" s="64" t="s">
        <v>696</v>
      </c>
      <c r="C500" s="2">
        <v>24825</v>
      </c>
      <c r="D500" s="141" t="s">
        <v>263</v>
      </c>
      <c r="E500" s="55" t="s">
        <v>161</v>
      </c>
      <c r="F500" s="55" t="s">
        <v>161</v>
      </c>
      <c r="G500" s="56"/>
      <c r="H500" s="56"/>
      <c r="I500" s="56"/>
      <c r="J500" s="56"/>
      <c r="K500" s="56"/>
      <c r="L500" s="56"/>
      <c r="M500" s="56"/>
      <c r="N500" s="56"/>
      <c r="O500" s="56"/>
      <c r="P500" s="56"/>
      <c r="Q500" s="56"/>
      <c r="R500" s="56"/>
      <c r="S500" s="56"/>
      <c r="T500" s="56"/>
      <c r="U500" s="56"/>
      <c r="V500" s="56"/>
      <c r="W500" s="56"/>
      <c r="X500" s="56"/>
      <c r="Y500" s="56"/>
      <c r="Z500" s="56"/>
      <c r="AA500" s="56"/>
      <c r="AB500" s="56"/>
      <c r="AC500" s="56"/>
      <c r="AD500" s="56"/>
      <c r="AE500" s="56"/>
      <c r="AF500" s="56"/>
      <c r="AG500" s="56"/>
      <c r="AH500" s="56"/>
      <c r="AI500" s="56"/>
      <c r="AJ500" s="56"/>
      <c r="AK500" s="56"/>
      <c r="AL500" s="56"/>
      <c r="AM500" s="56"/>
      <c r="AN500" s="56"/>
      <c r="AO500" s="56"/>
      <c r="AP500" s="56"/>
      <c r="AQ500" s="56"/>
      <c r="AR500" s="56"/>
      <c r="AS500" s="56"/>
      <c r="AT500" s="56"/>
      <c r="AU500" s="56"/>
      <c r="AV500" s="56"/>
      <c r="AW500" s="56"/>
      <c r="AX500" s="56"/>
      <c r="AY500" s="56"/>
      <c r="AZ500" s="56"/>
      <c r="BA500" s="56"/>
      <c r="BB500" s="56"/>
      <c r="BC500" s="56"/>
      <c r="BD500" s="56"/>
      <c r="BE500" s="56"/>
      <c r="BF500" s="56"/>
      <c r="BG500" s="56"/>
      <c r="BH500" s="56"/>
      <c r="BI500" s="56"/>
      <c r="BJ500" s="56"/>
      <c r="BK500" s="56"/>
      <c r="BL500" s="56"/>
      <c r="BM500" s="56"/>
      <c r="BN500" s="56"/>
      <c r="BO500" s="56"/>
      <c r="BP500" s="56"/>
      <c r="BQ500" s="56"/>
      <c r="BR500" s="56"/>
      <c r="BS500" s="56"/>
      <c r="BT500" s="56"/>
      <c r="BU500" s="56"/>
      <c r="BV500" s="56"/>
      <c r="BW500" s="56"/>
      <c r="BX500" s="56"/>
      <c r="BY500" s="56"/>
      <c r="BZ500" s="56"/>
      <c r="CA500" s="56"/>
      <c r="CB500" s="56"/>
      <c r="CC500" s="56"/>
      <c r="CD500" s="56"/>
      <c r="CE500" s="56"/>
      <c r="CF500" s="56"/>
      <c r="CG500" s="56"/>
      <c r="CH500" s="56"/>
      <c r="CI500" s="56"/>
      <c r="CJ500" s="56"/>
      <c r="CK500" s="56"/>
      <c r="CL500" s="56"/>
      <c r="CM500" s="56"/>
      <c r="CN500" s="56"/>
      <c r="CO500" s="56"/>
      <c r="CP500" s="56"/>
      <c r="CQ500" s="56"/>
      <c r="CR500" s="56"/>
      <c r="CS500" s="56"/>
      <c r="CT500" s="56"/>
      <c r="CU500" s="56"/>
      <c r="CV500" s="56"/>
      <c r="CW500" s="56"/>
      <c r="CX500" s="56"/>
      <c r="CY500" s="56"/>
      <c r="CZ500" s="56"/>
      <c r="DA500" s="56"/>
      <c r="DB500" s="56"/>
      <c r="DC500" s="56"/>
      <c r="DD500" s="56"/>
      <c r="DE500" s="56"/>
      <c r="DF500" s="56"/>
      <c r="DG500" s="56"/>
      <c r="DH500" s="56"/>
      <c r="DI500" s="56"/>
      <c r="DJ500" s="56"/>
      <c r="DK500" s="56"/>
      <c r="DL500" s="56"/>
      <c r="DM500" s="56"/>
      <c r="DN500" s="56"/>
      <c r="DO500" s="56"/>
      <c r="DP500" s="56"/>
      <c r="DQ500" s="56"/>
    </row>
    <row r="501" spans="1:220" s="5" customFormat="1" x14ac:dyDescent="0.25">
      <c r="A501" s="1" t="s">
        <v>781</v>
      </c>
      <c r="B501" s="89"/>
      <c r="C501" s="100"/>
      <c r="D501" s="141"/>
      <c r="E501" s="55"/>
      <c r="F501" s="55"/>
      <c r="G501" s="56"/>
      <c r="H501" s="56"/>
      <c r="I501" s="56"/>
      <c r="J501" s="56"/>
      <c r="K501" s="56"/>
      <c r="L501" s="56"/>
      <c r="M501" s="56"/>
      <c r="N501" s="56"/>
      <c r="O501" s="56"/>
      <c r="P501" s="56"/>
      <c r="Q501" s="56"/>
      <c r="R501" s="56"/>
      <c r="S501" s="56"/>
      <c r="T501" s="56"/>
      <c r="U501" s="56"/>
      <c r="V501" s="56"/>
      <c r="W501" s="56"/>
      <c r="X501" s="56"/>
      <c r="Y501" s="56"/>
      <c r="Z501" s="56"/>
      <c r="AA501" s="56"/>
      <c r="AB501" s="56"/>
      <c r="AC501" s="56"/>
      <c r="AD501" s="56"/>
      <c r="AE501" s="56"/>
      <c r="AF501" s="56"/>
      <c r="AG501" s="56"/>
      <c r="AH501" s="56"/>
      <c r="AI501" s="56"/>
      <c r="AJ501" s="56"/>
      <c r="AK501" s="56"/>
      <c r="AL501" s="56"/>
      <c r="AM501" s="56"/>
      <c r="AN501" s="56"/>
      <c r="AO501" s="56"/>
      <c r="AP501" s="56"/>
      <c r="AQ501" s="56"/>
      <c r="AR501" s="56"/>
      <c r="AS501" s="56"/>
      <c r="AT501" s="56"/>
      <c r="AU501" s="56"/>
      <c r="AV501" s="56"/>
      <c r="AW501" s="56"/>
      <c r="AX501" s="56"/>
      <c r="AY501" s="56"/>
      <c r="AZ501" s="56"/>
      <c r="BA501" s="56"/>
      <c r="BB501" s="56"/>
      <c r="BC501" s="56"/>
      <c r="BD501" s="56"/>
      <c r="BE501" s="56"/>
      <c r="BF501" s="56"/>
      <c r="BG501" s="56"/>
      <c r="BH501" s="56"/>
      <c r="BI501" s="56"/>
      <c r="BJ501" s="56"/>
      <c r="BK501" s="56"/>
      <c r="BL501" s="56"/>
      <c r="BM501" s="56"/>
      <c r="BN501" s="56"/>
      <c r="BO501" s="56"/>
      <c r="BP501" s="56"/>
      <c r="BQ501" s="56"/>
      <c r="BR501" s="56"/>
      <c r="BS501" s="56"/>
      <c r="BT501" s="56"/>
      <c r="BU501" s="56"/>
      <c r="BV501" s="56"/>
      <c r="BW501" s="56"/>
      <c r="BX501" s="56"/>
      <c r="BY501" s="56"/>
      <c r="BZ501" s="56"/>
      <c r="CA501" s="56"/>
      <c r="CB501" s="56"/>
      <c r="CC501" s="56"/>
      <c r="CD501" s="56"/>
      <c r="CE501" s="56"/>
      <c r="CF501" s="56"/>
      <c r="CG501" s="56"/>
      <c r="CH501" s="56"/>
      <c r="CI501" s="56"/>
      <c r="CJ501" s="56"/>
      <c r="CK501" s="56"/>
      <c r="CL501" s="56"/>
      <c r="CM501" s="56"/>
      <c r="CN501" s="56"/>
      <c r="CO501" s="56"/>
      <c r="CP501" s="56"/>
      <c r="CQ501" s="56"/>
      <c r="CR501" s="56"/>
      <c r="CS501" s="56"/>
      <c r="CT501" s="56"/>
      <c r="CU501" s="56"/>
      <c r="CV501" s="56"/>
      <c r="CW501" s="56"/>
      <c r="CX501" s="56"/>
      <c r="CY501" s="56"/>
      <c r="CZ501" s="56"/>
      <c r="DA501" s="56"/>
      <c r="DB501" s="56"/>
      <c r="DC501" s="56"/>
      <c r="DD501" s="56"/>
      <c r="DE501" s="56"/>
      <c r="DF501" s="56"/>
      <c r="DG501" s="56"/>
      <c r="DH501" s="56"/>
      <c r="DI501" s="56"/>
      <c r="DJ501" s="56"/>
      <c r="DK501" s="56"/>
      <c r="DL501" s="56"/>
      <c r="DM501" s="56"/>
      <c r="DN501" s="56"/>
      <c r="DO501" s="56"/>
      <c r="DP501" s="56"/>
      <c r="DQ501" s="56"/>
    </row>
    <row r="502" spans="1:220" s="5" customFormat="1" ht="24" x14ac:dyDescent="0.25">
      <c r="A502" s="57" t="s">
        <v>780</v>
      </c>
      <c r="B502" s="64" t="s">
        <v>552</v>
      </c>
      <c r="C502" s="2">
        <v>2200</v>
      </c>
      <c r="D502" s="141"/>
      <c r="E502" s="55"/>
      <c r="F502" s="55"/>
      <c r="G502" s="56"/>
      <c r="H502" s="56"/>
      <c r="I502" s="56"/>
      <c r="J502" s="56"/>
      <c r="K502" s="56"/>
      <c r="L502" s="56"/>
      <c r="M502" s="56"/>
      <c r="N502" s="56"/>
      <c r="O502" s="56"/>
      <c r="P502" s="56"/>
      <c r="Q502" s="56"/>
      <c r="R502" s="56"/>
      <c r="S502" s="56"/>
      <c r="T502" s="56"/>
      <c r="U502" s="56"/>
      <c r="V502" s="56"/>
      <c r="W502" s="56"/>
      <c r="X502" s="56"/>
      <c r="Y502" s="56"/>
      <c r="Z502" s="56"/>
      <c r="AA502" s="56"/>
      <c r="AB502" s="56"/>
      <c r="AC502" s="56"/>
      <c r="AD502" s="56"/>
      <c r="AE502" s="56"/>
      <c r="AF502" s="56"/>
      <c r="AG502" s="56"/>
      <c r="AH502" s="56"/>
      <c r="AI502" s="56"/>
      <c r="AJ502" s="56"/>
      <c r="AK502" s="56"/>
      <c r="AL502" s="56"/>
      <c r="AM502" s="56"/>
      <c r="AN502" s="56"/>
      <c r="AO502" s="56"/>
      <c r="AP502" s="56"/>
      <c r="AQ502" s="56"/>
      <c r="AR502" s="56"/>
      <c r="AS502" s="56"/>
      <c r="AT502" s="56"/>
      <c r="AU502" s="56"/>
      <c r="AV502" s="56"/>
      <c r="AW502" s="56"/>
      <c r="AX502" s="56"/>
      <c r="AY502" s="56"/>
      <c r="AZ502" s="56"/>
      <c r="BA502" s="56"/>
      <c r="BB502" s="56"/>
      <c r="BC502" s="56"/>
      <c r="BD502" s="56"/>
      <c r="BE502" s="56"/>
      <c r="BF502" s="56"/>
      <c r="BG502" s="56"/>
      <c r="BH502" s="56"/>
      <c r="BI502" s="56"/>
      <c r="BJ502" s="56"/>
      <c r="BK502" s="56"/>
      <c r="BL502" s="56"/>
      <c r="BM502" s="56"/>
      <c r="BN502" s="56"/>
      <c r="BO502" s="56"/>
      <c r="BP502" s="56"/>
      <c r="BQ502" s="56"/>
      <c r="BR502" s="56"/>
      <c r="BS502" s="56"/>
      <c r="BT502" s="56"/>
      <c r="BU502" s="56"/>
      <c r="BV502" s="56"/>
      <c r="BW502" s="56"/>
      <c r="BX502" s="56"/>
      <c r="BY502" s="56"/>
      <c r="BZ502" s="56"/>
      <c r="CA502" s="56"/>
      <c r="CB502" s="56"/>
      <c r="CC502" s="56"/>
      <c r="CD502" s="56"/>
      <c r="CE502" s="56"/>
      <c r="CF502" s="56"/>
      <c r="CG502" s="56"/>
      <c r="CH502" s="56"/>
      <c r="CI502" s="56"/>
      <c r="CJ502" s="56"/>
      <c r="CK502" s="56"/>
      <c r="CL502" s="56"/>
      <c r="CM502" s="56"/>
      <c r="CN502" s="56"/>
      <c r="CO502" s="56"/>
      <c r="CP502" s="56"/>
      <c r="CQ502" s="56"/>
      <c r="CR502" s="56"/>
      <c r="CS502" s="56"/>
      <c r="CT502" s="56"/>
      <c r="CU502" s="56"/>
      <c r="CV502" s="56"/>
      <c r="CW502" s="56"/>
      <c r="CX502" s="56"/>
      <c r="CY502" s="56"/>
      <c r="CZ502" s="56"/>
      <c r="DA502" s="56"/>
      <c r="DB502" s="56"/>
      <c r="DC502" s="56"/>
      <c r="DD502" s="56"/>
      <c r="DE502" s="56"/>
      <c r="DF502" s="56"/>
      <c r="DG502" s="56"/>
      <c r="DH502" s="56"/>
      <c r="DI502" s="56"/>
      <c r="DJ502" s="56"/>
      <c r="DK502" s="56"/>
      <c r="DL502" s="56"/>
      <c r="DM502" s="56"/>
      <c r="DN502" s="56"/>
      <c r="DO502" s="56"/>
      <c r="DP502" s="56"/>
      <c r="DQ502" s="56"/>
    </row>
    <row r="503" spans="1:220" s="5" customFormat="1" ht="23.25" customHeight="1" x14ac:dyDescent="0.25">
      <c r="A503" s="1" t="s">
        <v>603</v>
      </c>
      <c r="B503" s="64" t="s">
        <v>169</v>
      </c>
      <c r="C503" s="2"/>
      <c r="D503" s="58"/>
      <c r="E503" s="55"/>
      <c r="F503" s="55"/>
      <c r="G503" s="56"/>
      <c r="H503" s="56"/>
      <c r="I503" s="56"/>
      <c r="J503" s="56"/>
      <c r="K503" s="56"/>
      <c r="L503" s="56"/>
      <c r="M503" s="56"/>
      <c r="N503" s="56"/>
      <c r="O503" s="56"/>
      <c r="P503" s="56"/>
      <c r="Q503" s="56"/>
      <c r="R503" s="56"/>
      <c r="S503" s="56"/>
      <c r="T503" s="56"/>
      <c r="U503" s="56"/>
      <c r="V503" s="56"/>
      <c r="W503" s="56"/>
      <c r="X503" s="56"/>
      <c r="Y503" s="56"/>
      <c r="Z503" s="56"/>
      <c r="AA503" s="56"/>
      <c r="AB503" s="56"/>
      <c r="AC503" s="56"/>
      <c r="AD503" s="56"/>
      <c r="AE503" s="56"/>
      <c r="AF503" s="56"/>
      <c r="AG503" s="56"/>
      <c r="AH503" s="56"/>
      <c r="AI503" s="56"/>
      <c r="AJ503" s="56"/>
      <c r="AK503" s="56"/>
      <c r="AL503" s="56"/>
      <c r="AM503" s="56"/>
      <c r="AN503" s="56"/>
      <c r="AO503" s="56"/>
      <c r="AP503" s="56"/>
      <c r="AQ503" s="56"/>
      <c r="AR503" s="56"/>
      <c r="AS503" s="56"/>
      <c r="AT503" s="56"/>
      <c r="AU503" s="56"/>
      <c r="AV503" s="56"/>
      <c r="AW503" s="56"/>
      <c r="AX503" s="56"/>
      <c r="AY503" s="56"/>
      <c r="AZ503" s="56"/>
      <c r="BA503" s="56"/>
      <c r="BB503" s="56"/>
      <c r="BC503" s="56"/>
      <c r="BD503" s="56"/>
      <c r="BE503" s="56"/>
      <c r="BF503" s="56"/>
      <c r="BG503" s="56"/>
      <c r="BH503" s="56"/>
      <c r="BI503" s="56"/>
      <c r="BJ503" s="56"/>
      <c r="BK503" s="56"/>
      <c r="BL503" s="56"/>
      <c r="BM503" s="56"/>
      <c r="BN503" s="56"/>
      <c r="BO503" s="56"/>
      <c r="BP503" s="56"/>
      <c r="BQ503" s="56"/>
      <c r="BR503" s="56"/>
      <c r="BS503" s="56"/>
      <c r="BT503" s="56"/>
      <c r="BU503" s="56"/>
      <c r="BV503" s="56"/>
      <c r="BW503" s="56"/>
      <c r="BX503" s="56"/>
      <c r="BY503" s="56"/>
      <c r="BZ503" s="56"/>
      <c r="CA503" s="56"/>
      <c r="CB503" s="56"/>
      <c r="CC503" s="56"/>
      <c r="CD503" s="56"/>
      <c r="CE503" s="56"/>
      <c r="CF503" s="56"/>
      <c r="CG503" s="56"/>
      <c r="CH503" s="56"/>
      <c r="CI503" s="56"/>
      <c r="CJ503" s="56"/>
      <c r="CK503" s="56"/>
      <c r="CL503" s="56"/>
      <c r="CM503" s="56"/>
      <c r="CN503" s="56"/>
      <c r="CO503" s="56"/>
      <c r="CP503" s="56"/>
      <c r="CQ503" s="56"/>
      <c r="CR503" s="56"/>
      <c r="CS503" s="56"/>
      <c r="CT503" s="56"/>
      <c r="CU503" s="56"/>
      <c r="CV503" s="56"/>
      <c r="CW503" s="56"/>
      <c r="CX503" s="56"/>
      <c r="CY503" s="56"/>
      <c r="CZ503" s="56"/>
      <c r="DA503" s="56"/>
      <c r="DB503" s="56"/>
      <c r="DC503" s="56"/>
      <c r="DD503" s="56"/>
      <c r="DE503" s="56"/>
      <c r="DF503" s="56"/>
      <c r="DG503" s="56"/>
      <c r="DH503" s="56"/>
      <c r="DI503" s="56"/>
      <c r="DJ503" s="56"/>
      <c r="DK503" s="56"/>
      <c r="DL503" s="56"/>
      <c r="DM503" s="56"/>
      <c r="DN503" s="56"/>
      <c r="DO503" s="56"/>
      <c r="DP503" s="56"/>
      <c r="DQ503" s="56"/>
    </row>
    <row r="504" spans="1:220" s="5" customFormat="1" ht="21" customHeight="1" x14ac:dyDescent="0.25">
      <c r="A504" s="57" t="s">
        <v>604</v>
      </c>
      <c r="B504" s="64"/>
      <c r="C504" s="2">
        <v>492.46</v>
      </c>
      <c r="D504" s="58" t="s">
        <v>9</v>
      </c>
      <c r="E504" s="55" t="s">
        <v>182</v>
      </c>
      <c r="F504" s="55" t="s">
        <v>242</v>
      </c>
      <c r="G504" s="56"/>
      <c r="H504" s="56"/>
      <c r="I504" s="56"/>
      <c r="J504" s="56"/>
      <c r="K504" s="56"/>
      <c r="L504" s="56"/>
      <c r="M504" s="56"/>
      <c r="N504" s="56"/>
      <c r="O504" s="56"/>
      <c r="P504" s="56"/>
      <c r="Q504" s="56"/>
      <c r="R504" s="56"/>
      <c r="S504" s="56"/>
      <c r="T504" s="56"/>
      <c r="U504" s="56"/>
      <c r="V504" s="56"/>
      <c r="W504" s="56"/>
      <c r="X504" s="56"/>
      <c r="Y504" s="56"/>
      <c r="Z504" s="56"/>
      <c r="AA504" s="56"/>
      <c r="AB504" s="56"/>
      <c r="AC504" s="56"/>
      <c r="AD504" s="56"/>
      <c r="AE504" s="56"/>
      <c r="AF504" s="56"/>
      <c r="AG504" s="56"/>
      <c r="AH504" s="56"/>
      <c r="AI504" s="56"/>
      <c r="AJ504" s="56"/>
      <c r="AK504" s="56"/>
      <c r="AL504" s="56"/>
      <c r="AM504" s="56"/>
      <c r="AN504" s="56"/>
      <c r="AO504" s="56"/>
      <c r="AP504" s="56"/>
      <c r="AQ504" s="56"/>
      <c r="AR504" s="56"/>
      <c r="AS504" s="56"/>
      <c r="AT504" s="56"/>
      <c r="AU504" s="56"/>
      <c r="AV504" s="56"/>
      <c r="AW504" s="56"/>
      <c r="AX504" s="56"/>
      <c r="AY504" s="56"/>
      <c r="AZ504" s="56"/>
      <c r="BA504" s="56"/>
      <c r="BB504" s="56"/>
      <c r="BC504" s="56"/>
      <c r="BD504" s="56"/>
      <c r="BE504" s="56"/>
      <c r="BF504" s="56"/>
      <c r="BG504" s="56"/>
      <c r="BH504" s="56"/>
      <c r="BI504" s="56"/>
      <c r="BJ504" s="56"/>
      <c r="BK504" s="56"/>
      <c r="BL504" s="56"/>
      <c r="BM504" s="56"/>
      <c r="BN504" s="56"/>
      <c r="BO504" s="56"/>
      <c r="BP504" s="56"/>
      <c r="BQ504" s="56"/>
      <c r="BR504" s="56"/>
      <c r="BS504" s="56"/>
      <c r="BT504" s="56"/>
      <c r="BU504" s="56"/>
      <c r="BV504" s="56"/>
      <c r="BW504" s="56"/>
      <c r="BX504" s="56"/>
      <c r="BY504" s="56"/>
      <c r="BZ504" s="56"/>
      <c r="CA504" s="56"/>
      <c r="CB504" s="56"/>
      <c r="CC504" s="56"/>
      <c r="CD504" s="56"/>
      <c r="CE504" s="56"/>
      <c r="CF504" s="56"/>
      <c r="CG504" s="56"/>
      <c r="CH504" s="56"/>
      <c r="CI504" s="56"/>
      <c r="CJ504" s="56"/>
      <c r="CK504" s="56"/>
      <c r="CL504" s="56"/>
      <c r="CM504" s="56"/>
      <c r="CN504" s="56"/>
      <c r="CO504" s="56"/>
      <c r="CP504" s="56"/>
      <c r="CQ504" s="56"/>
      <c r="CR504" s="56"/>
      <c r="CS504" s="56"/>
      <c r="CT504" s="56"/>
      <c r="CU504" s="56"/>
      <c r="CV504" s="56"/>
      <c r="CW504" s="56"/>
      <c r="CX504" s="56"/>
      <c r="CY504" s="56"/>
      <c r="CZ504" s="56"/>
      <c r="DA504" s="56"/>
      <c r="DB504" s="56"/>
      <c r="DC504" s="56"/>
      <c r="DD504" s="56"/>
      <c r="DE504" s="56"/>
      <c r="DF504" s="56"/>
      <c r="DG504" s="56"/>
      <c r="DH504" s="56"/>
      <c r="DI504" s="56"/>
      <c r="DJ504" s="56"/>
      <c r="DK504" s="56"/>
      <c r="DL504" s="56"/>
      <c r="DM504" s="56"/>
      <c r="DN504" s="56"/>
      <c r="DO504" s="56"/>
      <c r="DP504" s="56"/>
      <c r="DQ504" s="56"/>
    </row>
    <row r="505" spans="1:220" s="5" customFormat="1" ht="24" customHeight="1" x14ac:dyDescent="0.25">
      <c r="A505" s="57" t="s">
        <v>768</v>
      </c>
      <c r="B505" s="64"/>
      <c r="C505" s="2">
        <v>500</v>
      </c>
      <c r="D505" s="58" t="s">
        <v>9</v>
      </c>
      <c r="E505" s="55" t="s">
        <v>161</v>
      </c>
      <c r="F505" s="55" t="s">
        <v>161</v>
      </c>
      <c r="G505" s="56"/>
      <c r="H505" s="56"/>
      <c r="I505" s="56"/>
      <c r="J505" s="56"/>
      <c r="K505" s="56"/>
      <c r="L505" s="56"/>
      <c r="M505" s="56"/>
      <c r="N505" s="56"/>
      <c r="O505" s="56"/>
      <c r="P505" s="56"/>
      <c r="Q505" s="56"/>
      <c r="R505" s="56"/>
      <c r="S505" s="56"/>
      <c r="T505" s="56"/>
      <c r="U505" s="56"/>
      <c r="V505" s="56"/>
      <c r="W505" s="56"/>
      <c r="X505" s="56"/>
      <c r="Y505" s="56"/>
      <c r="Z505" s="56"/>
      <c r="AA505" s="56"/>
      <c r="AB505" s="56"/>
      <c r="AC505" s="56"/>
      <c r="AD505" s="56"/>
      <c r="AE505" s="56"/>
      <c r="AF505" s="56"/>
      <c r="AG505" s="56"/>
      <c r="AH505" s="56"/>
      <c r="AI505" s="56"/>
      <c r="AJ505" s="56"/>
      <c r="AK505" s="56"/>
      <c r="AL505" s="56"/>
      <c r="AM505" s="56"/>
      <c r="AN505" s="56"/>
      <c r="AO505" s="56"/>
      <c r="AP505" s="56"/>
      <c r="AQ505" s="56"/>
      <c r="AR505" s="56"/>
      <c r="AS505" s="56"/>
      <c r="AT505" s="56"/>
      <c r="AU505" s="56"/>
      <c r="AV505" s="56"/>
      <c r="AW505" s="56"/>
      <c r="AX505" s="56"/>
      <c r="AY505" s="56"/>
      <c r="AZ505" s="56"/>
      <c r="BA505" s="56"/>
      <c r="BB505" s="56"/>
      <c r="BC505" s="56"/>
      <c r="BD505" s="56"/>
      <c r="BE505" s="56"/>
      <c r="BF505" s="56"/>
      <c r="BG505" s="56"/>
      <c r="BH505" s="56"/>
      <c r="BI505" s="56"/>
      <c r="BJ505" s="56"/>
      <c r="BK505" s="56"/>
      <c r="BL505" s="56"/>
      <c r="BM505" s="56"/>
      <c r="BN505" s="56"/>
      <c r="BO505" s="56"/>
      <c r="BP505" s="56"/>
      <c r="BQ505" s="56"/>
      <c r="BR505" s="56"/>
      <c r="BS505" s="56"/>
      <c r="BT505" s="56"/>
      <c r="BU505" s="56"/>
      <c r="BV505" s="56"/>
      <c r="BW505" s="56"/>
      <c r="BX505" s="56"/>
      <c r="BY505" s="56"/>
      <c r="BZ505" s="56"/>
      <c r="CA505" s="56"/>
      <c r="CB505" s="56"/>
      <c r="CC505" s="56"/>
      <c r="CD505" s="56"/>
      <c r="CE505" s="56"/>
      <c r="CF505" s="56"/>
      <c r="CG505" s="56"/>
      <c r="CH505" s="56"/>
      <c r="CI505" s="56"/>
      <c r="CJ505" s="56"/>
      <c r="CK505" s="56"/>
      <c r="CL505" s="56"/>
      <c r="CM505" s="56"/>
      <c r="CN505" s="56"/>
      <c r="CO505" s="56"/>
      <c r="CP505" s="56"/>
      <c r="CQ505" s="56"/>
      <c r="CR505" s="56"/>
      <c r="CS505" s="56"/>
      <c r="CT505" s="56"/>
      <c r="CU505" s="56"/>
      <c r="CV505" s="56"/>
      <c r="CW505" s="56"/>
      <c r="CX505" s="56"/>
      <c r="CY505" s="56"/>
      <c r="CZ505" s="56"/>
      <c r="DA505" s="56"/>
      <c r="DB505" s="56"/>
      <c r="DC505" s="56"/>
      <c r="DD505" s="56"/>
      <c r="DE505" s="56"/>
      <c r="DF505" s="56"/>
      <c r="DG505" s="56"/>
      <c r="DH505" s="56"/>
      <c r="DI505" s="56"/>
      <c r="DJ505" s="56"/>
      <c r="DK505" s="56"/>
      <c r="DL505" s="56"/>
      <c r="DM505" s="56"/>
      <c r="DN505" s="56"/>
      <c r="DO505" s="56"/>
      <c r="DP505" s="56"/>
      <c r="DQ505" s="56"/>
    </row>
    <row r="506" spans="1:220" s="56" customFormat="1" ht="24" customHeight="1" x14ac:dyDescent="0.25">
      <c r="A506" s="44"/>
      <c r="B506" s="142"/>
      <c r="C506" s="143"/>
      <c r="D506" s="26"/>
      <c r="E506" s="26"/>
      <c r="F506" s="26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5"/>
      <c r="FF506" s="5"/>
      <c r="FG506" s="5"/>
      <c r="FH506" s="5"/>
      <c r="FI506" s="5"/>
      <c r="FJ506" s="5"/>
      <c r="FK506" s="5"/>
      <c r="FL506" s="5"/>
      <c r="FM506" s="5"/>
      <c r="FN506" s="5"/>
      <c r="FO506" s="5"/>
      <c r="FP506" s="5"/>
      <c r="FQ506" s="5"/>
      <c r="FR506" s="5"/>
      <c r="FS506" s="5"/>
      <c r="FT506" s="5"/>
      <c r="FU506" s="5"/>
      <c r="FV506" s="5"/>
      <c r="FW506" s="5"/>
      <c r="FX506" s="5"/>
      <c r="FY506" s="5"/>
      <c r="FZ506" s="5"/>
      <c r="GA506" s="5"/>
      <c r="GB506" s="5"/>
      <c r="GC506" s="5"/>
      <c r="GD506" s="5"/>
      <c r="GE506" s="5"/>
      <c r="GF506" s="5"/>
      <c r="GG506" s="5"/>
      <c r="GH506" s="5"/>
      <c r="GI506" s="5"/>
      <c r="GJ506" s="5"/>
      <c r="GK506" s="5"/>
      <c r="GL506" s="5"/>
      <c r="GM506" s="5"/>
      <c r="GN506" s="5"/>
      <c r="GO506" s="5"/>
      <c r="GP506" s="5"/>
      <c r="GQ506" s="5"/>
      <c r="GR506" s="5"/>
      <c r="GS506" s="5"/>
      <c r="GT506" s="5"/>
      <c r="GU506" s="5"/>
      <c r="GV506" s="5"/>
      <c r="GW506" s="5"/>
      <c r="GX506" s="5"/>
      <c r="GY506" s="5"/>
      <c r="GZ506" s="5"/>
      <c r="HA506" s="5"/>
      <c r="HB506" s="5"/>
      <c r="HC506" s="5"/>
      <c r="HD506" s="5"/>
      <c r="HE506" s="5"/>
      <c r="HF506" s="5"/>
      <c r="HG506" s="5"/>
      <c r="HH506" s="5"/>
      <c r="HI506" s="5"/>
      <c r="HJ506" s="5"/>
      <c r="HK506" s="5"/>
      <c r="HL506" s="5"/>
    </row>
    <row r="507" spans="1:220" s="56" customFormat="1" ht="38.25" x14ac:dyDescent="0.25">
      <c r="A507" s="203" t="s">
        <v>646</v>
      </c>
      <c r="B507" s="204" t="s">
        <v>2</v>
      </c>
      <c r="C507" s="140" t="s">
        <v>436</v>
      </c>
      <c r="D507" s="140" t="s">
        <v>4</v>
      </c>
      <c r="E507" s="140" t="s">
        <v>5</v>
      </c>
      <c r="F507" s="140" t="s">
        <v>6</v>
      </c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5"/>
      <c r="FF507" s="5"/>
      <c r="FG507" s="5"/>
      <c r="FH507" s="5"/>
      <c r="FI507" s="5"/>
      <c r="FJ507" s="5"/>
      <c r="FK507" s="5"/>
      <c r="FL507" s="5"/>
      <c r="FM507" s="5"/>
      <c r="FN507" s="5"/>
      <c r="FO507" s="5"/>
      <c r="FP507" s="5"/>
      <c r="FQ507" s="5"/>
      <c r="FR507" s="5"/>
      <c r="FS507" s="5"/>
      <c r="FT507" s="5"/>
      <c r="FU507" s="5"/>
      <c r="FV507" s="5"/>
      <c r="FW507" s="5"/>
      <c r="FX507" s="5"/>
      <c r="FY507" s="5"/>
      <c r="FZ507" s="5"/>
      <c r="GA507" s="5"/>
      <c r="GB507" s="5"/>
      <c r="GC507" s="5"/>
      <c r="GD507" s="5"/>
      <c r="GE507" s="5"/>
      <c r="GF507" s="5"/>
      <c r="GG507" s="5"/>
      <c r="GH507" s="5"/>
      <c r="GI507" s="5"/>
      <c r="GJ507" s="5"/>
      <c r="GK507" s="5"/>
      <c r="GL507" s="5"/>
      <c r="GM507" s="5"/>
      <c r="GN507" s="5"/>
      <c r="GO507" s="5"/>
      <c r="GP507" s="5"/>
      <c r="GQ507" s="5"/>
      <c r="GR507" s="5"/>
      <c r="GS507" s="5"/>
      <c r="GT507" s="5"/>
      <c r="GU507" s="5"/>
      <c r="GV507" s="5"/>
      <c r="GW507" s="5"/>
      <c r="GX507" s="5"/>
      <c r="GY507" s="5"/>
      <c r="GZ507" s="5"/>
      <c r="HA507" s="5"/>
      <c r="HB507" s="5"/>
      <c r="HC507" s="5"/>
      <c r="HD507" s="5"/>
      <c r="HE507" s="5"/>
      <c r="HF507" s="5"/>
      <c r="HG507" s="5"/>
      <c r="HH507" s="5"/>
      <c r="HI507" s="5"/>
      <c r="HJ507" s="5"/>
      <c r="HK507" s="5"/>
      <c r="HL507" s="5"/>
    </row>
    <row r="508" spans="1:220" s="56" customFormat="1" ht="25.5" customHeight="1" x14ac:dyDescent="0.25">
      <c r="A508" s="57" t="s">
        <v>647</v>
      </c>
      <c r="B508" s="69"/>
      <c r="C508" s="16">
        <v>29094</v>
      </c>
      <c r="D508" s="58" t="s">
        <v>414</v>
      </c>
      <c r="E508" s="58" t="s">
        <v>242</v>
      </c>
      <c r="F508" s="58" t="s">
        <v>70</v>
      </c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5"/>
      <c r="FF508" s="5"/>
      <c r="FG508" s="5"/>
      <c r="FH508" s="5"/>
      <c r="FI508" s="5"/>
      <c r="FJ508" s="5"/>
      <c r="FK508" s="5"/>
      <c r="FL508" s="5"/>
      <c r="FM508" s="5"/>
      <c r="FN508" s="5"/>
      <c r="FO508" s="5"/>
      <c r="FP508" s="5"/>
      <c r="FQ508" s="5"/>
      <c r="FR508" s="5"/>
      <c r="FS508" s="5"/>
      <c r="FT508" s="5"/>
      <c r="FU508" s="5"/>
      <c r="FV508" s="5"/>
      <c r="FW508" s="5"/>
      <c r="FX508" s="5"/>
      <c r="FY508" s="5"/>
      <c r="FZ508" s="5"/>
      <c r="GA508" s="5"/>
      <c r="GB508" s="5"/>
      <c r="GC508" s="5"/>
      <c r="GD508" s="5"/>
      <c r="GE508" s="5"/>
      <c r="GF508" s="5"/>
      <c r="GG508" s="5"/>
      <c r="GH508" s="5"/>
      <c r="GI508" s="5"/>
      <c r="GJ508" s="5"/>
      <c r="GK508" s="5"/>
      <c r="GL508" s="5"/>
      <c r="GM508" s="5"/>
      <c r="GN508" s="5"/>
      <c r="GO508" s="5"/>
      <c r="GP508" s="5"/>
      <c r="GQ508" s="5"/>
      <c r="GR508" s="5"/>
      <c r="GS508" s="5"/>
      <c r="GT508" s="5"/>
      <c r="GU508" s="5"/>
      <c r="GV508" s="5"/>
      <c r="GW508" s="5"/>
      <c r="GX508" s="5"/>
      <c r="GY508" s="5"/>
      <c r="GZ508" s="5"/>
      <c r="HA508" s="5"/>
      <c r="HB508" s="5"/>
      <c r="HC508" s="5"/>
      <c r="HD508" s="5"/>
      <c r="HE508" s="5"/>
      <c r="HF508" s="5"/>
      <c r="HG508" s="5"/>
      <c r="HH508" s="5"/>
      <c r="HI508" s="5"/>
      <c r="HJ508" s="5"/>
      <c r="HK508" s="5"/>
      <c r="HL508" s="5"/>
    </row>
    <row r="509" spans="1:220" s="56" customFormat="1" ht="25.5" customHeight="1" x14ac:dyDescent="0.25">
      <c r="A509" s="82" t="s">
        <v>786</v>
      </c>
      <c r="B509" s="117"/>
      <c r="C509" s="50">
        <v>23517</v>
      </c>
      <c r="D509" s="48"/>
      <c r="E509" s="48" t="s">
        <v>242</v>
      </c>
      <c r="F509" s="48" t="s">
        <v>161</v>
      </c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5"/>
      <c r="FF509" s="5"/>
      <c r="FG509" s="5"/>
      <c r="FH509" s="5"/>
      <c r="FI509" s="5"/>
      <c r="FJ509" s="5"/>
      <c r="FK509" s="5"/>
      <c r="FL509" s="5"/>
      <c r="FM509" s="5"/>
      <c r="FN509" s="5"/>
      <c r="FO509" s="5"/>
      <c r="FP509" s="5"/>
      <c r="FQ509" s="5"/>
      <c r="FR509" s="5"/>
      <c r="FS509" s="5"/>
      <c r="FT509" s="5"/>
      <c r="FU509" s="5"/>
      <c r="FV509" s="5"/>
      <c r="FW509" s="5"/>
      <c r="FX509" s="5"/>
      <c r="FY509" s="5"/>
      <c r="FZ509" s="5"/>
      <c r="GA509" s="5"/>
      <c r="GB509" s="5"/>
      <c r="GC509" s="5"/>
      <c r="GD509" s="5"/>
      <c r="GE509" s="5"/>
      <c r="GF509" s="5"/>
      <c r="GG509" s="5"/>
      <c r="GH509" s="5"/>
      <c r="GI509" s="5"/>
      <c r="GJ509" s="5"/>
      <c r="GK509" s="5"/>
      <c r="GL509" s="5"/>
      <c r="GM509" s="5"/>
      <c r="GN509" s="5"/>
      <c r="GO509" s="5"/>
      <c r="GP509" s="5"/>
      <c r="GQ509" s="5"/>
      <c r="GR509" s="5"/>
      <c r="GS509" s="5"/>
      <c r="GT509" s="5"/>
      <c r="GU509" s="5"/>
      <c r="GV509" s="5"/>
      <c r="GW509" s="5"/>
      <c r="GX509" s="5"/>
      <c r="GY509" s="5"/>
      <c r="GZ509" s="5"/>
      <c r="HA509" s="5"/>
      <c r="HB509" s="5"/>
      <c r="HC509" s="5"/>
      <c r="HD509" s="5"/>
      <c r="HE509" s="5"/>
      <c r="HF509" s="5"/>
      <c r="HG509" s="5"/>
      <c r="HH509" s="5"/>
      <c r="HI509" s="5"/>
      <c r="HJ509" s="5"/>
      <c r="HK509" s="5"/>
      <c r="HL509" s="5"/>
    </row>
    <row r="510" spans="1:220" s="56" customFormat="1" ht="25.5" customHeight="1" x14ac:dyDescent="0.25">
      <c r="A510" s="82"/>
      <c r="B510" s="117"/>
      <c r="C510" s="50"/>
      <c r="D510" s="48"/>
      <c r="E510" s="48"/>
      <c r="F510" s="48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5"/>
      <c r="FF510" s="5"/>
      <c r="FG510" s="5"/>
      <c r="FH510" s="5"/>
      <c r="FI510" s="5"/>
      <c r="FJ510" s="5"/>
      <c r="FK510" s="5"/>
      <c r="FL510" s="5"/>
      <c r="FM510" s="5"/>
      <c r="FN510" s="5"/>
      <c r="FO510" s="5"/>
      <c r="FP510" s="5"/>
      <c r="FQ510" s="5"/>
      <c r="FR510" s="5"/>
      <c r="FS510" s="5"/>
      <c r="FT510" s="5"/>
      <c r="FU510" s="5"/>
      <c r="FV510" s="5"/>
      <c r="FW510" s="5"/>
      <c r="FX510" s="5"/>
      <c r="FY510" s="5"/>
      <c r="FZ510" s="5"/>
      <c r="GA510" s="5"/>
      <c r="GB510" s="5"/>
      <c r="GC510" s="5"/>
      <c r="GD510" s="5"/>
      <c r="GE510" s="5"/>
      <c r="GF510" s="5"/>
      <c r="GG510" s="5"/>
      <c r="GH510" s="5"/>
      <c r="GI510" s="5"/>
      <c r="GJ510" s="5"/>
      <c r="GK510" s="5"/>
      <c r="GL510" s="5"/>
      <c r="GM510" s="5"/>
      <c r="GN510" s="5"/>
      <c r="GO510" s="5"/>
      <c r="GP510" s="5"/>
      <c r="GQ510" s="5"/>
      <c r="GR510" s="5"/>
      <c r="GS510" s="5"/>
      <c r="GT510" s="5"/>
      <c r="GU510" s="5"/>
      <c r="GV510" s="5"/>
      <c r="GW510" s="5"/>
      <c r="GX510" s="5"/>
      <c r="GY510" s="5"/>
      <c r="GZ510" s="5"/>
      <c r="HA510" s="5"/>
      <c r="HB510" s="5"/>
      <c r="HC510" s="5"/>
      <c r="HD510" s="5"/>
      <c r="HE510" s="5"/>
      <c r="HF510" s="5"/>
      <c r="HG510" s="5"/>
      <c r="HH510" s="5"/>
      <c r="HI510" s="5"/>
      <c r="HJ510" s="5"/>
      <c r="HK510" s="5"/>
      <c r="HL510" s="5"/>
    </row>
    <row r="511" spans="1:220" s="56" customFormat="1" ht="20.25" customHeight="1" x14ac:dyDescent="0.25">
      <c r="A511" s="49" t="s">
        <v>648</v>
      </c>
      <c r="B511" s="136"/>
      <c r="C511" s="50">
        <v>12682</v>
      </c>
      <c r="D511" s="48" t="s">
        <v>414</v>
      </c>
      <c r="E511" s="48" t="s">
        <v>242</v>
      </c>
      <c r="F511" s="48" t="s">
        <v>70</v>
      </c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5"/>
      <c r="FF511" s="5"/>
      <c r="FG511" s="5"/>
      <c r="FH511" s="5"/>
      <c r="FI511" s="5"/>
      <c r="FJ511" s="5"/>
      <c r="FK511" s="5"/>
      <c r="FL511" s="5"/>
      <c r="FM511" s="5"/>
      <c r="FN511" s="5"/>
      <c r="FO511" s="5"/>
      <c r="FP511" s="5"/>
      <c r="FQ511" s="5"/>
      <c r="FR511" s="5"/>
      <c r="FS511" s="5"/>
      <c r="FT511" s="5"/>
      <c r="FU511" s="5"/>
      <c r="FV511" s="5"/>
      <c r="FW511" s="5"/>
      <c r="FX511" s="5"/>
      <c r="FY511" s="5"/>
      <c r="FZ511" s="5"/>
      <c r="GA511" s="5"/>
      <c r="GB511" s="5"/>
      <c r="GC511" s="5"/>
      <c r="GD511" s="5"/>
      <c r="GE511" s="5"/>
      <c r="GF511" s="5"/>
      <c r="GG511" s="5"/>
      <c r="GH511" s="5"/>
      <c r="GI511" s="5"/>
      <c r="GJ511" s="5"/>
      <c r="GK511" s="5"/>
      <c r="GL511" s="5"/>
      <c r="GM511" s="5"/>
      <c r="GN511" s="5"/>
      <c r="GO511" s="5"/>
      <c r="GP511" s="5"/>
      <c r="GQ511" s="5"/>
      <c r="GR511" s="5"/>
      <c r="GS511" s="5"/>
      <c r="GT511" s="5"/>
      <c r="GU511" s="5"/>
      <c r="GV511" s="5"/>
      <c r="GW511" s="5"/>
      <c r="GX511" s="5"/>
      <c r="GY511" s="5"/>
      <c r="GZ511" s="5"/>
      <c r="HA511" s="5"/>
      <c r="HB511" s="5"/>
      <c r="HC511" s="5"/>
      <c r="HD511" s="5"/>
      <c r="HE511" s="5"/>
      <c r="HF511" s="5"/>
      <c r="HG511" s="5"/>
      <c r="HH511" s="5"/>
      <c r="HI511" s="5"/>
      <c r="HJ511" s="5"/>
      <c r="HK511" s="5"/>
      <c r="HL511" s="5"/>
    </row>
    <row r="512" spans="1:220" s="56" customFormat="1" ht="21.75" customHeight="1" x14ac:dyDescent="0.25">
      <c r="A512" s="57" t="s">
        <v>785</v>
      </c>
      <c r="B512" s="69"/>
      <c r="C512" s="16">
        <v>5370</v>
      </c>
      <c r="D512" s="58" t="s">
        <v>414</v>
      </c>
      <c r="E512" s="58" t="s">
        <v>242</v>
      </c>
      <c r="F512" s="58" t="s">
        <v>161</v>
      </c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5"/>
      <c r="FF512" s="5"/>
      <c r="FG512" s="5"/>
      <c r="FH512" s="5"/>
      <c r="FI512" s="5"/>
      <c r="FJ512" s="5"/>
      <c r="FK512" s="5"/>
      <c r="FL512" s="5"/>
      <c r="FM512" s="5"/>
      <c r="FN512" s="5"/>
      <c r="FO512" s="5"/>
      <c r="FP512" s="5"/>
      <c r="FQ512" s="5"/>
      <c r="FR512" s="5"/>
      <c r="FS512" s="5"/>
      <c r="FT512" s="5"/>
      <c r="FU512" s="5"/>
      <c r="FV512" s="5"/>
      <c r="FW512" s="5"/>
      <c r="FX512" s="5"/>
      <c r="FY512" s="5"/>
      <c r="FZ512" s="5"/>
      <c r="GA512" s="5"/>
      <c r="GB512" s="5"/>
      <c r="GC512" s="5"/>
      <c r="GD512" s="5"/>
      <c r="GE512" s="5"/>
      <c r="GF512" s="5"/>
      <c r="GG512" s="5"/>
      <c r="GH512" s="5"/>
      <c r="GI512" s="5"/>
      <c r="GJ512" s="5"/>
      <c r="GK512" s="5"/>
      <c r="GL512" s="5"/>
      <c r="GM512" s="5"/>
      <c r="GN512" s="5"/>
      <c r="GO512" s="5"/>
      <c r="GP512" s="5"/>
      <c r="GQ512" s="5"/>
      <c r="GR512" s="5"/>
      <c r="GS512" s="5"/>
      <c r="GT512" s="5"/>
      <c r="GU512" s="5"/>
      <c r="GV512" s="5"/>
      <c r="GW512" s="5"/>
      <c r="GX512" s="5"/>
      <c r="GY512" s="5"/>
      <c r="GZ512" s="5"/>
      <c r="HA512" s="5"/>
      <c r="HB512" s="5"/>
      <c r="HC512" s="5"/>
      <c r="HD512" s="5"/>
      <c r="HE512" s="5"/>
      <c r="HF512" s="5"/>
      <c r="HG512" s="5"/>
      <c r="HH512" s="5"/>
      <c r="HI512" s="5"/>
      <c r="HJ512" s="5"/>
      <c r="HK512" s="5"/>
      <c r="HL512" s="5"/>
    </row>
    <row r="513" spans="1:220" s="56" customFormat="1" x14ac:dyDescent="0.25">
      <c r="A513" s="57" t="s">
        <v>649</v>
      </c>
      <c r="B513" s="69"/>
      <c r="C513" s="60">
        <v>7835</v>
      </c>
      <c r="D513" s="58" t="s">
        <v>414</v>
      </c>
      <c r="E513" s="58" t="s">
        <v>242</v>
      </c>
      <c r="F513" s="58" t="s">
        <v>70</v>
      </c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5"/>
      <c r="FF513" s="5"/>
      <c r="FG513" s="5"/>
      <c r="FH513" s="5"/>
      <c r="FI513" s="5"/>
      <c r="FJ513" s="5"/>
      <c r="FK513" s="5"/>
      <c r="FL513" s="5"/>
      <c r="FM513" s="5"/>
      <c r="FN513" s="5"/>
      <c r="FO513" s="5"/>
      <c r="FP513" s="5"/>
      <c r="FQ513" s="5"/>
      <c r="FR513" s="5"/>
      <c r="FS513" s="5"/>
      <c r="FT513" s="5"/>
      <c r="FU513" s="5"/>
      <c r="FV513" s="5"/>
      <c r="FW513" s="5"/>
      <c r="FX513" s="5"/>
      <c r="FY513" s="5"/>
      <c r="FZ513" s="5"/>
      <c r="GA513" s="5"/>
      <c r="GB513" s="5"/>
      <c r="GC513" s="5"/>
      <c r="GD513" s="5"/>
      <c r="GE513" s="5"/>
      <c r="GF513" s="5"/>
      <c r="GG513" s="5"/>
      <c r="GH513" s="5"/>
      <c r="GI513" s="5"/>
      <c r="GJ513" s="5"/>
      <c r="GK513" s="5"/>
      <c r="GL513" s="5"/>
      <c r="GM513" s="5"/>
      <c r="GN513" s="5"/>
      <c r="GO513" s="5"/>
      <c r="GP513" s="5"/>
      <c r="GQ513" s="5"/>
      <c r="GR513" s="5"/>
      <c r="GS513" s="5"/>
      <c r="GT513" s="5"/>
      <c r="GU513" s="5"/>
      <c r="GV513" s="5"/>
      <c r="GW513" s="5"/>
      <c r="GX513" s="5"/>
      <c r="GY513" s="5"/>
      <c r="GZ513" s="5"/>
      <c r="HA513" s="5"/>
      <c r="HB513" s="5"/>
      <c r="HC513" s="5"/>
      <c r="HD513" s="5"/>
      <c r="HE513" s="5"/>
      <c r="HF513" s="5"/>
      <c r="HG513" s="5"/>
      <c r="HH513" s="5"/>
      <c r="HI513" s="5"/>
      <c r="HJ513" s="5"/>
      <c r="HK513" s="5"/>
      <c r="HL513" s="5"/>
    </row>
    <row r="514" spans="1:220" s="56" customFormat="1" x14ac:dyDescent="0.25">
      <c r="A514" s="57" t="s">
        <v>650</v>
      </c>
      <c r="B514" s="69"/>
      <c r="C514" s="60">
        <v>31564</v>
      </c>
      <c r="D514" s="58" t="s">
        <v>414</v>
      </c>
      <c r="E514" s="58" t="s">
        <v>242</v>
      </c>
      <c r="F514" s="58" t="s">
        <v>70</v>
      </c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5"/>
      <c r="FF514" s="5"/>
      <c r="FG514" s="5"/>
      <c r="FH514" s="5"/>
      <c r="FI514" s="5"/>
      <c r="FJ514" s="5"/>
      <c r="FK514" s="5"/>
      <c r="FL514" s="5"/>
      <c r="FM514" s="5"/>
      <c r="FN514" s="5"/>
      <c r="FO514" s="5"/>
      <c r="FP514" s="5"/>
      <c r="FQ514" s="5"/>
      <c r="FR514" s="5"/>
      <c r="FS514" s="5"/>
      <c r="FT514" s="5"/>
      <c r="FU514" s="5"/>
      <c r="FV514" s="5"/>
      <c r="FW514" s="5"/>
      <c r="FX514" s="5"/>
      <c r="FY514" s="5"/>
      <c r="FZ514" s="5"/>
      <c r="GA514" s="5"/>
      <c r="GB514" s="5"/>
      <c r="GC514" s="5"/>
      <c r="GD514" s="5"/>
      <c r="GE514" s="5"/>
      <c r="GF514" s="5"/>
      <c r="GG514" s="5"/>
      <c r="GH514" s="5"/>
      <c r="GI514" s="5"/>
      <c r="GJ514" s="5"/>
      <c r="GK514" s="5"/>
      <c r="GL514" s="5"/>
      <c r="GM514" s="5"/>
      <c r="GN514" s="5"/>
      <c r="GO514" s="5"/>
      <c r="GP514" s="5"/>
      <c r="GQ514" s="5"/>
      <c r="GR514" s="5"/>
      <c r="GS514" s="5"/>
      <c r="GT514" s="5"/>
      <c r="GU514" s="5"/>
      <c r="GV514" s="5"/>
      <c r="GW514" s="5"/>
      <c r="GX514" s="5"/>
      <c r="GY514" s="5"/>
      <c r="GZ514" s="5"/>
      <c r="HA514" s="5"/>
      <c r="HB514" s="5"/>
      <c r="HC514" s="5"/>
      <c r="HD514" s="5"/>
      <c r="HE514" s="5"/>
      <c r="HF514" s="5"/>
      <c r="HG514" s="5"/>
      <c r="HH514" s="5"/>
      <c r="HI514" s="5"/>
      <c r="HJ514" s="5"/>
      <c r="HK514" s="5"/>
      <c r="HL514" s="5"/>
    </row>
    <row r="515" spans="1:220" s="56" customFormat="1" ht="24" x14ac:dyDescent="0.25">
      <c r="A515" s="57" t="s">
        <v>651</v>
      </c>
      <c r="B515" s="69" t="s">
        <v>788</v>
      </c>
      <c r="C515" s="16">
        <v>66203</v>
      </c>
      <c r="D515" s="58" t="s">
        <v>414</v>
      </c>
      <c r="E515" s="58" t="s">
        <v>242</v>
      </c>
      <c r="F515" s="58" t="s">
        <v>70</v>
      </c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5"/>
      <c r="FF515" s="5"/>
      <c r="FG515" s="5"/>
      <c r="FH515" s="5"/>
      <c r="FI515" s="5"/>
      <c r="FJ515" s="5"/>
      <c r="FK515" s="5"/>
      <c r="FL515" s="5"/>
      <c r="FM515" s="5"/>
      <c r="FN515" s="5"/>
      <c r="FO515" s="5"/>
      <c r="FP515" s="5"/>
      <c r="FQ515" s="5"/>
      <c r="FR515" s="5"/>
      <c r="FS515" s="5"/>
      <c r="FT515" s="5"/>
      <c r="FU515" s="5"/>
      <c r="FV515" s="5"/>
      <c r="FW515" s="5"/>
      <c r="FX515" s="5"/>
      <c r="FY515" s="5"/>
      <c r="FZ515" s="5"/>
      <c r="GA515" s="5"/>
      <c r="GB515" s="5"/>
      <c r="GC515" s="5"/>
      <c r="GD515" s="5"/>
      <c r="GE515" s="5"/>
      <c r="GF515" s="5"/>
      <c r="GG515" s="5"/>
      <c r="GH515" s="5"/>
      <c r="GI515" s="5"/>
      <c r="GJ515" s="5"/>
      <c r="GK515" s="5"/>
      <c r="GL515" s="5"/>
      <c r="GM515" s="5"/>
      <c r="GN515" s="5"/>
      <c r="GO515" s="5"/>
      <c r="GP515" s="5"/>
      <c r="GQ515" s="5"/>
      <c r="GR515" s="5"/>
      <c r="GS515" s="5"/>
      <c r="GT515" s="5"/>
      <c r="GU515" s="5"/>
      <c r="GV515" s="5"/>
      <c r="GW515" s="5"/>
      <c r="GX515" s="5"/>
      <c r="GY515" s="5"/>
      <c r="GZ515" s="5"/>
      <c r="HA515" s="5"/>
      <c r="HB515" s="5"/>
      <c r="HC515" s="5"/>
      <c r="HD515" s="5"/>
      <c r="HE515" s="5"/>
      <c r="HF515" s="5"/>
      <c r="HG515" s="5"/>
      <c r="HH515" s="5"/>
      <c r="HI515" s="5"/>
      <c r="HJ515" s="5"/>
      <c r="HK515" s="5"/>
      <c r="HL515" s="5"/>
    </row>
    <row r="516" spans="1:220" s="56" customFormat="1" ht="24.75" customHeight="1" x14ac:dyDescent="0.25">
      <c r="A516" s="83" t="s">
        <v>787</v>
      </c>
      <c r="B516" s="69"/>
      <c r="C516" s="60">
        <v>88810</v>
      </c>
      <c r="D516" s="58"/>
      <c r="E516" s="58" t="s">
        <v>242</v>
      </c>
      <c r="F516" s="58" t="s">
        <v>161</v>
      </c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5"/>
      <c r="FF516" s="5"/>
      <c r="FG516" s="5"/>
      <c r="FH516" s="5"/>
      <c r="FI516" s="5"/>
      <c r="FJ516" s="5"/>
      <c r="FK516" s="5"/>
      <c r="FL516" s="5"/>
      <c r="FM516" s="5"/>
      <c r="FN516" s="5"/>
      <c r="FO516" s="5"/>
      <c r="FP516" s="5"/>
      <c r="FQ516" s="5"/>
      <c r="FR516" s="5"/>
      <c r="FS516" s="5"/>
      <c r="FT516" s="5"/>
      <c r="FU516" s="5"/>
      <c r="FV516" s="5"/>
      <c r="FW516" s="5"/>
      <c r="FX516" s="5"/>
      <c r="FY516" s="5"/>
      <c r="FZ516" s="5"/>
      <c r="GA516" s="5"/>
      <c r="GB516" s="5"/>
      <c r="GC516" s="5"/>
      <c r="GD516" s="5"/>
      <c r="GE516" s="5"/>
      <c r="GF516" s="5"/>
      <c r="GG516" s="5"/>
      <c r="GH516" s="5"/>
      <c r="GI516" s="5"/>
      <c r="GJ516" s="5"/>
      <c r="GK516" s="5"/>
      <c r="GL516" s="5"/>
      <c r="GM516" s="5"/>
      <c r="GN516" s="5"/>
      <c r="GO516" s="5"/>
      <c r="GP516" s="5"/>
      <c r="GQ516" s="5"/>
      <c r="GR516" s="5"/>
      <c r="GS516" s="5"/>
      <c r="GT516" s="5"/>
      <c r="GU516" s="5"/>
      <c r="GV516" s="5"/>
      <c r="GW516" s="5"/>
      <c r="GX516" s="5"/>
      <c r="GY516" s="5"/>
      <c r="GZ516" s="5"/>
      <c r="HA516" s="5"/>
      <c r="HB516" s="5"/>
      <c r="HC516" s="5"/>
      <c r="HD516" s="5"/>
      <c r="HE516" s="5"/>
      <c r="HF516" s="5"/>
      <c r="HG516" s="5"/>
      <c r="HH516" s="5"/>
      <c r="HI516" s="5"/>
      <c r="HJ516" s="5"/>
      <c r="HK516" s="5"/>
      <c r="HL516" s="5"/>
    </row>
    <row r="517" spans="1:220" s="56" customFormat="1" ht="21" customHeight="1" x14ac:dyDescent="0.25">
      <c r="A517" s="83"/>
      <c r="B517" s="69"/>
      <c r="C517" s="60"/>
      <c r="D517" s="58"/>
      <c r="E517" s="58"/>
      <c r="F517" s="58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5"/>
      <c r="FF517" s="5"/>
      <c r="FG517" s="5"/>
      <c r="FH517" s="5"/>
      <c r="FI517" s="5"/>
      <c r="FJ517" s="5"/>
      <c r="FK517" s="5"/>
      <c r="FL517" s="5"/>
      <c r="FM517" s="5"/>
      <c r="FN517" s="5"/>
      <c r="FO517" s="5"/>
      <c r="FP517" s="5"/>
      <c r="FQ517" s="5"/>
      <c r="FR517" s="5"/>
      <c r="FS517" s="5"/>
      <c r="FT517" s="5"/>
      <c r="FU517" s="5"/>
      <c r="FV517" s="5"/>
      <c r="FW517" s="5"/>
      <c r="FX517" s="5"/>
      <c r="FY517" s="5"/>
      <c r="FZ517" s="5"/>
      <c r="GA517" s="5"/>
      <c r="GB517" s="5"/>
      <c r="GC517" s="5"/>
      <c r="GD517" s="5"/>
      <c r="GE517" s="5"/>
      <c r="GF517" s="5"/>
      <c r="GG517" s="5"/>
      <c r="GH517" s="5"/>
      <c r="GI517" s="5"/>
      <c r="GJ517" s="5"/>
      <c r="GK517" s="5"/>
      <c r="GL517" s="5"/>
      <c r="GM517" s="5"/>
      <c r="GN517" s="5"/>
      <c r="GO517" s="5"/>
      <c r="GP517" s="5"/>
      <c r="GQ517" s="5"/>
      <c r="GR517" s="5"/>
      <c r="GS517" s="5"/>
      <c r="GT517" s="5"/>
      <c r="GU517" s="5"/>
      <c r="GV517" s="5"/>
      <c r="GW517" s="5"/>
      <c r="GX517" s="5"/>
      <c r="GY517" s="5"/>
      <c r="GZ517" s="5"/>
      <c r="HA517" s="5"/>
      <c r="HB517" s="5"/>
      <c r="HC517" s="5"/>
      <c r="HD517" s="5"/>
      <c r="HE517" s="5"/>
      <c r="HF517" s="5"/>
      <c r="HG517" s="5"/>
      <c r="HH517" s="5"/>
      <c r="HI517" s="5"/>
      <c r="HJ517" s="5"/>
      <c r="HK517" s="5"/>
      <c r="HL517" s="5"/>
    </row>
    <row r="518" spans="1:220" s="56" customFormat="1" x14ac:dyDescent="0.25">
      <c r="A518" s="57" t="s">
        <v>652</v>
      </c>
      <c r="B518" s="69"/>
      <c r="C518" s="60">
        <v>32932</v>
      </c>
      <c r="D518" s="58" t="s">
        <v>414</v>
      </c>
      <c r="E518" s="58" t="s">
        <v>242</v>
      </c>
      <c r="F518" s="58" t="s">
        <v>70</v>
      </c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5"/>
      <c r="FF518" s="5"/>
      <c r="FG518" s="5"/>
      <c r="FH518" s="5"/>
      <c r="FI518" s="5"/>
      <c r="FJ518" s="5"/>
      <c r="FK518" s="5"/>
      <c r="FL518" s="5"/>
      <c r="FM518" s="5"/>
      <c r="FN518" s="5"/>
      <c r="FO518" s="5"/>
      <c r="FP518" s="5"/>
      <c r="FQ518" s="5"/>
      <c r="FR518" s="5"/>
      <c r="FS518" s="5"/>
      <c r="FT518" s="5"/>
      <c r="FU518" s="5"/>
      <c r="FV518" s="5"/>
      <c r="FW518" s="5"/>
      <c r="FX518" s="5"/>
      <c r="FY518" s="5"/>
      <c r="FZ518" s="5"/>
      <c r="GA518" s="5"/>
      <c r="GB518" s="5"/>
      <c r="GC518" s="5"/>
      <c r="GD518" s="5"/>
      <c r="GE518" s="5"/>
      <c r="GF518" s="5"/>
      <c r="GG518" s="5"/>
      <c r="GH518" s="5"/>
      <c r="GI518" s="5"/>
      <c r="GJ518" s="5"/>
      <c r="GK518" s="5"/>
      <c r="GL518" s="5"/>
      <c r="GM518" s="5"/>
      <c r="GN518" s="5"/>
      <c r="GO518" s="5"/>
      <c r="GP518" s="5"/>
      <c r="GQ518" s="5"/>
      <c r="GR518" s="5"/>
      <c r="GS518" s="5"/>
      <c r="GT518" s="5"/>
      <c r="GU518" s="5"/>
      <c r="GV518" s="5"/>
      <c r="GW518" s="5"/>
      <c r="GX518" s="5"/>
      <c r="GY518" s="5"/>
      <c r="GZ518" s="5"/>
      <c r="HA518" s="5"/>
      <c r="HB518" s="5"/>
      <c r="HC518" s="5"/>
      <c r="HD518" s="5"/>
      <c r="HE518" s="5"/>
      <c r="HF518" s="5"/>
      <c r="HG518" s="5"/>
      <c r="HH518" s="5"/>
      <c r="HI518" s="5"/>
      <c r="HJ518" s="5"/>
      <c r="HK518" s="5"/>
      <c r="HL518" s="5"/>
    </row>
    <row r="519" spans="1:220" s="56" customFormat="1" x14ac:dyDescent="0.25">
      <c r="A519" s="57"/>
      <c r="B519" s="69"/>
      <c r="C519" s="60"/>
      <c r="D519" s="58"/>
      <c r="E519" s="58"/>
      <c r="F519" s="58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5"/>
      <c r="FF519" s="5"/>
      <c r="FG519" s="5"/>
      <c r="FH519" s="5"/>
      <c r="FI519" s="5"/>
      <c r="FJ519" s="5"/>
      <c r="FK519" s="5"/>
      <c r="FL519" s="5"/>
      <c r="FM519" s="5"/>
      <c r="FN519" s="5"/>
      <c r="FO519" s="5"/>
      <c r="FP519" s="5"/>
      <c r="FQ519" s="5"/>
      <c r="FR519" s="5"/>
      <c r="FS519" s="5"/>
      <c r="FT519" s="5"/>
      <c r="FU519" s="5"/>
      <c r="FV519" s="5"/>
      <c r="FW519" s="5"/>
      <c r="FX519" s="5"/>
      <c r="FY519" s="5"/>
      <c r="FZ519" s="5"/>
      <c r="GA519" s="5"/>
      <c r="GB519" s="5"/>
      <c r="GC519" s="5"/>
      <c r="GD519" s="5"/>
      <c r="GE519" s="5"/>
      <c r="GF519" s="5"/>
      <c r="GG519" s="5"/>
      <c r="GH519" s="5"/>
      <c r="GI519" s="5"/>
      <c r="GJ519" s="5"/>
      <c r="GK519" s="5"/>
      <c r="GL519" s="5"/>
      <c r="GM519" s="5"/>
      <c r="GN519" s="5"/>
      <c r="GO519" s="5"/>
      <c r="GP519" s="5"/>
      <c r="GQ519" s="5"/>
      <c r="GR519" s="5"/>
      <c r="GS519" s="5"/>
      <c r="GT519" s="5"/>
      <c r="GU519" s="5"/>
      <c r="GV519" s="5"/>
      <c r="GW519" s="5"/>
      <c r="GX519" s="5"/>
      <c r="GY519" s="5"/>
      <c r="GZ519" s="5"/>
      <c r="HA519" s="5"/>
      <c r="HB519" s="5"/>
      <c r="HC519" s="5"/>
      <c r="HD519" s="5"/>
      <c r="HE519" s="5"/>
      <c r="HF519" s="5"/>
      <c r="HG519" s="5"/>
      <c r="HH519" s="5"/>
      <c r="HI519" s="5"/>
      <c r="HJ519" s="5"/>
      <c r="HK519" s="5"/>
      <c r="HL519" s="5"/>
    </row>
    <row r="520" spans="1:220" s="56" customFormat="1" ht="36" x14ac:dyDescent="0.25">
      <c r="A520" s="57" t="s">
        <v>653</v>
      </c>
      <c r="B520" s="69" t="s">
        <v>654</v>
      </c>
      <c r="C520" s="60">
        <v>3413</v>
      </c>
      <c r="D520" s="58" t="s">
        <v>414</v>
      </c>
      <c r="E520" s="58" t="s">
        <v>242</v>
      </c>
      <c r="F520" s="58" t="s">
        <v>70</v>
      </c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5"/>
      <c r="FF520" s="5"/>
      <c r="FG520" s="5"/>
      <c r="FH520" s="5"/>
      <c r="FI520" s="5"/>
      <c r="FJ520" s="5"/>
      <c r="FK520" s="5"/>
      <c r="FL520" s="5"/>
      <c r="FM520" s="5"/>
      <c r="FN520" s="5"/>
      <c r="FO520" s="5"/>
      <c r="FP520" s="5"/>
      <c r="FQ520" s="5"/>
      <c r="FR520" s="5"/>
      <c r="FS520" s="5"/>
      <c r="FT520" s="5"/>
      <c r="FU520" s="5"/>
      <c r="FV520" s="5"/>
      <c r="FW520" s="5"/>
      <c r="FX520" s="5"/>
      <c r="FY520" s="5"/>
      <c r="FZ520" s="5"/>
      <c r="GA520" s="5"/>
      <c r="GB520" s="5"/>
      <c r="GC520" s="5"/>
      <c r="GD520" s="5"/>
      <c r="GE520" s="5"/>
      <c r="GF520" s="5"/>
      <c r="GG520" s="5"/>
      <c r="GH520" s="5"/>
      <c r="GI520" s="5"/>
      <c r="GJ520" s="5"/>
      <c r="GK520" s="5"/>
      <c r="GL520" s="5"/>
      <c r="GM520" s="5"/>
      <c r="GN520" s="5"/>
      <c r="GO520" s="5"/>
      <c r="GP520" s="5"/>
      <c r="GQ520" s="5"/>
      <c r="GR520" s="5"/>
      <c r="GS520" s="5"/>
      <c r="GT520" s="5"/>
      <c r="GU520" s="5"/>
      <c r="GV520" s="5"/>
      <c r="GW520" s="5"/>
      <c r="GX520" s="5"/>
      <c r="GY520" s="5"/>
      <c r="GZ520" s="5"/>
      <c r="HA520" s="5"/>
      <c r="HB520" s="5"/>
      <c r="HC520" s="5"/>
      <c r="HD520" s="5"/>
      <c r="HE520" s="5"/>
      <c r="HF520" s="5"/>
      <c r="HG520" s="5"/>
      <c r="HH520" s="5"/>
      <c r="HI520" s="5"/>
      <c r="HJ520" s="5"/>
      <c r="HK520" s="5"/>
      <c r="HL520" s="5"/>
    </row>
    <row r="521" spans="1:220" s="56" customFormat="1" ht="18" customHeight="1" x14ac:dyDescent="0.25">
      <c r="A521" s="57" t="s">
        <v>655</v>
      </c>
      <c r="B521" s="69"/>
      <c r="C521" s="16">
        <v>6290</v>
      </c>
      <c r="D521" s="58" t="s">
        <v>414</v>
      </c>
      <c r="E521" s="58" t="s">
        <v>242</v>
      </c>
      <c r="F521" s="58" t="s">
        <v>161</v>
      </c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5"/>
      <c r="FF521" s="5"/>
      <c r="FG521" s="5"/>
      <c r="FH521" s="5"/>
      <c r="FI521" s="5"/>
      <c r="FJ521" s="5"/>
      <c r="FK521" s="5"/>
      <c r="FL521" s="5"/>
      <c r="FM521" s="5"/>
      <c r="FN521" s="5"/>
      <c r="FO521" s="5"/>
      <c r="FP521" s="5"/>
      <c r="FQ521" s="5"/>
      <c r="FR521" s="5"/>
      <c r="FS521" s="5"/>
      <c r="FT521" s="5"/>
      <c r="FU521" s="5"/>
      <c r="FV521" s="5"/>
      <c r="FW521" s="5"/>
      <c r="FX521" s="5"/>
      <c r="FY521" s="5"/>
      <c r="FZ521" s="5"/>
      <c r="GA521" s="5"/>
      <c r="GB521" s="5"/>
      <c r="GC521" s="5"/>
      <c r="GD521" s="5"/>
      <c r="GE521" s="5"/>
      <c r="GF521" s="5"/>
      <c r="GG521" s="5"/>
      <c r="GH521" s="5"/>
      <c r="GI521" s="5"/>
      <c r="GJ521" s="5"/>
      <c r="GK521" s="5"/>
      <c r="GL521" s="5"/>
      <c r="GM521" s="5"/>
      <c r="GN521" s="5"/>
      <c r="GO521" s="5"/>
      <c r="GP521" s="5"/>
      <c r="GQ521" s="5"/>
      <c r="GR521" s="5"/>
      <c r="GS521" s="5"/>
      <c r="GT521" s="5"/>
      <c r="GU521" s="5"/>
      <c r="GV521" s="5"/>
      <c r="GW521" s="5"/>
      <c r="GX521" s="5"/>
      <c r="GY521" s="5"/>
      <c r="GZ521" s="5"/>
      <c r="HA521" s="5"/>
      <c r="HB521" s="5"/>
      <c r="HC521" s="5"/>
      <c r="HD521" s="5"/>
      <c r="HE521" s="5"/>
      <c r="HF521" s="5"/>
      <c r="HG521" s="5"/>
      <c r="HH521" s="5"/>
      <c r="HI521" s="5"/>
      <c r="HJ521" s="5"/>
      <c r="HK521" s="5"/>
      <c r="HL521" s="5"/>
    </row>
    <row r="522" spans="1:220" s="56" customFormat="1" x14ac:dyDescent="0.25">
      <c r="A522" s="44"/>
      <c r="B522" s="142"/>
      <c r="C522" s="143"/>
      <c r="D522" s="26"/>
      <c r="E522" s="26"/>
      <c r="F522" s="26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5"/>
      <c r="FF522" s="5"/>
      <c r="FG522" s="5"/>
      <c r="FH522" s="5"/>
      <c r="FI522" s="5"/>
      <c r="FJ522" s="5"/>
      <c r="FK522" s="5"/>
      <c r="FL522" s="5"/>
      <c r="FM522" s="5"/>
      <c r="FN522" s="5"/>
      <c r="FO522" s="5"/>
      <c r="FP522" s="5"/>
      <c r="FQ522" s="5"/>
      <c r="FR522" s="5"/>
      <c r="FS522" s="5"/>
      <c r="FT522" s="5"/>
      <c r="FU522" s="5"/>
      <c r="FV522" s="5"/>
      <c r="FW522" s="5"/>
      <c r="FX522" s="5"/>
      <c r="FY522" s="5"/>
      <c r="FZ522" s="5"/>
      <c r="GA522" s="5"/>
      <c r="GB522" s="5"/>
      <c r="GC522" s="5"/>
      <c r="GD522" s="5"/>
      <c r="GE522" s="5"/>
      <c r="GF522" s="5"/>
      <c r="GG522" s="5"/>
      <c r="GH522" s="5"/>
      <c r="GI522" s="5"/>
      <c r="GJ522" s="5"/>
      <c r="GK522" s="5"/>
      <c r="GL522" s="5"/>
      <c r="GM522" s="5"/>
      <c r="GN522" s="5"/>
      <c r="GO522" s="5"/>
      <c r="GP522" s="5"/>
      <c r="GQ522" s="5"/>
      <c r="GR522" s="5"/>
      <c r="GS522" s="5"/>
      <c r="GT522" s="5"/>
      <c r="GU522" s="5"/>
      <c r="GV522" s="5"/>
      <c r="GW522" s="5"/>
      <c r="GX522" s="5"/>
      <c r="GY522" s="5"/>
      <c r="GZ522" s="5"/>
      <c r="HA522" s="5"/>
      <c r="HB522" s="5"/>
      <c r="HC522" s="5"/>
      <c r="HD522" s="5"/>
      <c r="HE522" s="5"/>
      <c r="HF522" s="5"/>
      <c r="HG522" s="5"/>
      <c r="HH522" s="5"/>
      <c r="HI522" s="5"/>
      <c r="HJ522" s="5"/>
      <c r="HK522" s="5"/>
      <c r="HL522" s="5"/>
    </row>
    <row r="523" spans="1:220" s="56" customFormat="1" x14ac:dyDescent="0.25">
      <c r="A523" s="44"/>
      <c r="B523" s="142"/>
      <c r="C523" s="143"/>
      <c r="D523" s="26"/>
      <c r="E523" s="26"/>
      <c r="F523" s="26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5"/>
      <c r="FF523" s="5"/>
      <c r="FG523" s="5"/>
      <c r="FH523" s="5"/>
      <c r="FI523" s="5"/>
      <c r="FJ523" s="5"/>
      <c r="FK523" s="5"/>
      <c r="FL523" s="5"/>
      <c r="FM523" s="5"/>
      <c r="FN523" s="5"/>
      <c r="FO523" s="5"/>
      <c r="FP523" s="5"/>
      <c r="FQ523" s="5"/>
      <c r="FR523" s="5"/>
      <c r="FS523" s="5"/>
      <c r="FT523" s="5"/>
      <c r="FU523" s="5"/>
      <c r="FV523" s="5"/>
      <c r="FW523" s="5"/>
      <c r="FX523" s="5"/>
      <c r="FY523" s="5"/>
      <c r="FZ523" s="5"/>
      <c r="GA523" s="5"/>
      <c r="GB523" s="5"/>
      <c r="GC523" s="5"/>
      <c r="GD523" s="5"/>
      <c r="GE523" s="5"/>
      <c r="GF523" s="5"/>
      <c r="GG523" s="5"/>
      <c r="GH523" s="5"/>
      <c r="GI523" s="5"/>
      <c r="GJ523" s="5"/>
      <c r="GK523" s="5"/>
      <c r="GL523" s="5"/>
      <c r="GM523" s="5"/>
      <c r="GN523" s="5"/>
      <c r="GO523" s="5"/>
      <c r="GP523" s="5"/>
      <c r="GQ523" s="5"/>
      <c r="GR523" s="5"/>
      <c r="GS523" s="5"/>
      <c r="GT523" s="5"/>
      <c r="GU523" s="5"/>
      <c r="GV523" s="5"/>
      <c r="GW523" s="5"/>
      <c r="GX523" s="5"/>
      <c r="GY523" s="5"/>
      <c r="GZ523" s="5"/>
      <c r="HA523" s="5"/>
      <c r="HB523" s="5"/>
      <c r="HC523" s="5"/>
      <c r="HD523" s="5"/>
      <c r="HE523" s="5"/>
      <c r="HF523" s="5"/>
      <c r="HG523" s="5"/>
      <c r="HH523" s="5"/>
      <c r="HI523" s="5"/>
      <c r="HJ523" s="5"/>
      <c r="HK523" s="5"/>
      <c r="HL523" s="5"/>
    </row>
    <row r="524" spans="1:220" s="56" customFormat="1" ht="38.25" x14ac:dyDescent="0.25">
      <c r="A524" s="203" t="s">
        <v>808</v>
      </c>
      <c r="B524" s="204" t="s">
        <v>2</v>
      </c>
      <c r="C524" s="140" t="s">
        <v>436</v>
      </c>
      <c r="D524" s="140" t="s">
        <v>4</v>
      </c>
      <c r="E524" s="140" t="s">
        <v>5</v>
      </c>
      <c r="F524" s="140" t="s">
        <v>6</v>
      </c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5"/>
      <c r="FF524" s="5"/>
      <c r="FG524" s="5"/>
      <c r="FH524" s="5"/>
      <c r="FI524" s="5"/>
      <c r="FJ524" s="5"/>
      <c r="FK524" s="5"/>
      <c r="FL524" s="5"/>
      <c r="FM524" s="5"/>
      <c r="FN524" s="5"/>
      <c r="FO524" s="5"/>
      <c r="FP524" s="5"/>
      <c r="FQ524" s="5"/>
      <c r="FR524" s="5"/>
      <c r="FS524" s="5"/>
      <c r="FT524" s="5"/>
      <c r="FU524" s="5"/>
      <c r="FV524" s="5"/>
      <c r="FW524" s="5"/>
      <c r="FX524" s="5"/>
      <c r="FY524" s="5"/>
      <c r="FZ524" s="5"/>
      <c r="GA524" s="5"/>
      <c r="GB524" s="5"/>
      <c r="GC524" s="5"/>
      <c r="GD524" s="5"/>
      <c r="GE524" s="5"/>
      <c r="GF524" s="5"/>
      <c r="GG524" s="5"/>
      <c r="GH524" s="5"/>
      <c r="GI524" s="5"/>
      <c r="GJ524" s="5"/>
      <c r="GK524" s="5"/>
      <c r="GL524" s="5"/>
      <c r="GM524" s="5"/>
      <c r="GN524" s="5"/>
      <c r="GO524" s="5"/>
      <c r="GP524" s="5"/>
      <c r="GQ524" s="5"/>
      <c r="GR524" s="5"/>
      <c r="GS524" s="5"/>
      <c r="GT524" s="5"/>
      <c r="GU524" s="5"/>
      <c r="GV524" s="5"/>
      <c r="GW524" s="5"/>
      <c r="GX524" s="5"/>
      <c r="GY524" s="5"/>
      <c r="GZ524" s="5"/>
      <c r="HA524" s="5"/>
      <c r="HB524" s="5"/>
      <c r="HC524" s="5"/>
      <c r="HD524" s="5"/>
      <c r="HE524" s="5"/>
      <c r="HF524" s="5"/>
      <c r="HG524" s="5"/>
      <c r="HH524" s="5"/>
      <c r="HI524" s="5"/>
      <c r="HJ524" s="5"/>
      <c r="HK524" s="5"/>
      <c r="HL524" s="5"/>
    </row>
    <row r="525" spans="1:220" s="56" customFormat="1" ht="34.5" customHeight="1" x14ac:dyDescent="0.25">
      <c r="A525" s="57" t="s">
        <v>658</v>
      </c>
      <c r="B525" s="69" t="s">
        <v>657</v>
      </c>
      <c r="C525" s="60">
        <v>1800</v>
      </c>
      <c r="D525" s="58" t="s">
        <v>414</v>
      </c>
      <c r="E525" s="58" t="s">
        <v>242</v>
      </c>
      <c r="F525" s="58" t="s">
        <v>161</v>
      </c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5"/>
      <c r="FF525" s="5"/>
      <c r="FG525" s="5"/>
      <c r="FH525" s="5"/>
      <c r="FI525" s="5"/>
      <c r="FJ525" s="5"/>
      <c r="FK525" s="5"/>
      <c r="FL525" s="5"/>
      <c r="FM525" s="5"/>
      <c r="FN525" s="5"/>
      <c r="FO525" s="5"/>
      <c r="FP525" s="5"/>
      <c r="FQ525" s="5"/>
      <c r="FR525" s="5"/>
      <c r="FS525" s="5"/>
      <c r="FT525" s="5"/>
      <c r="FU525" s="5"/>
      <c r="FV525" s="5"/>
      <c r="FW525" s="5"/>
      <c r="FX525" s="5"/>
      <c r="FY525" s="5"/>
      <c r="FZ525" s="5"/>
      <c r="GA525" s="5"/>
      <c r="GB525" s="5"/>
      <c r="GC525" s="5"/>
      <c r="GD525" s="5"/>
      <c r="GE525" s="5"/>
      <c r="GF525" s="5"/>
      <c r="GG525" s="5"/>
      <c r="GH525" s="5"/>
      <c r="GI525" s="5"/>
      <c r="GJ525" s="5"/>
      <c r="GK525" s="5"/>
      <c r="GL525" s="5"/>
      <c r="GM525" s="5"/>
      <c r="GN525" s="5"/>
      <c r="GO525" s="5"/>
      <c r="GP525" s="5"/>
      <c r="GQ525" s="5"/>
      <c r="GR525" s="5"/>
      <c r="GS525" s="5"/>
      <c r="GT525" s="5"/>
      <c r="GU525" s="5"/>
      <c r="GV525" s="5"/>
      <c r="GW525" s="5"/>
      <c r="GX525" s="5"/>
      <c r="GY525" s="5"/>
      <c r="GZ525" s="5"/>
      <c r="HA525" s="5"/>
      <c r="HB525" s="5"/>
      <c r="HC525" s="5"/>
      <c r="HD525" s="5"/>
      <c r="HE525" s="5"/>
      <c r="HF525" s="5"/>
      <c r="HG525" s="5"/>
      <c r="HH525" s="5"/>
      <c r="HI525" s="5"/>
      <c r="HJ525" s="5"/>
      <c r="HK525" s="5"/>
      <c r="HL525" s="5"/>
    </row>
    <row r="526" spans="1:220" s="56" customFormat="1" ht="25.5" customHeight="1" x14ac:dyDescent="0.25">
      <c r="A526" s="49" t="s">
        <v>660</v>
      </c>
      <c r="B526" s="136" t="s">
        <v>661</v>
      </c>
      <c r="C526" s="50">
        <v>12554</v>
      </c>
      <c r="D526" s="48" t="s">
        <v>414</v>
      </c>
      <c r="E526" s="48" t="s">
        <v>242</v>
      </c>
      <c r="F526" s="48" t="s">
        <v>161</v>
      </c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5"/>
      <c r="FF526" s="5"/>
      <c r="FG526" s="5"/>
      <c r="FH526" s="5"/>
      <c r="FI526" s="5"/>
      <c r="FJ526" s="5"/>
      <c r="FK526" s="5"/>
      <c r="FL526" s="5"/>
      <c r="FM526" s="5"/>
      <c r="FN526" s="5"/>
      <c r="FO526" s="5"/>
      <c r="FP526" s="5"/>
      <c r="FQ526" s="5"/>
      <c r="FR526" s="5"/>
      <c r="FS526" s="5"/>
      <c r="FT526" s="5"/>
      <c r="FU526" s="5"/>
      <c r="FV526" s="5"/>
      <c r="FW526" s="5"/>
      <c r="FX526" s="5"/>
      <c r="FY526" s="5"/>
      <c r="FZ526" s="5"/>
      <c r="GA526" s="5"/>
      <c r="GB526" s="5"/>
      <c r="GC526" s="5"/>
      <c r="GD526" s="5"/>
      <c r="GE526" s="5"/>
      <c r="GF526" s="5"/>
      <c r="GG526" s="5"/>
      <c r="GH526" s="5"/>
      <c r="GI526" s="5"/>
      <c r="GJ526" s="5"/>
      <c r="GK526" s="5"/>
      <c r="GL526" s="5"/>
      <c r="GM526" s="5"/>
      <c r="GN526" s="5"/>
      <c r="GO526" s="5"/>
      <c r="GP526" s="5"/>
      <c r="GQ526" s="5"/>
      <c r="GR526" s="5"/>
      <c r="GS526" s="5"/>
      <c r="GT526" s="5"/>
      <c r="GU526" s="5"/>
      <c r="GV526" s="5"/>
      <c r="GW526" s="5"/>
      <c r="GX526" s="5"/>
      <c r="GY526" s="5"/>
      <c r="GZ526" s="5"/>
      <c r="HA526" s="5"/>
      <c r="HB526" s="5"/>
      <c r="HC526" s="5"/>
      <c r="HD526" s="5"/>
      <c r="HE526" s="5"/>
      <c r="HF526" s="5"/>
      <c r="HG526" s="5"/>
      <c r="HH526" s="5"/>
      <c r="HI526" s="5"/>
      <c r="HJ526" s="5"/>
      <c r="HK526" s="5"/>
      <c r="HL526" s="5"/>
    </row>
    <row r="527" spans="1:220" s="56" customFormat="1" ht="26.25" customHeight="1" x14ac:dyDescent="0.25">
      <c r="A527" s="57" t="s">
        <v>659</v>
      </c>
      <c r="B527" s="69" t="s">
        <v>552</v>
      </c>
      <c r="C527" s="60">
        <v>2092</v>
      </c>
      <c r="D527" s="58" t="s">
        <v>414</v>
      </c>
      <c r="E527" s="58" t="s">
        <v>242</v>
      </c>
      <c r="F527" s="58" t="s">
        <v>161</v>
      </c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5"/>
      <c r="FF527" s="5"/>
      <c r="FG527" s="5"/>
      <c r="FH527" s="5"/>
      <c r="FI527" s="5"/>
      <c r="FJ527" s="5"/>
      <c r="FK527" s="5"/>
      <c r="FL527" s="5"/>
      <c r="FM527" s="5"/>
      <c r="FN527" s="5"/>
      <c r="FO527" s="5"/>
      <c r="FP527" s="5"/>
      <c r="FQ527" s="5"/>
      <c r="FR527" s="5"/>
      <c r="FS527" s="5"/>
      <c r="FT527" s="5"/>
      <c r="FU527" s="5"/>
      <c r="FV527" s="5"/>
      <c r="FW527" s="5"/>
      <c r="FX527" s="5"/>
      <c r="FY527" s="5"/>
      <c r="FZ527" s="5"/>
      <c r="GA527" s="5"/>
      <c r="GB527" s="5"/>
      <c r="GC527" s="5"/>
      <c r="GD527" s="5"/>
      <c r="GE527" s="5"/>
      <c r="GF527" s="5"/>
      <c r="GG527" s="5"/>
      <c r="GH527" s="5"/>
      <c r="GI527" s="5"/>
      <c r="GJ527" s="5"/>
      <c r="GK527" s="5"/>
      <c r="GL527" s="5"/>
      <c r="GM527" s="5"/>
      <c r="GN527" s="5"/>
      <c r="GO527" s="5"/>
      <c r="GP527" s="5"/>
      <c r="GQ527" s="5"/>
      <c r="GR527" s="5"/>
      <c r="GS527" s="5"/>
      <c r="GT527" s="5"/>
      <c r="GU527" s="5"/>
      <c r="GV527" s="5"/>
      <c r="GW527" s="5"/>
      <c r="GX527" s="5"/>
      <c r="GY527" s="5"/>
      <c r="GZ527" s="5"/>
      <c r="HA527" s="5"/>
      <c r="HB527" s="5"/>
      <c r="HC527" s="5"/>
      <c r="HD527" s="5"/>
      <c r="HE527" s="5"/>
      <c r="HF527" s="5"/>
      <c r="HG527" s="5"/>
      <c r="HH527" s="5"/>
      <c r="HI527" s="5"/>
      <c r="HJ527" s="5"/>
      <c r="HK527" s="5"/>
      <c r="HL527" s="5"/>
    </row>
    <row r="528" spans="1:220" s="56" customFormat="1" ht="24.75" customHeight="1" x14ac:dyDescent="0.25">
      <c r="A528" s="57" t="s">
        <v>686</v>
      </c>
      <c r="B528" s="69"/>
      <c r="C528" s="60"/>
      <c r="D528" s="58" t="s">
        <v>414</v>
      </c>
      <c r="E528" s="58" t="s">
        <v>242</v>
      </c>
      <c r="F528" s="58" t="s">
        <v>161</v>
      </c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5"/>
      <c r="FF528" s="5"/>
      <c r="FG528" s="5"/>
      <c r="FH528" s="5"/>
      <c r="FI528" s="5"/>
      <c r="FJ528" s="5"/>
      <c r="FK528" s="5"/>
      <c r="FL528" s="5"/>
      <c r="FM528" s="5"/>
      <c r="FN528" s="5"/>
      <c r="FO528" s="5"/>
      <c r="FP528" s="5"/>
      <c r="FQ528" s="5"/>
      <c r="FR528" s="5"/>
      <c r="FS528" s="5"/>
      <c r="FT528" s="5"/>
      <c r="FU528" s="5"/>
      <c r="FV528" s="5"/>
      <c r="FW528" s="5"/>
      <c r="FX528" s="5"/>
      <c r="FY528" s="5"/>
      <c r="FZ528" s="5"/>
      <c r="GA528" s="5"/>
      <c r="GB528" s="5"/>
      <c r="GC528" s="5"/>
      <c r="GD528" s="5"/>
      <c r="GE528" s="5"/>
      <c r="GF528" s="5"/>
      <c r="GG528" s="5"/>
      <c r="GH528" s="5"/>
      <c r="GI528" s="5"/>
      <c r="GJ528" s="5"/>
      <c r="GK528" s="5"/>
      <c r="GL528" s="5"/>
      <c r="GM528" s="5"/>
      <c r="GN528" s="5"/>
      <c r="GO528" s="5"/>
      <c r="GP528" s="5"/>
      <c r="GQ528" s="5"/>
      <c r="GR528" s="5"/>
      <c r="GS528" s="5"/>
      <c r="GT528" s="5"/>
      <c r="GU528" s="5"/>
      <c r="GV528" s="5"/>
      <c r="GW528" s="5"/>
      <c r="GX528" s="5"/>
      <c r="GY528" s="5"/>
      <c r="GZ528" s="5"/>
      <c r="HA528" s="5"/>
      <c r="HB528" s="5"/>
      <c r="HC528" s="5"/>
      <c r="HD528" s="5"/>
      <c r="HE528" s="5"/>
      <c r="HF528" s="5"/>
      <c r="HG528" s="5"/>
      <c r="HH528" s="5"/>
      <c r="HI528" s="5"/>
      <c r="HJ528" s="5"/>
      <c r="HK528" s="5"/>
      <c r="HL528" s="5"/>
    </row>
    <row r="529" spans="1:220" s="56" customFormat="1" ht="19.5" customHeight="1" x14ac:dyDescent="0.25">
      <c r="A529" s="57"/>
      <c r="B529" s="69"/>
      <c r="C529" s="60"/>
      <c r="D529" s="58" t="s">
        <v>414</v>
      </c>
      <c r="E529" s="58" t="s">
        <v>242</v>
      </c>
      <c r="F529" s="58" t="s">
        <v>161</v>
      </c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5"/>
      <c r="FF529" s="5"/>
      <c r="FG529" s="5"/>
      <c r="FH529" s="5"/>
      <c r="FI529" s="5"/>
      <c r="FJ529" s="5"/>
      <c r="FK529" s="5"/>
      <c r="FL529" s="5"/>
      <c r="FM529" s="5"/>
      <c r="FN529" s="5"/>
      <c r="FO529" s="5"/>
      <c r="FP529" s="5"/>
      <c r="FQ529" s="5"/>
      <c r="FR529" s="5"/>
      <c r="FS529" s="5"/>
      <c r="FT529" s="5"/>
      <c r="FU529" s="5"/>
      <c r="FV529" s="5"/>
      <c r="FW529" s="5"/>
      <c r="FX529" s="5"/>
      <c r="FY529" s="5"/>
      <c r="FZ529" s="5"/>
      <c r="GA529" s="5"/>
      <c r="GB529" s="5"/>
      <c r="GC529" s="5"/>
      <c r="GD529" s="5"/>
      <c r="GE529" s="5"/>
      <c r="GF529" s="5"/>
      <c r="GG529" s="5"/>
      <c r="GH529" s="5"/>
      <c r="GI529" s="5"/>
      <c r="GJ529" s="5"/>
      <c r="GK529" s="5"/>
      <c r="GL529" s="5"/>
      <c r="GM529" s="5"/>
      <c r="GN529" s="5"/>
      <c r="GO529" s="5"/>
      <c r="GP529" s="5"/>
      <c r="GQ529" s="5"/>
      <c r="GR529" s="5"/>
      <c r="GS529" s="5"/>
      <c r="GT529" s="5"/>
      <c r="GU529" s="5"/>
      <c r="GV529" s="5"/>
      <c r="GW529" s="5"/>
      <c r="GX529" s="5"/>
      <c r="GY529" s="5"/>
      <c r="GZ529" s="5"/>
      <c r="HA529" s="5"/>
      <c r="HB529" s="5"/>
      <c r="HC529" s="5"/>
      <c r="HD529" s="5"/>
      <c r="HE529" s="5"/>
      <c r="HF529" s="5"/>
      <c r="HG529" s="5"/>
      <c r="HH529" s="5"/>
      <c r="HI529" s="5"/>
      <c r="HJ529" s="5"/>
      <c r="HK529" s="5"/>
      <c r="HL529" s="5"/>
    </row>
    <row r="530" spans="1:220" s="56" customFormat="1" x14ac:dyDescent="0.25">
      <c r="A530" s="44"/>
      <c r="B530" s="142"/>
      <c r="C530" s="143"/>
      <c r="D530" s="26"/>
      <c r="E530" s="26"/>
      <c r="F530" s="26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5"/>
      <c r="FF530" s="5"/>
      <c r="FG530" s="5"/>
      <c r="FH530" s="5"/>
      <c r="FI530" s="5"/>
      <c r="FJ530" s="5"/>
      <c r="FK530" s="5"/>
      <c r="FL530" s="5"/>
      <c r="FM530" s="5"/>
      <c r="FN530" s="5"/>
      <c r="FO530" s="5"/>
      <c r="FP530" s="5"/>
      <c r="FQ530" s="5"/>
      <c r="FR530" s="5"/>
      <c r="FS530" s="5"/>
      <c r="FT530" s="5"/>
      <c r="FU530" s="5"/>
      <c r="FV530" s="5"/>
      <c r="FW530" s="5"/>
      <c r="FX530" s="5"/>
      <c r="FY530" s="5"/>
      <c r="FZ530" s="5"/>
      <c r="GA530" s="5"/>
      <c r="GB530" s="5"/>
      <c r="GC530" s="5"/>
      <c r="GD530" s="5"/>
      <c r="GE530" s="5"/>
      <c r="GF530" s="5"/>
      <c r="GG530" s="5"/>
      <c r="GH530" s="5"/>
      <c r="GI530" s="5"/>
      <c r="GJ530" s="5"/>
      <c r="GK530" s="5"/>
      <c r="GL530" s="5"/>
      <c r="GM530" s="5"/>
      <c r="GN530" s="5"/>
      <c r="GO530" s="5"/>
      <c r="GP530" s="5"/>
      <c r="GQ530" s="5"/>
      <c r="GR530" s="5"/>
      <c r="GS530" s="5"/>
      <c r="GT530" s="5"/>
      <c r="GU530" s="5"/>
      <c r="GV530" s="5"/>
      <c r="GW530" s="5"/>
      <c r="GX530" s="5"/>
      <c r="GY530" s="5"/>
      <c r="GZ530" s="5"/>
      <c r="HA530" s="5"/>
      <c r="HB530" s="5"/>
      <c r="HC530" s="5"/>
      <c r="HD530" s="5"/>
      <c r="HE530" s="5"/>
      <c r="HF530" s="5"/>
      <c r="HG530" s="5"/>
      <c r="HH530" s="5"/>
      <c r="HI530" s="5"/>
      <c r="HJ530" s="5"/>
      <c r="HK530" s="5"/>
      <c r="HL530" s="5"/>
    </row>
    <row r="531" spans="1:220" s="56" customFormat="1" ht="38.25" x14ac:dyDescent="0.25">
      <c r="A531" s="203" t="s">
        <v>769</v>
      </c>
      <c r="B531" s="204" t="s">
        <v>2</v>
      </c>
      <c r="C531" s="140" t="s">
        <v>436</v>
      </c>
      <c r="D531" s="140" t="s">
        <v>4</v>
      </c>
      <c r="E531" s="140" t="s">
        <v>5</v>
      </c>
      <c r="F531" s="140" t="s">
        <v>6</v>
      </c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5"/>
      <c r="FF531" s="5"/>
      <c r="FG531" s="5"/>
      <c r="FH531" s="5"/>
      <c r="FI531" s="5"/>
      <c r="FJ531" s="5"/>
      <c r="FK531" s="5"/>
      <c r="FL531" s="5"/>
      <c r="FM531" s="5"/>
      <c r="FN531" s="5"/>
      <c r="FO531" s="5"/>
      <c r="FP531" s="5"/>
      <c r="FQ531" s="5"/>
      <c r="FR531" s="5"/>
      <c r="FS531" s="5"/>
      <c r="FT531" s="5"/>
      <c r="FU531" s="5"/>
      <c r="FV531" s="5"/>
      <c r="FW531" s="5"/>
      <c r="FX531" s="5"/>
      <c r="FY531" s="5"/>
      <c r="FZ531" s="5"/>
      <c r="GA531" s="5"/>
      <c r="GB531" s="5"/>
      <c r="GC531" s="5"/>
      <c r="GD531" s="5"/>
      <c r="GE531" s="5"/>
      <c r="GF531" s="5"/>
      <c r="GG531" s="5"/>
      <c r="GH531" s="5"/>
      <c r="GI531" s="5"/>
      <c r="GJ531" s="5"/>
      <c r="GK531" s="5"/>
      <c r="GL531" s="5"/>
      <c r="GM531" s="5"/>
      <c r="GN531" s="5"/>
      <c r="GO531" s="5"/>
      <c r="GP531" s="5"/>
      <c r="GQ531" s="5"/>
      <c r="GR531" s="5"/>
      <c r="GS531" s="5"/>
      <c r="GT531" s="5"/>
      <c r="GU531" s="5"/>
      <c r="GV531" s="5"/>
      <c r="GW531" s="5"/>
      <c r="GX531" s="5"/>
      <c r="GY531" s="5"/>
      <c r="GZ531" s="5"/>
      <c r="HA531" s="5"/>
      <c r="HB531" s="5"/>
      <c r="HC531" s="5"/>
      <c r="HD531" s="5"/>
      <c r="HE531" s="5"/>
      <c r="HF531" s="5"/>
      <c r="HG531" s="5"/>
      <c r="HH531" s="5"/>
      <c r="HI531" s="5"/>
      <c r="HJ531" s="5"/>
      <c r="HK531" s="5"/>
      <c r="HL531" s="5"/>
    </row>
    <row r="532" spans="1:220" s="56" customFormat="1" ht="25.5" customHeight="1" x14ac:dyDescent="0.25">
      <c r="A532" s="57" t="s">
        <v>770</v>
      </c>
      <c r="B532" s="69" t="s">
        <v>240</v>
      </c>
      <c r="C532" s="60">
        <v>6300</v>
      </c>
      <c r="D532" s="58" t="s">
        <v>414</v>
      </c>
      <c r="E532" s="58" t="s">
        <v>242</v>
      </c>
      <c r="F532" s="58" t="s">
        <v>161</v>
      </c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5"/>
      <c r="FF532" s="5"/>
      <c r="FG532" s="5"/>
      <c r="FH532" s="5"/>
      <c r="FI532" s="5"/>
      <c r="FJ532" s="5"/>
      <c r="FK532" s="5"/>
      <c r="FL532" s="5"/>
      <c r="FM532" s="5"/>
      <c r="FN532" s="5"/>
      <c r="FO532" s="5"/>
      <c r="FP532" s="5"/>
      <c r="FQ532" s="5"/>
      <c r="FR532" s="5"/>
      <c r="FS532" s="5"/>
      <c r="FT532" s="5"/>
      <c r="FU532" s="5"/>
      <c r="FV532" s="5"/>
      <c r="FW532" s="5"/>
      <c r="FX532" s="5"/>
      <c r="FY532" s="5"/>
      <c r="FZ532" s="5"/>
      <c r="GA532" s="5"/>
      <c r="GB532" s="5"/>
      <c r="GC532" s="5"/>
      <c r="GD532" s="5"/>
      <c r="GE532" s="5"/>
      <c r="GF532" s="5"/>
      <c r="GG532" s="5"/>
      <c r="GH532" s="5"/>
      <c r="GI532" s="5"/>
      <c r="GJ532" s="5"/>
      <c r="GK532" s="5"/>
      <c r="GL532" s="5"/>
      <c r="GM532" s="5"/>
      <c r="GN532" s="5"/>
      <c r="GO532" s="5"/>
      <c r="GP532" s="5"/>
      <c r="GQ532" s="5"/>
      <c r="GR532" s="5"/>
      <c r="GS532" s="5"/>
      <c r="GT532" s="5"/>
      <c r="GU532" s="5"/>
      <c r="GV532" s="5"/>
      <c r="GW532" s="5"/>
      <c r="GX532" s="5"/>
      <c r="GY532" s="5"/>
      <c r="GZ532" s="5"/>
      <c r="HA532" s="5"/>
      <c r="HB532" s="5"/>
      <c r="HC532" s="5"/>
      <c r="HD532" s="5"/>
      <c r="HE532" s="5"/>
      <c r="HF532" s="5"/>
      <c r="HG532" s="5"/>
      <c r="HH532" s="5"/>
      <c r="HI532" s="5"/>
      <c r="HJ532" s="5"/>
      <c r="HK532" s="5"/>
      <c r="HL532" s="5"/>
    </row>
    <row r="533" spans="1:220" s="56" customFormat="1" x14ac:dyDescent="0.25">
      <c r="A533" s="44"/>
      <c r="B533" s="142"/>
      <c r="C533" s="143"/>
      <c r="D533" s="26"/>
      <c r="E533" s="26"/>
      <c r="F533" s="26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5"/>
      <c r="FF533" s="5"/>
      <c r="FG533" s="5"/>
      <c r="FH533" s="5"/>
      <c r="FI533" s="5"/>
      <c r="FJ533" s="5"/>
      <c r="FK533" s="5"/>
      <c r="FL533" s="5"/>
      <c r="FM533" s="5"/>
      <c r="FN533" s="5"/>
      <c r="FO533" s="5"/>
      <c r="FP533" s="5"/>
      <c r="FQ533" s="5"/>
      <c r="FR533" s="5"/>
      <c r="FS533" s="5"/>
      <c r="FT533" s="5"/>
      <c r="FU533" s="5"/>
      <c r="FV533" s="5"/>
      <c r="FW533" s="5"/>
      <c r="FX533" s="5"/>
      <c r="FY533" s="5"/>
      <c r="FZ533" s="5"/>
      <c r="GA533" s="5"/>
      <c r="GB533" s="5"/>
      <c r="GC533" s="5"/>
      <c r="GD533" s="5"/>
      <c r="GE533" s="5"/>
      <c r="GF533" s="5"/>
      <c r="GG533" s="5"/>
      <c r="GH533" s="5"/>
      <c r="GI533" s="5"/>
      <c r="GJ533" s="5"/>
      <c r="GK533" s="5"/>
      <c r="GL533" s="5"/>
      <c r="GM533" s="5"/>
      <c r="GN533" s="5"/>
      <c r="GO533" s="5"/>
      <c r="GP533" s="5"/>
      <c r="GQ533" s="5"/>
      <c r="GR533" s="5"/>
      <c r="GS533" s="5"/>
      <c r="GT533" s="5"/>
      <c r="GU533" s="5"/>
      <c r="GV533" s="5"/>
      <c r="GW533" s="5"/>
      <c r="GX533" s="5"/>
      <c r="GY533" s="5"/>
      <c r="GZ533" s="5"/>
      <c r="HA533" s="5"/>
      <c r="HB533" s="5"/>
      <c r="HC533" s="5"/>
      <c r="HD533" s="5"/>
      <c r="HE533" s="5"/>
      <c r="HF533" s="5"/>
      <c r="HG533" s="5"/>
      <c r="HH533" s="5"/>
      <c r="HI533" s="5"/>
      <c r="HJ533" s="5"/>
      <c r="HK533" s="5"/>
      <c r="HL533" s="5"/>
    </row>
    <row r="534" spans="1:220" s="56" customFormat="1" x14ac:dyDescent="0.25">
      <c r="A534" s="44"/>
      <c r="B534" s="142"/>
      <c r="C534" s="143"/>
      <c r="D534" s="26"/>
      <c r="E534" s="26"/>
      <c r="F534" s="26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5"/>
      <c r="FF534" s="5"/>
      <c r="FG534" s="5"/>
      <c r="FH534" s="5"/>
      <c r="FI534" s="5"/>
      <c r="FJ534" s="5"/>
      <c r="FK534" s="5"/>
      <c r="FL534" s="5"/>
      <c r="FM534" s="5"/>
      <c r="FN534" s="5"/>
      <c r="FO534" s="5"/>
      <c r="FP534" s="5"/>
      <c r="FQ534" s="5"/>
      <c r="FR534" s="5"/>
      <c r="FS534" s="5"/>
      <c r="FT534" s="5"/>
      <c r="FU534" s="5"/>
      <c r="FV534" s="5"/>
      <c r="FW534" s="5"/>
      <c r="FX534" s="5"/>
      <c r="FY534" s="5"/>
      <c r="FZ534" s="5"/>
      <c r="GA534" s="5"/>
      <c r="GB534" s="5"/>
      <c r="GC534" s="5"/>
      <c r="GD534" s="5"/>
      <c r="GE534" s="5"/>
      <c r="GF534" s="5"/>
      <c r="GG534" s="5"/>
      <c r="GH534" s="5"/>
      <c r="GI534" s="5"/>
      <c r="GJ534" s="5"/>
      <c r="GK534" s="5"/>
      <c r="GL534" s="5"/>
      <c r="GM534" s="5"/>
      <c r="GN534" s="5"/>
      <c r="GO534" s="5"/>
      <c r="GP534" s="5"/>
      <c r="GQ534" s="5"/>
      <c r="GR534" s="5"/>
      <c r="GS534" s="5"/>
      <c r="GT534" s="5"/>
      <c r="GU534" s="5"/>
      <c r="GV534" s="5"/>
      <c r="GW534" s="5"/>
      <c r="GX534" s="5"/>
      <c r="GY534" s="5"/>
      <c r="GZ534" s="5"/>
      <c r="HA534" s="5"/>
      <c r="HB534" s="5"/>
      <c r="HC534" s="5"/>
      <c r="HD534" s="5"/>
      <c r="HE534" s="5"/>
      <c r="HF534" s="5"/>
      <c r="HG534" s="5"/>
      <c r="HH534" s="5"/>
      <c r="HI534" s="5"/>
      <c r="HJ534" s="5"/>
      <c r="HK534" s="5"/>
      <c r="HL534" s="5"/>
    </row>
    <row r="535" spans="1:220" s="56" customFormat="1" x14ac:dyDescent="0.25">
      <c r="A535" s="44"/>
      <c r="B535" s="142"/>
      <c r="C535" s="143"/>
      <c r="D535" s="26"/>
      <c r="E535" s="26"/>
      <c r="F535" s="26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5"/>
      <c r="FF535" s="5"/>
      <c r="FG535" s="5"/>
      <c r="FH535" s="5"/>
      <c r="FI535" s="5"/>
      <c r="FJ535" s="5"/>
      <c r="FK535" s="5"/>
      <c r="FL535" s="5"/>
      <c r="FM535" s="5"/>
      <c r="FN535" s="5"/>
      <c r="FO535" s="5"/>
      <c r="FP535" s="5"/>
      <c r="FQ535" s="5"/>
      <c r="FR535" s="5"/>
      <c r="FS535" s="5"/>
      <c r="FT535" s="5"/>
      <c r="FU535" s="5"/>
      <c r="FV535" s="5"/>
      <c r="FW535" s="5"/>
      <c r="FX535" s="5"/>
      <c r="FY535" s="5"/>
      <c r="FZ535" s="5"/>
      <c r="GA535" s="5"/>
      <c r="GB535" s="5"/>
      <c r="GC535" s="5"/>
      <c r="GD535" s="5"/>
      <c r="GE535" s="5"/>
      <c r="GF535" s="5"/>
      <c r="GG535" s="5"/>
      <c r="GH535" s="5"/>
      <c r="GI535" s="5"/>
      <c r="GJ535" s="5"/>
      <c r="GK535" s="5"/>
      <c r="GL535" s="5"/>
      <c r="GM535" s="5"/>
      <c r="GN535" s="5"/>
      <c r="GO535" s="5"/>
      <c r="GP535" s="5"/>
      <c r="GQ535" s="5"/>
      <c r="GR535" s="5"/>
      <c r="GS535" s="5"/>
      <c r="GT535" s="5"/>
      <c r="GU535" s="5"/>
      <c r="GV535" s="5"/>
      <c r="GW535" s="5"/>
      <c r="GX535" s="5"/>
      <c r="GY535" s="5"/>
      <c r="GZ535" s="5"/>
      <c r="HA535" s="5"/>
      <c r="HB535" s="5"/>
      <c r="HC535" s="5"/>
      <c r="HD535" s="5"/>
      <c r="HE535" s="5"/>
      <c r="HF535" s="5"/>
      <c r="HG535" s="5"/>
      <c r="HH535" s="5"/>
      <c r="HI535" s="5"/>
      <c r="HJ535" s="5"/>
      <c r="HK535" s="5"/>
      <c r="HL535" s="5"/>
    </row>
    <row r="536" spans="1:220" s="56" customFormat="1" x14ac:dyDescent="0.25">
      <c r="A536" s="44"/>
      <c r="B536" s="142"/>
      <c r="C536" s="143"/>
      <c r="D536" s="26"/>
      <c r="E536" s="26"/>
      <c r="F536" s="26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5"/>
      <c r="FF536" s="5"/>
      <c r="FG536" s="5"/>
      <c r="FH536" s="5"/>
      <c r="FI536" s="5"/>
      <c r="FJ536" s="5"/>
      <c r="FK536" s="5"/>
      <c r="FL536" s="5"/>
      <c r="FM536" s="5"/>
      <c r="FN536" s="5"/>
      <c r="FO536" s="5"/>
      <c r="FP536" s="5"/>
      <c r="FQ536" s="5"/>
      <c r="FR536" s="5"/>
      <c r="FS536" s="5"/>
      <c r="FT536" s="5"/>
      <c r="FU536" s="5"/>
      <c r="FV536" s="5"/>
      <c r="FW536" s="5"/>
      <c r="FX536" s="5"/>
      <c r="FY536" s="5"/>
      <c r="FZ536" s="5"/>
      <c r="GA536" s="5"/>
      <c r="GB536" s="5"/>
      <c r="GC536" s="5"/>
      <c r="GD536" s="5"/>
      <c r="GE536" s="5"/>
      <c r="GF536" s="5"/>
      <c r="GG536" s="5"/>
      <c r="GH536" s="5"/>
      <c r="GI536" s="5"/>
      <c r="GJ536" s="5"/>
      <c r="GK536" s="5"/>
      <c r="GL536" s="5"/>
      <c r="GM536" s="5"/>
      <c r="GN536" s="5"/>
      <c r="GO536" s="5"/>
      <c r="GP536" s="5"/>
      <c r="GQ536" s="5"/>
      <c r="GR536" s="5"/>
      <c r="GS536" s="5"/>
      <c r="GT536" s="5"/>
      <c r="GU536" s="5"/>
      <c r="GV536" s="5"/>
      <c r="GW536" s="5"/>
      <c r="GX536" s="5"/>
      <c r="GY536" s="5"/>
      <c r="GZ536" s="5"/>
      <c r="HA536" s="5"/>
      <c r="HB536" s="5"/>
      <c r="HC536" s="5"/>
      <c r="HD536" s="5"/>
      <c r="HE536" s="5"/>
      <c r="HF536" s="5"/>
      <c r="HG536" s="5"/>
      <c r="HH536" s="5"/>
      <c r="HI536" s="5"/>
      <c r="HJ536" s="5"/>
      <c r="HK536" s="5"/>
      <c r="HL536" s="5"/>
    </row>
    <row r="537" spans="1:220" s="56" customFormat="1" x14ac:dyDescent="0.25">
      <c r="A537" s="44"/>
      <c r="B537" s="142"/>
      <c r="C537" s="143"/>
      <c r="D537" s="26"/>
      <c r="E537" s="26"/>
      <c r="F537" s="26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5"/>
      <c r="FF537" s="5"/>
      <c r="FG537" s="5"/>
      <c r="FH537" s="5"/>
      <c r="FI537" s="5"/>
      <c r="FJ537" s="5"/>
      <c r="FK537" s="5"/>
      <c r="FL537" s="5"/>
      <c r="FM537" s="5"/>
      <c r="FN537" s="5"/>
      <c r="FO537" s="5"/>
      <c r="FP537" s="5"/>
      <c r="FQ537" s="5"/>
      <c r="FR537" s="5"/>
      <c r="FS537" s="5"/>
      <c r="FT537" s="5"/>
      <c r="FU537" s="5"/>
      <c r="FV537" s="5"/>
      <c r="FW537" s="5"/>
      <c r="FX537" s="5"/>
      <c r="FY537" s="5"/>
      <c r="FZ537" s="5"/>
      <c r="GA537" s="5"/>
      <c r="GB537" s="5"/>
      <c r="GC537" s="5"/>
      <c r="GD537" s="5"/>
      <c r="GE537" s="5"/>
      <c r="GF537" s="5"/>
      <c r="GG537" s="5"/>
      <c r="GH537" s="5"/>
      <c r="GI537" s="5"/>
      <c r="GJ537" s="5"/>
      <c r="GK537" s="5"/>
      <c r="GL537" s="5"/>
      <c r="GM537" s="5"/>
      <c r="GN537" s="5"/>
      <c r="GO537" s="5"/>
      <c r="GP537" s="5"/>
      <c r="GQ537" s="5"/>
      <c r="GR537" s="5"/>
      <c r="GS537" s="5"/>
      <c r="GT537" s="5"/>
      <c r="GU537" s="5"/>
      <c r="GV537" s="5"/>
      <c r="GW537" s="5"/>
      <c r="GX537" s="5"/>
      <c r="GY537" s="5"/>
      <c r="GZ537" s="5"/>
      <c r="HA537" s="5"/>
      <c r="HB537" s="5"/>
      <c r="HC537" s="5"/>
      <c r="HD537" s="5"/>
      <c r="HE537" s="5"/>
      <c r="HF537" s="5"/>
      <c r="HG537" s="5"/>
      <c r="HH537" s="5"/>
      <c r="HI537" s="5"/>
      <c r="HJ537" s="5"/>
      <c r="HK537" s="5"/>
      <c r="HL537" s="5"/>
    </row>
    <row r="538" spans="1:220" s="56" customFormat="1" x14ac:dyDescent="0.25">
      <c r="A538" s="44"/>
      <c r="B538" s="142"/>
      <c r="C538" s="143"/>
      <c r="D538" s="26"/>
      <c r="E538" s="26"/>
      <c r="F538" s="26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5"/>
      <c r="FF538" s="5"/>
      <c r="FG538" s="5"/>
      <c r="FH538" s="5"/>
      <c r="FI538" s="5"/>
      <c r="FJ538" s="5"/>
      <c r="FK538" s="5"/>
      <c r="FL538" s="5"/>
      <c r="FM538" s="5"/>
      <c r="FN538" s="5"/>
      <c r="FO538" s="5"/>
      <c r="FP538" s="5"/>
      <c r="FQ538" s="5"/>
      <c r="FR538" s="5"/>
      <c r="FS538" s="5"/>
      <c r="FT538" s="5"/>
      <c r="FU538" s="5"/>
      <c r="FV538" s="5"/>
      <c r="FW538" s="5"/>
      <c r="FX538" s="5"/>
      <c r="FY538" s="5"/>
      <c r="FZ538" s="5"/>
      <c r="GA538" s="5"/>
      <c r="GB538" s="5"/>
      <c r="GC538" s="5"/>
      <c r="GD538" s="5"/>
      <c r="GE538" s="5"/>
      <c r="GF538" s="5"/>
      <c r="GG538" s="5"/>
      <c r="GH538" s="5"/>
      <c r="GI538" s="5"/>
      <c r="GJ538" s="5"/>
      <c r="GK538" s="5"/>
      <c r="GL538" s="5"/>
      <c r="GM538" s="5"/>
      <c r="GN538" s="5"/>
      <c r="GO538" s="5"/>
      <c r="GP538" s="5"/>
      <c r="GQ538" s="5"/>
      <c r="GR538" s="5"/>
      <c r="GS538" s="5"/>
      <c r="GT538" s="5"/>
      <c r="GU538" s="5"/>
      <c r="GV538" s="5"/>
      <c r="GW538" s="5"/>
      <c r="GX538" s="5"/>
      <c r="GY538" s="5"/>
      <c r="GZ538" s="5"/>
      <c r="HA538" s="5"/>
      <c r="HB538" s="5"/>
      <c r="HC538" s="5"/>
      <c r="HD538" s="5"/>
      <c r="HE538" s="5"/>
      <c r="HF538" s="5"/>
      <c r="HG538" s="5"/>
      <c r="HH538" s="5"/>
      <c r="HI538" s="5"/>
      <c r="HJ538" s="5"/>
      <c r="HK538" s="5"/>
      <c r="HL538" s="5"/>
    </row>
    <row r="539" spans="1:220" s="56" customFormat="1" x14ac:dyDescent="0.25">
      <c r="A539" s="44"/>
      <c r="B539" s="142"/>
      <c r="C539" s="143"/>
      <c r="D539" s="26"/>
      <c r="E539" s="26"/>
      <c r="F539" s="26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5"/>
      <c r="FF539" s="5"/>
      <c r="FG539" s="5"/>
      <c r="FH539" s="5"/>
      <c r="FI539" s="5"/>
      <c r="FJ539" s="5"/>
      <c r="FK539" s="5"/>
      <c r="FL539" s="5"/>
      <c r="FM539" s="5"/>
      <c r="FN539" s="5"/>
      <c r="FO539" s="5"/>
      <c r="FP539" s="5"/>
      <c r="FQ539" s="5"/>
      <c r="FR539" s="5"/>
      <c r="FS539" s="5"/>
      <c r="FT539" s="5"/>
      <c r="FU539" s="5"/>
      <c r="FV539" s="5"/>
      <c r="FW539" s="5"/>
      <c r="FX539" s="5"/>
      <c r="FY539" s="5"/>
      <c r="FZ539" s="5"/>
      <c r="GA539" s="5"/>
      <c r="GB539" s="5"/>
      <c r="GC539" s="5"/>
      <c r="GD539" s="5"/>
      <c r="GE539" s="5"/>
      <c r="GF539" s="5"/>
      <c r="GG539" s="5"/>
      <c r="GH539" s="5"/>
      <c r="GI539" s="5"/>
      <c r="GJ539" s="5"/>
      <c r="GK539" s="5"/>
      <c r="GL539" s="5"/>
      <c r="GM539" s="5"/>
      <c r="GN539" s="5"/>
      <c r="GO539" s="5"/>
      <c r="GP539" s="5"/>
      <c r="GQ539" s="5"/>
      <c r="GR539" s="5"/>
      <c r="GS539" s="5"/>
      <c r="GT539" s="5"/>
      <c r="GU539" s="5"/>
      <c r="GV539" s="5"/>
      <c r="GW539" s="5"/>
      <c r="GX539" s="5"/>
      <c r="GY539" s="5"/>
      <c r="GZ539" s="5"/>
      <c r="HA539" s="5"/>
      <c r="HB539" s="5"/>
      <c r="HC539" s="5"/>
      <c r="HD539" s="5"/>
      <c r="HE539" s="5"/>
      <c r="HF539" s="5"/>
      <c r="HG539" s="5"/>
      <c r="HH539" s="5"/>
      <c r="HI539" s="5"/>
      <c r="HJ539" s="5"/>
      <c r="HK539" s="5"/>
      <c r="HL539" s="5"/>
    </row>
    <row r="540" spans="1:220" s="56" customFormat="1" x14ac:dyDescent="0.25">
      <c r="A540" s="44"/>
      <c r="B540" s="142"/>
      <c r="C540" s="143"/>
      <c r="D540" s="26"/>
      <c r="E540" s="26"/>
      <c r="F540" s="26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5"/>
      <c r="FF540" s="5"/>
      <c r="FG540" s="5"/>
      <c r="FH540" s="5"/>
      <c r="FI540" s="5"/>
      <c r="FJ540" s="5"/>
      <c r="FK540" s="5"/>
      <c r="FL540" s="5"/>
      <c r="FM540" s="5"/>
      <c r="FN540" s="5"/>
      <c r="FO540" s="5"/>
      <c r="FP540" s="5"/>
      <c r="FQ540" s="5"/>
      <c r="FR540" s="5"/>
      <c r="FS540" s="5"/>
      <c r="FT540" s="5"/>
      <c r="FU540" s="5"/>
      <c r="FV540" s="5"/>
      <c r="FW540" s="5"/>
      <c r="FX540" s="5"/>
      <c r="FY540" s="5"/>
      <c r="FZ540" s="5"/>
      <c r="GA540" s="5"/>
      <c r="GB540" s="5"/>
      <c r="GC540" s="5"/>
      <c r="GD540" s="5"/>
      <c r="GE540" s="5"/>
      <c r="GF540" s="5"/>
      <c r="GG540" s="5"/>
      <c r="GH540" s="5"/>
      <c r="GI540" s="5"/>
      <c r="GJ540" s="5"/>
      <c r="GK540" s="5"/>
      <c r="GL540" s="5"/>
      <c r="GM540" s="5"/>
      <c r="GN540" s="5"/>
      <c r="GO540" s="5"/>
      <c r="GP540" s="5"/>
      <c r="GQ540" s="5"/>
      <c r="GR540" s="5"/>
      <c r="GS540" s="5"/>
      <c r="GT540" s="5"/>
      <c r="GU540" s="5"/>
      <c r="GV540" s="5"/>
      <c r="GW540" s="5"/>
      <c r="GX540" s="5"/>
      <c r="GY540" s="5"/>
      <c r="GZ540" s="5"/>
      <c r="HA540" s="5"/>
      <c r="HB540" s="5"/>
      <c r="HC540" s="5"/>
      <c r="HD540" s="5"/>
      <c r="HE540" s="5"/>
      <c r="HF540" s="5"/>
      <c r="HG540" s="5"/>
      <c r="HH540" s="5"/>
      <c r="HI540" s="5"/>
      <c r="HJ540" s="5"/>
      <c r="HK540" s="5"/>
      <c r="HL540" s="5"/>
    </row>
    <row r="541" spans="1:220" s="56" customFormat="1" x14ac:dyDescent="0.25">
      <c r="A541" s="44"/>
      <c r="B541" s="142"/>
      <c r="C541" s="143"/>
      <c r="D541" s="26"/>
      <c r="E541" s="26"/>
      <c r="F541" s="26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5"/>
      <c r="FF541" s="5"/>
      <c r="FG541" s="5"/>
      <c r="FH541" s="5"/>
      <c r="FI541" s="5"/>
      <c r="FJ541" s="5"/>
      <c r="FK541" s="5"/>
      <c r="FL541" s="5"/>
      <c r="FM541" s="5"/>
      <c r="FN541" s="5"/>
      <c r="FO541" s="5"/>
      <c r="FP541" s="5"/>
      <c r="FQ541" s="5"/>
      <c r="FR541" s="5"/>
      <c r="FS541" s="5"/>
      <c r="FT541" s="5"/>
      <c r="FU541" s="5"/>
      <c r="FV541" s="5"/>
      <c r="FW541" s="5"/>
      <c r="FX541" s="5"/>
      <c r="FY541" s="5"/>
      <c r="FZ541" s="5"/>
      <c r="GA541" s="5"/>
      <c r="GB541" s="5"/>
      <c r="GC541" s="5"/>
      <c r="GD541" s="5"/>
      <c r="GE541" s="5"/>
      <c r="GF541" s="5"/>
      <c r="GG541" s="5"/>
      <c r="GH541" s="5"/>
      <c r="GI541" s="5"/>
      <c r="GJ541" s="5"/>
      <c r="GK541" s="5"/>
      <c r="GL541" s="5"/>
      <c r="GM541" s="5"/>
      <c r="GN541" s="5"/>
      <c r="GO541" s="5"/>
      <c r="GP541" s="5"/>
      <c r="GQ541" s="5"/>
      <c r="GR541" s="5"/>
      <c r="GS541" s="5"/>
      <c r="GT541" s="5"/>
      <c r="GU541" s="5"/>
      <c r="GV541" s="5"/>
      <c r="GW541" s="5"/>
      <c r="GX541" s="5"/>
      <c r="GY541" s="5"/>
      <c r="GZ541" s="5"/>
      <c r="HA541" s="5"/>
      <c r="HB541" s="5"/>
      <c r="HC541" s="5"/>
      <c r="HD541" s="5"/>
      <c r="HE541" s="5"/>
      <c r="HF541" s="5"/>
      <c r="HG541" s="5"/>
      <c r="HH541" s="5"/>
      <c r="HI541" s="5"/>
      <c r="HJ541" s="5"/>
      <c r="HK541" s="5"/>
      <c r="HL541" s="5"/>
    </row>
    <row r="542" spans="1:220" s="56" customFormat="1" x14ac:dyDescent="0.25">
      <c r="A542" s="44"/>
      <c r="B542" s="142"/>
      <c r="C542" s="143"/>
      <c r="D542" s="26"/>
      <c r="E542" s="26"/>
      <c r="F542" s="26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5"/>
      <c r="FF542" s="5"/>
      <c r="FG542" s="5"/>
      <c r="FH542" s="5"/>
      <c r="FI542" s="5"/>
      <c r="FJ542" s="5"/>
      <c r="FK542" s="5"/>
      <c r="FL542" s="5"/>
      <c r="FM542" s="5"/>
      <c r="FN542" s="5"/>
      <c r="FO542" s="5"/>
      <c r="FP542" s="5"/>
      <c r="FQ542" s="5"/>
      <c r="FR542" s="5"/>
      <c r="FS542" s="5"/>
      <c r="FT542" s="5"/>
      <c r="FU542" s="5"/>
      <c r="FV542" s="5"/>
      <c r="FW542" s="5"/>
      <c r="FX542" s="5"/>
      <c r="FY542" s="5"/>
      <c r="FZ542" s="5"/>
      <c r="GA542" s="5"/>
      <c r="GB542" s="5"/>
      <c r="GC542" s="5"/>
      <c r="GD542" s="5"/>
      <c r="GE542" s="5"/>
      <c r="GF542" s="5"/>
      <c r="GG542" s="5"/>
      <c r="GH542" s="5"/>
      <c r="GI542" s="5"/>
      <c r="GJ542" s="5"/>
      <c r="GK542" s="5"/>
      <c r="GL542" s="5"/>
      <c r="GM542" s="5"/>
      <c r="GN542" s="5"/>
      <c r="GO542" s="5"/>
      <c r="GP542" s="5"/>
      <c r="GQ542" s="5"/>
      <c r="GR542" s="5"/>
      <c r="GS542" s="5"/>
      <c r="GT542" s="5"/>
      <c r="GU542" s="5"/>
      <c r="GV542" s="5"/>
      <c r="GW542" s="5"/>
      <c r="GX542" s="5"/>
      <c r="GY542" s="5"/>
      <c r="GZ542" s="5"/>
      <c r="HA542" s="5"/>
      <c r="HB542" s="5"/>
      <c r="HC542" s="5"/>
      <c r="HD542" s="5"/>
      <c r="HE542" s="5"/>
      <c r="HF542" s="5"/>
      <c r="HG542" s="5"/>
      <c r="HH542" s="5"/>
      <c r="HI542" s="5"/>
      <c r="HJ542" s="5"/>
      <c r="HK542" s="5"/>
      <c r="HL542" s="5"/>
    </row>
    <row r="543" spans="1:220" s="56" customFormat="1" x14ac:dyDescent="0.25">
      <c r="A543" s="44"/>
      <c r="B543" s="142"/>
      <c r="C543" s="143"/>
      <c r="D543" s="26"/>
      <c r="E543" s="26"/>
      <c r="F543" s="26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5"/>
      <c r="FF543" s="5"/>
      <c r="FG543" s="5"/>
      <c r="FH543" s="5"/>
      <c r="FI543" s="5"/>
      <c r="FJ543" s="5"/>
      <c r="FK543" s="5"/>
      <c r="FL543" s="5"/>
      <c r="FM543" s="5"/>
      <c r="FN543" s="5"/>
      <c r="FO543" s="5"/>
      <c r="FP543" s="5"/>
      <c r="FQ543" s="5"/>
      <c r="FR543" s="5"/>
      <c r="FS543" s="5"/>
      <c r="FT543" s="5"/>
      <c r="FU543" s="5"/>
      <c r="FV543" s="5"/>
      <c r="FW543" s="5"/>
      <c r="FX543" s="5"/>
      <c r="FY543" s="5"/>
      <c r="FZ543" s="5"/>
      <c r="GA543" s="5"/>
      <c r="GB543" s="5"/>
      <c r="GC543" s="5"/>
      <c r="GD543" s="5"/>
      <c r="GE543" s="5"/>
      <c r="GF543" s="5"/>
      <c r="GG543" s="5"/>
      <c r="GH543" s="5"/>
      <c r="GI543" s="5"/>
      <c r="GJ543" s="5"/>
      <c r="GK543" s="5"/>
      <c r="GL543" s="5"/>
      <c r="GM543" s="5"/>
      <c r="GN543" s="5"/>
      <c r="GO543" s="5"/>
      <c r="GP543" s="5"/>
      <c r="GQ543" s="5"/>
      <c r="GR543" s="5"/>
      <c r="GS543" s="5"/>
      <c r="GT543" s="5"/>
      <c r="GU543" s="5"/>
      <c r="GV543" s="5"/>
      <c r="GW543" s="5"/>
      <c r="GX543" s="5"/>
      <c r="GY543" s="5"/>
      <c r="GZ543" s="5"/>
      <c r="HA543" s="5"/>
      <c r="HB543" s="5"/>
      <c r="HC543" s="5"/>
      <c r="HD543" s="5"/>
      <c r="HE543" s="5"/>
      <c r="HF543" s="5"/>
      <c r="HG543" s="5"/>
      <c r="HH543" s="5"/>
      <c r="HI543" s="5"/>
      <c r="HJ543" s="5"/>
      <c r="HK543" s="5"/>
      <c r="HL543" s="5"/>
    </row>
    <row r="544" spans="1:220" s="56" customFormat="1" x14ac:dyDescent="0.25">
      <c r="A544" s="44"/>
      <c r="B544" s="142"/>
      <c r="C544" s="143"/>
      <c r="D544" s="26"/>
      <c r="E544" s="26"/>
      <c r="F544" s="26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5"/>
      <c r="FF544" s="5"/>
      <c r="FG544" s="5"/>
      <c r="FH544" s="5"/>
      <c r="FI544" s="5"/>
      <c r="FJ544" s="5"/>
      <c r="FK544" s="5"/>
      <c r="FL544" s="5"/>
      <c r="FM544" s="5"/>
      <c r="FN544" s="5"/>
      <c r="FO544" s="5"/>
      <c r="FP544" s="5"/>
      <c r="FQ544" s="5"/>
      <c r="FR544" s="5"/>
      <c r="FS544" s="5"/>
      <c r="FT544" s="5"/>
      <c r="FU544" s="5"/>
      <c r="FV544" s="5"/>
      <c r="FW544" s="5"/>
      <c r="FX544" s="5"/>
      <c r="FY544" s="5"/>
      <c r="FZ544" s="5"/>
      <c r="GA544" s="5"/>
      <c r="GB544" s="5"/>
      <c r="GC544" s="5"/>
      <c r="GD544" s="5"/>
      <c r="GE544" s="5"/>
      <c r="GF544" s="5"/>
      <c r="GG544" s="5"/>
      <c r="GH544" s="5"/>
      <c r="GI544" s="5"/>
      <c r="GJ544" s="5"/>
      <c r="GK544" s="5"/>
      <c r="GL544" s="5"/>
      <c r="GM544" s="5"/>
      <c r="GN544" s="5"/>
      <c r="GO544" s="5"/>
      <c r="GP544" s="5"/>
      <c r="GQ544" s="5"/>
      <c r="GR544" s="5"/>
      <c r="GS544" s="5"/>
      <c r="GT544" s="5"/>
      <c r="GU544" s="5"/>
      <c r="GV544" s="5"/>
      <c r="GW544" s="5"/>
      <c r="GX544" s="5"/>
      <c r="GY544" s="5"/>
      <c r="GZ544" s="5"/>
      <c r="HA544" s="5"/>
      <c r="HB544" s="5"/>
      <c r="HC544" s="5"/>
      <c r="HD544" s="5"/>
      <c r="HE544" s="5"/>
      <c r="HF544" s="5"/>
      <c r="HG544" s="5"/>
      <c r="HH544" s="5"/>
      <c r="HI544" s="5"/>
      <c r="HJ544" s="5"/>
      <c r="HK544" s="5"/>
      <c r="HL544" s="5"/>
    </row>
    <row r="545" spans="1:220" s="56" customFormat="1" x14ac:dyDescent="0.25">
      <c r="A545" s="44"/>
      <c r="B545" s="142"/>
      <c r="C545" s="143"/>
      <c r="D545" s="26"/>
      <c r="E545" s="26"/>
      <c r="F545" s="26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5"/>
      <c r="FF545" s="5"/>
      <c r="FG545" s="5"/>
      <c r="FH545" s="5"/>
      <c r="FI545" s="5"/>
      <c r="FJ545" s="5"/>
      <c r="FK545" s="5"/>
      <c r="FL545" s="5"/>
      <c r="FM545" s="5"/>
      <c r="FN545" s="5"/>
      <c r="FO545" s="5"/>
      <c r="FP545" s="5"/>
      <c r="FQ545" s="5"/>
      <c r="FR545" s="5"/>
      <c r="FS545" s="5"/>
      <c r="FT545" s="5"/>
      <c r="FU545" s="5"/>
      <c r="FV545" s="5"/>
      <c r="FW545" s="5"/>
      <c r="FX545" s="5"/>
      <c r="FY545" s="5"/>
      <c r="FZ545" s="5"/>
      <c r="GA545" s="5"/>
      <c r="GB545" s="5"/>
      <c r="GC545" s="5"/>
      <c r="GD545" s="5"/>
      <c r="GE545" s="5"/>
      <c r="GF545" s="5"/>
      <c r="GG545" s="5"/>
      <c r="GH545" s="5"/>
      <c r="GI545" s="5"/>
      <c r="GJ545" s="5"/>
      <c r="GK545" s="5"/>
      <c r="GL545" s="5"/>
      <c r="GM545" s="5"/>
      <c r="GN545" s="5"/>
      <c r="GO545" s="5"/>
      <c r="GP545" s="5"/>
      <c r="GQ545" s="5"/>
      <c r="GR545" s="5"/>
      <c r="GS545" s="5"/>
      <c r="GT545" s="5"/>
      <c r="GU545" s="5"/>
      <c r="GV545" s="5"/>
      <c r="GW545" s="5"/>
      <c r="GX545" s="5"/>
      <c r="GY545" s="5"/>
      <c r="GZ545" s="5"/>
      <c r="HA545" s="5"/>
      <c r="HB545" s="5"/>
      <c r="HC545" s="5"/>
      <c r="HD545" s="5"/>
      <c r="HE545" s="5"/>
      <c r="HF545" s="5"/>
      <c r="HG545" s="5"/>
      <c r="HH545" s="5"/>
      <c r="HI545" s="5"/>
      <c r="HJ545" s="5"/>
      <c r="HK545" s="5"/>
      <c r="HL545" s="5"/>
    </row>
    <row r="546" spans="1:220" s="56" customFormat="1" x14ac:dyDescent="0.25">
      <c r="A546" s="44"/>
      <c r="B546" s="142"/>
      <c r="C546" s="143"/>
      <c r="D546" s="26"/>
      <c r="E546" s="26"/>
      <c r="F546" s="26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5"/>
      <c r="FF546" s="5"/>
      <c r="FG546" s="5"/>
      <c r="FH546" s="5"/>
      <c r="FI546" s="5"/>
      <c r="FJ546" s="5"/>
      <c r="FK546" s="5"/>
      <c r="FL546" s="5"/>
      <c r="FM546" s="5"/>
      <c r="FN546" s="5"/>
      <c r="FO546" s="5"/>
      <c r="FP546" s="5"/>
      <c r="FQ546" s="5"/>
      <c r="FR546" s="5"/>
      <c r="FS546" s="5"/>
      <c r="FT546" s="5"/>
      <c r="FU546" s="5"/>
      <c r="FV546" s="5"/>
      <c r="FW546" s="5"/>
      <c r="FX546" s="5"/>
      <c r="FY546" s="5"/>
      <c r="FZ546" s="5"/>
      <c r="GA546" s="5"/>
      <c r="GB546" s="5"/>
      <c r="GC546" s="5"/>
      <c r="GD546" s="5"/>
      <c r="GE546" s="5"/>
      <c r="GF546" s="5"/>
      <c r="GG546" s="5"/>
      <c r="GH546" s="5"/>
      <c r="GI546" s="5"/>
      <c r="GJ546" s="5"/>
      <c r="GK546" s="5"/>
      <c r="GL546" s="5"/>
      <c r="GM546" s="5"/>
      <c r="GN546" s="5"/>
      <c r="GO546" s="5"/>
      <c r="GP546" s="5"/>
      <c r="GQ546" s="5"/>
      <c r="GR546" s="5"/>
      <c r="GS546" s="5"/>
      <c r="GT546" s="5"/>
      <c r="GU546" s="5"/>
      <c r="GV546" s="5"/>
      <c r="GW546" s="5"/>
      <c r="GX546" s="5"/>
      <c r="GY546" s="5"/>
      <c r="GZ546" s="5"/>
      <c r="HA546" s="5"/>
      <c r="HB546" s="5"/>
      <c r="HC546" s="5"/>
      <c r="HD546" s="5"/>
      <c r="HE546" s="5"/>
      <c r="HF546" s="5"/>
      <c r="HG546" s="5"/>
      <c r="HH546" s="5"/>
      <c r="HI546" s="5"/>
      <c r="HJ546" s="5"/>
      <c r="HK546" s="5"/>
      <c r="HL546" s="5"/>
    </row>
    <row r="547" spans="1:220" s="56" customFormat="1" x14ac:dyDescent="0.25">
      <c r="A547" s="44"/>
      <c r="B547" s="142"/>
      <c r="C547" s="143"/>
      <c r="D547" s="26"/>
      <c r="E547" s="26"/>
      <c r="F547" s="26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5"/>
      <c r="FF547" s="5"/>
      <c r="FG547" s="5"/>
      <c r="FH547" s="5"/>
      <c r="FI547" s="5"/>
      <c r="FJ547" s="5"/>
      <c r="FK547" s="5"/>
      <c r="FL547" s="5"/>
      <c r="FM547" s="5"/>
      <c r="FN547" s="5"/>
      <c r="FO547" s="5"/>
      <c r="FP547" s="5"/>
      <c r="FQ547" s="5"/>
      <c r="FR547" s="5"/>
      <c r="FS547" s="5"/>
      <c r="FT547" s="5"/>
      <c r="FU547" s="5"/>
      <c r="FV547" s="5"/>
      <c r="FW547" s="5"/>
      <c r="FX547" s="5"/>
      <c r="FY547" s="5"/>
      <c r="FZ547" s="5"/>
      <c r="GA547" s="5"/>
      <c r="GB547" s="5"/>
      <c r="GC547" s="5"/>
      <c r="GD547" s="5"/>
      <c r="GE547" s="5"/>
      <c r="GF547" s="5"/>
      <c r="GG547" s="5"/>
      <c r="GH547" s="5"/>
      <c r="GI547" s="5"/>
      <c r="GJ547" s="5"/>
      <c r="GK547" s="5"/>
      <c r="GL547" s="5"/>
      <c r="GM547" s="5"/>
      <c r="GN547" s="5"/>
      <c r="GO547" s="5"/>
      <c r="GP547" s="5"/>
      <c r="GQ547" s="5"/>
      <c r="GR547" s="5"/>
      <c r="GS547" s="5"/>
      <c r="GT547" s="5"/>
      <c r="GU547" s="5"/>
      <c r="GV547" s="5"/>
      <c r="GW547" s="5"/>
      <c r="GX547" s="5"/>
      <c r="GY547" s="5"/>
      <c r="GZ547" s="5"/>
      <c r="HA547" s="5"/>
      <c r="HB547" s="5"/>
      <c r="HC547" s="5"/>
      <c r="HD547" s="5"/>
      <c r="HE547" s="5"/>
      <c r="HF547" s="5"/>
      <c r="HG547" s="5"/>
      <c r="HH547" s="5"/>
      <c r="HI547" s="5"/>
      <c r="HJ547" s="5"/>
      <c r="HK547" s="5"/>
      <c r="HL547" s="5"/>
    </row>
    <row r="548" spans="1:220" s="56" customFormat="1" x14ac:dyDescent="0.25">
      <c r="A548" s="44"/>
      <c r="B548" s="142"/>
      <c r="C548" s="143"/>
      <c r="D548" s="26"/>
      <c r="E548" s="26"/>
      <c r="F548" s="26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5"/>
      <c r="FF548" s="5"/>
      <c r="FG548" s="5"/>
      <c r="FH548" s="5"/>
      <c r="FI548" s="5"/>
      <c r="FJ548" s="5"/>
      <c r="FK548" s="5"/>
      <c r="FL548" s="5"/>
      <c r="FM548" s="5"/>
      <c r="FN548" s="5"/>
      <c r="FO548" s="5"/>
      <c r="FP548" s="5"/>
      <c r="FQ548" s="5"/>
      <c r="FR548" s="5"/>
      <c r="FS548" s="5"/>
      <c r="FT548" s="5"/>
      <c r="FU548" s="5"/>
      <c r="FV548" s="5"/>
      <c r="FW548" s="5"/>
      <c r="FX548" s="5"/>
      <c r="FY548" s="5"/>
      <c r="FZ548" s="5"/>
      <c r="GA548" s="5"/>
      <c r="GB548" s="5"/>
      <c r="GC548" s="5"/>
      <c r="GD548" s="5"/>
      <c r="GE548" s="5"/>
      <c r="GF548" s="5"/>
      <c r="GG548" s="5"/>
      <c r="GH548" s="5"/>
      <c r="GI548" s="5"/>
      <c r="GJ548" s="5"/>
      <c r="GK548" s="5"/>
      <c r="GL548" s="5"/>
      <c r="GM548" s="5"/>
      <c r="GN548" s="5"/>
      <c r="GO548" s="5"/>
      <c r="GP548" s="5"/>
      <c r="GQ548" s="5"/>
      <c r="GR548" s="5"/>
      <c r="GS548" s="5"/>
      <c r="GT548" s="5"/>
      <c r="GU548" s="5"/>
      <c r="GV548" s="5"/>
      <c r="GW548" s="5"/>
      <c r="GX548" s="5"/>
      <c r="GY548" s="5"/>
      <c r="GZ548" s="5"/>
      <c r="HA548" s="5"/>
      <c r="HB548" s="5"/>
      <c r="HC548" s="5"/>
      <c r="HD548" s="5"/>
      <c r="HE548" s="5"/>
      <c r="HF548" s="5"/>
      <c r="HG548" s="5"/>
      <c r="HH548" s="5"/>
      <c r="HI548" s="5"/>
      <c r="HJ548" s="5"/>
      <c r="HK548" s="5"/>
      <c r="HL548" s="5"/>
    </row>
    <row r="549" spans="1:220" s="56" customFormat="1" x14ac:dyDescent="0.25">
      <c r="A549" s="44"/>
      <c r="B549" s="142"/>
      <c r="C549" s="143"/>
      <c r="D549" s="26"/>
      <c r="E549" s="26"/>
      <c r="F549" s="26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5"/>
      <c r="FF549" s="5"/>
      <c r="FG549" s="5"/>
      <c r="FH549" s="5"/>
      <c r="FI549" s="5"/>
      <c r="FJ549" s="5"/>
      <c r="FK549" s="5"/>
      <c r="FL549" s="5"/>
      <c r="FM549" s="5"/>
      <c r="FN549" s="5"/>
      <c r="FO549" s="5"/>
      <c r="FP549" s="5"/>
      <c r="FQ549" s="5"/>
      <c r="FR549" s="5"/>
      <c r="FS549" s="5"/>
      <c r="FT549" s="5"/>
      <c r="FU549" s="5"/>
      <c r="FV549" s="5"/>
      <c r="FW549" s="5"/>
      <c r="FX549" s="5"/>
      <c r="FY549" s="5"/>
      <c r="FZ549" s="5"/>
      <c r="GA549" s="5"/>
      <c r="GB549" s="5"/>
      <c r="GC549" s="5"/>
      <c r="GD549" s="5"/>
      <c r="GE549" s="5"/>
      <c r="GF549" s="5"/>
      <c r="GG549" s="5"/>
      <c r="GH549" s="5"/>
      <c r="GI549" s="5"/>
      <c r="GJ549" s="5"/>
      <c r="GK549" s="5"/>
      <c r="GL549" s="5"/>
      <c r="GM549" s="5"/>
      <c r="GN549" s="5"/>
      <c r="GO549" s="5"/>
      <c r="GP549" s="5"/>
      <c r="GQ549" s="5"/>
      <c r="GR549" s="5"/>
      <c r="GS549" s="5"/>
      <c r="GT549" s="5"/>
      <c r="GU549" s="5"/>
      <c r="GV549" s="5"/>
      <c r="GW549" s="5"/>
      <c r="GX549" s="5"/>
      <c r="GY549" s="5"/>
      <c r="GZ549" s="5"/>
      <c r="HA549" s="5"/>
      <c r="HB549" s="5"/>
      <c r="HC549" s="5"/>
      <c r="HD549" s="5"/>
      <c r="HE549" s="5"/>
      <c r="HF549" s="5"/>
      <c r="HG549" s="5"/>
      <c r="HH549" s="5"/>
      <c r="HI549" s="5"/>
      <c r="HJ549" s="5"/>
      <c r="HK549" s="5"/>
      <c r="HL549" s="5"/>
    </row>
    <row r="550" spans="1:220" s="56" customFormat="1" x14ac:dyDescent="0.25">
      <c r="A550" s="44"/>
      <c r="B550" s="142"/>
      <c r="C550" s="143"/>
      <c r="D550" s="26"/>
      <c r="E550" s="26"/>
      <c r="F550" s="26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5"/>
      <c r="FF550" s="5"/>
      <c r="FG550" s="5"/>
      <c r="FH550" s="5"/>
      <c r="FI550" s="5"/>
      <c r="FJ550" s="5"/>
      <c r="FK550" s="5"/>
      <c r="FL550" s="5"/>
      <c r="FM550" s="5"/>
      <c r="FN550" s="5"/>
      <c r="FO550" s="5"/>
      <c r="FP550" s="5"/>
      <c r="FQ550" s="5"/>
      <c r="FR550" s="5"/>
      <c r="FS550" s="5"/>
      <c r="FT550" s="5"/>
      <c r="FU550" s="5"/>
      <c r="FV550" s="5"/>
      <c r="FW550" s="5"/>
      <c r="FX550" s="5"/>
      <c r="FY550" s="5"/>
      <c r="FZ550" s="5"/>
      <c r="GA550" s="5"/>
      <c r="GB550" s="5"/>
      <c r="GC550" s="5"/>
      <c r="GD550" s="5"/>
      <c r="GE550" s="5"/>
      <c r="GF550" s="5"/>
      <c r="GG550" s="5"/>
      <c r="GH550" s="5"/>
      <c r="GI550" s="5"/>
      <c r="GJ550" s="5"/>
      <c r="GK550" s="5"/>
      <c r="GL550" s="5"/>
      <c r="GM550" s="5"/>
      <c r="GN550" s="5"/>
      <c r="GO550" s="5"/>
      <c r="GP550" s="5"/>
      <c r="GQ550" s="5"/>
      <c r="GR550" s="5"/>
      <c r="GS550" s="5"/>
      <c r="GT550" s="5"/>
      <c r="GU550" s="5"/>
      <c r="GV550" s="5"/>
      <c r="GW550" s="5"/>
      <c r="GX550" s="5"/>
      <c r="GY550" s="5"/>
      <c r="GZ550" s="5"/>
      <c r="HA550" s="5"/>
      <c r="HB550" s="5"/>
      <c r="HC550" s="5"/>
      <c r="HD550" s="5"/>
      <c r="HE550" s="5"/>
      <c r="HF550" s="5"/>
      <c r="HG550" s="5"/>
      <c r="HH550" s="5"/>
      <c r="HI550" s="5"/>
      <c r="HJ550" s="5"/>
      <c r="HK550" s="5"/>
      <c r="HL550" s="5"/>
    </row>
    <row r="551" spans="1:220" s="56" customFormat="1" x14ac:dyDescent="0.25">
      <c r="A551" s="44"/>
      <c r="B551" s="142"/>
      <c r="C551" s="143"/>
      <c r="D551" s="26"/>
      <c r="E551" s="26"/>
      <c r="F551" s="26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5"/>
      <c r="FF551" s="5"/>
      <c r="FG551" s="5"/>
      <c r="FH551" s="5"/>
      <c r="FI551" s="5"/>
      <c r="FJ551" s="5"/>
      <c r="FK551" s="5"/>
      <c r="FL551" s="5"/>
      <c r="FM551" s="5"/>
      <c r="FN551" s="5"/>
      <c r="FO551" s="5"/>
      <c r="FP551" s="5"/>
      <c r="FQ551" s="5"/>
      <c r="FR551" s="5"/>
      <c r="FS551" s="5"/>
      <c r="FT551" s="5"/>
      <c r="FU551" s="5"/>
      <c r="FV551" s="5"/>
      <c r="FW551" s="5"/>
      <c r="FX551" s="5"/>
      <c r="FY551" s="5"/>
      <c r="FZ551" s="5"/>
      <c r="GA551" s="5"/>
      <c r="GB551" s="5"/>
      <c r="GC551" s="5"/>
      <c r="GD551" s="5"/>
      <c r="GE551" s="5"/>
      <c r="GF551" s="5"/>
      <c r="GG551" s="5"/>
      <c r="GH551" s="5"/>
      <c r="GI551" s="5"/>
      <c r="GJ551" s="5"/>
      <c r="GK551" s="5"/>
      <c r="GL551" s="5"/>
      <c r="GM551" s="5"/>
      <c r="GN551" s="5"/>
      <c r="GO551" s="5"/>
      <c r="GP551" s="5"/>
      <c r="GQ551" s="5"/>
      <c r="GR551" s="5"/>
      <c r="GS551" s="5"/>
      <c r="GT551" s="5"/>
      <c r="GU551" s="5"/>
      <c r="GV551" s="5"/>
      <c r="GW551" s="5"/>
      <c r="GX551" s="5"/>
      <c r="GY551" s="5"/>
      <c r="GZ551" s="5"/>
      <c r="HA551" s="5"/>
      <c r="HB551" s="5"/>
      <c r="HC551" s="5"/>
      <c r="HD551" s="5"/>
      <c r="HE551" s="5"/>
      <c r="HF551" s="5"/>
      <c r="HG551" s="5"/>
      <c r="HH551" s="5"/>
      <c r="HI551" s="5"/>
      <c r="HJ551" s="5"/>
      <c r="HK551" s="5"/>
      <c r="HL551" s="5"/>
    </row>
    <row r="552" spans="1:220" s="56" customFormat="1" x14ac:dyDescent="0.25">
      <c r="A552" s="44"/>
      <c r="B552" s="142"/>
      <c r="C552" s="143"/>
      <c r="D552" s="26"/>
      <c r="E552" s="26"/>
      <c r="F552" s="26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5"/>
      <c r="FF552" s="5"/>
      <c r="FG552" s="5"/>
      <c r="FH552" s="5"/>
      <c r="FI552" s="5"/>
      <c r="FJ552" s="5"/>
      <c r="FK552" s="5"/>
      <c r="FL552" s="5"/>
      <c r="FM552" s="5"/>
      <c r="FN552" s="5"/>
      <c r="FO552" s="5"/>
      <c r="FP552" s="5"/>
      <c r="FQ552" s="5"/>
      <c r="FR552" s="5"/>
      <c r="FS552" s="5"/>
      <c r="FT552" s="5"/>
      <c r="FU552" s="5"/>
      <c r="FV552" s="5"/>
      <c r="FW552" s="5"/>
      <c r="FX552" s="5"/>
      <c r="FY552" s="5"/>
      <c r="FZ552" s="5"/>
      <c r="GA552" s="5"/>
      <c r="GB552" s="5"/>
      <c r="GC552" s="5"/>
      <c r="GD552" s="5"/>
      <c r="GE552" s="5"/>
      <c r="GF552" s="5"/>
      <c r="GG552" s="5"/>
      <c r="GH552" s="5"/>
      <c r="GI552" s="5"/>
      <c r="GJ552" s="5"/>
      <c r="GK552" s="5"/>
      <c r="GL552" s="5"/>
      <c r="GM552" s="5"/>
      <c r="GN552" s="5"/>
      <c r="GO552" s="5"/>
      <c r="GP552" s="5"/>
      <c r="GQ552" s="5"/>
      <c r="GR552" s="5"/>
      <c r="GS552" s="5"/>
      <c r="GT552" s="5"/>
      <c r="GU552" s="5"/>
      <c r="GV552" s="5"/>
      <c r="GW552" s="5"/>
      <c r="GX552" s="5"/>
      <c r="GY552" s="5"/>
      <c r="GZ552" s="5"/>
      <c r="HA552" s="5"/>
      <c r="HB552" s="5"/>
      <c r="HC552" s="5"/>
      <c r="HD552" s="5"/>
      <c r="HE552" s="5"/>
      <c r="HF552" s="5"/>
      <c r="HG552" s="5"/>
      <c r="HH552" s="5"/>
      <c r="HI552" s="5"/>
      <c r="HJ552" s="5"/>
      <c r="HK552" s="5"/>
      <c r="HL552" s="5"/>
    </row>
    <row r="553" spans="1:220" s="56" customFormat="1" x14ac:dyDescent="0.25">
      <c r="A553" s="44"/>
      <c r="B553" s="142"/>
      <c r="C553" s="143"/>
      <c r="D553" s="26"/>
      <c r="E553" s="26"/>
      <c r="F553" s="26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5"/>
      <c r="FF553" s="5"/>
      <c r="FG553" s="5"/>
      <c r="FH553" s="5"/>
      <c r="FI553" s="5"/>
      <c r="FJ553" s="5"/>
      <c r="FK553" s="5"/>
      <c r="FL553" s="5"/>
      <c r="FM553" s="5"/>
      <c r="FN553" s="5"/>
      <c r="FO553" s="5"/>
      <c r="FP553" s="5"/>
      <c r="FQ553" s="5"/>
      <c r="FR553" s="5"/>
      <c r="FS553" s="5"/>
      <c r="FT553" s="5"/>
      <c r="FU553" s="5"/>
      <c r="FV553" s="5"/>
      <c r="FW553" s="5"/>
      <c r="FX553" s="5"/>
      <c r="FY553" s="5"/>
      <c r="FZ553" s="5"/>
      <c r="GA553" s="5"/>
      <c r="GB553" s="5"/>
      <c r="GC553" s="5"/>
      <c r="GD553" s="5"/>
      <c r="GE553" s="5"/>
      <c r="GF553" s="5"/>
      <c r="GG553" s="5"/>
      <c r="GH553" s="5"/>
      <c r="GI553" s="5"/>
      <c r="GJ553" s="5"/>
      <c r="GK553" s="5"/>
      <c r="GL553" s="5"/>
      <c r="GM553" s="5"/>
      <c r="GN553" s="5"/>
      <c r="GO553" s="5"/>
      <c r="GP553" s="5"/>
      <c r="GQ553" s="5"/>
      <c r="GR553" s="5"/>
      <c r="GS553" s="5"/>
      <c r="GT553" s="5"/>
      <c r="GU553" s="5"/>
      <c r="GV553" s="5"/>
      <c r="GW553" s="5"/>
      <c r="GX553" s="5"/>
      <c r="GY553" s="5"/>
      <c r="GZ553" s="5"/>
      <c r="HA553" s="5"/>
      <c r="HB553" s="5"/>
      <c r="HC553" s="5"/>
      <c r="HD553" s="5"/>
      <c r="HE553" s="5"/>
      <c r="HF553" s="5"/>
      <c r="HG553" s="5"/>
      <c r="HH553" s="5"/>
      <c r="HI553" s="5"/>
      <c r="HJ553" s="5"/>
      <c r="HK553" s="5"/>
      <c r="HL553" s="5"/>
    </row>
    <row r="554" spans="1:220" s="56" customFormat="1" x14ac:dyDescent="0.25">
      <c r="A554" s="44"/>
      <c r="B554" s="142"/>
      <c r="C554" s="143"/>
      <c r="D554" s="26"/>
      <c r="E554" s="26"/>
      <c r="F554" s="26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5"/>
      <c r="FF554" s="5"/>
      <c r="FG554" s="5"/>
      <c r="FH554" s="5"/>
      <c r="FI554" s="5"/>
      <c r="FJ554" s="5"/>
      <c r="FK554" s="5"/>
      <c r="FL554" s="5"/>
      <c r="FM554" s="5"/>
      <c r="FN554" s="5"/>
      <c r="FO554" s="5"/>
      <c r="FP554" s="5"/>
      <c r="FQ554" s="5"/>
      <c r="FR554" s="5"/>
      <c r="FS554" s="5"/>
      <c r="FT554" s="5"/>
      <c r="FU554" s="5"/>
      <c r="FV554" s="5"/>
      <c r="FW554" s="5"/>
      <c r="FX554" s="5"/>
      <c r="FY554" s="5"/>
      <c r="FZ554" s="5"/>
      <c r="GA554" s="5"/>
      <c r="GB554" s="5"/>
      <c r="GC554" s="5"/>
      <c r="GD554" s="5"/>
      <c r="GE554" s="5"/>
      <c r="GF554" s="5"/>
      <c r="GG554" s="5"/>
      <c r="GH554" s="5"/>
      <c r="GI554" s="5"/>
      <c r="GJ554" s="5"/>
      <c r="GK554" s="5"/>
      <c r="GL554" s="5"/>
      <c r="GM554" s="5"/>
      <c r="GN554" s="5"/>
      <c r="GO554" s="5"/>
      <c r="GP554" s="5"/>
      <c r="GQ554" s="5"/>
      <c r="GR554" s="5"/>
      <c r="GS554" s="5"/>
      <c r="GT554" s="5"/>
      <c r="GU554" s="5"/>
      <c r="GV554" s="5"/>
      <c r="GW554" s="5"/>
      <c r="GX554" s="5"/>
      <c r="GY554" s="5"/>
      <c r="GZ554" s="5"/>
      <c r="HA554" s="5"/>
      <c r="HB554" s="5"/>
      <c r="HC554" s="5"/>
      <c r="HD554" s="5"/>
      <c r="HE554" s="5"/>
      <c r="HF554" s="5"/>
      <c r="HG554" s="5"/>
      <c r="HH554" s="5"/>
      <c r="HI554" s="5"/>
      <c r="HJ554" s="5"/>
      <c r="HK554" s="5"/>
      <c r="HL554" s="5"/>
    </row>
    <row r="555" spans="1:220" s="56" customFormat="1" x14ac:dyDescent="0.25">
      <c r="A555" s="44"/>
      <c r="B555" s="142"/>
      <c r="C555" s="143"/>
      <c r="D555" s="26"/>
      <c r="E555" s="26"/>
      <c r="F555" s="26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5"/>
      <c r="FF555" s="5"/>
      <c r="FG555" s="5"/>
      <c r="FH555" s="5"/>
      <c r="FI555" s="5"/>
      <c r="FJ555" s="5"/>
      <c r="FK555" s="5"/>
      <c r="FL555" s="5"/>
      <c r="FM555" s="5"/>
      <c r="FN555" s="5"/>
      <c r="FO555" s="5"/>
      <c r="FP555" s="5"/>
      <c r="FQ555" s="5"/>
      <c r="FR555" s="5"/>
      <c r="FS555" s="5"/>
      <c r="FT555" s="5"/>
      <c r="FU555" s="5"/>
      <c r="FV555" s="5"/>
      <c r="FW555" s="5"/>
      <c r="FX555" s="5"/>
      <c r="FY555" s="5"/>
      <c r="FZ555" s="5"/>
      <c r="GA555" s="5"/>
      <c r="GB555" s="5"/>
      <c r="GC555" s="5"/>
      <c r="GD555" s="5"/>
      <c r="GE555" s="5"/>
      <c r="GF555" s="5"/>
      <c r="GG555" s="5"/>
      <c r="GH555" s="5"/>
      <c r="GI555" s="5"/>
      <c r="GJ555" s="5"/>
      <c r="GK555" s="5"/>
      <c r="GL555" s="5"/>
      <c r="GM555" s="5"/>
      <c r="GN555" s="5"/>
      <c r="GO555" s="5"/>
      <c r="GP555" s="5"/>
      <c r="GQ555" s="5"/>
      <c r="GR555" s="5"/>
      <c r="GS555" s="5"/>
      <c r="GT555" s="5"/>
      <c r="GU555" s="5"/>
      <c r="GV555" s="5"/>
      <c r="GW555" s="5"/>
      <c r="GX555" s="5"/>
      <c r="GY555" s="5"/>
      <c r="GZ555" s="5"/>
      <c r="HA555" s="5"/>
      <c r="HB555" s="5"/>
      <c r="HC555" s="5"/>
      <c r="HD555" s="5"/>
      <c r="HE555" s="5"/>
      <c r="HF555" s="5"/>
      <c r="HG555" s="5"/>
      <c r="HH555" s="5"/>
      <c r="HI555" s="5"/>
      <c r="HJ555" s="5"/>
      <c r="HK555" s="5"/>
      <c r="HL555" s="5"/>
    </row>
    <row r="556" spans="1:220" s="56" customFormat="1" x14ac:dyDescent="0.25">
      <c r="A556" s="44"/>
      <c r="B556" s="142"/>
      <c r="C556" s="143"/>
      <c r="D556" s="26"/>
      <c r="E556" s="26"/>
      <c r="F556" s="26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5"/>
      <c r="FF556" s="5"/>
      <c r="FG556" s="5"/>
      <c r="FH556" s="5"/>
      <c r="FI556" s="5"/>
      <c r="FJ556" s="5"/>
      <c r="FK556" s="5"/>
      <c r="FL556" s="5"/>
      <c r="FM556" s="5"/>
      <c r="FN556" s="5"/>
      <c r="FO556" s="5"/>
      <c r="FP556" s="5"/>
      <c r="FQ556" s="5"/>
      <c r="FR556" s="5"/>
      <c r="FS556" s="5"/>
      <c r="FT556" s="5"/>
      <c r="FU556" s="5"/>
      <c r="FV556" s="5"/>
      <c r="FW556" s="5"/>
      <c r="FX556" s="5"/>
      <c r="FY556" s="5"/>
      <c r="FZ556" s="5"/>
      <c r="GA556" s="5"/>
      <c r="GB556" s="5"/>
      <c r="GC556" s="5"/>
      <c r="GD556" s="5"/>
      <c r="GE556" s="5"/>
      <c r="GF556" s="5"/>
      <c r="GG556" s="5"/>
      <c r="GH556" s="5"/>
      <c r="GI556" s="5"/>
      <c r="GJ556" s="5"/>
      <c r="GK556" s="5"/>
      <c r="GL556" s="5"/>
      <c r="GM556" s="5"/>
      <c r="GN556" s="5"/>
      <c r="GO556" s="5"/>
      <c r="GP556" s="5"/>
      <c r="GQ556" s="5"/>
      <c r="GR556" s="5"/>
      <c r="GS556" s="5"/>
      <c r="GT556" s="5"/>
      <c r="GU556" s="5"/>
      <c r="GV556" s="5"/>
      <c r="GW556" s="5"/>
      <c r="GX556" s="5"/>
      <c r="GY556" s="5"/>
      <c r="GZ556" s="5"/>
      <c r="HA556" s="5"/>
      <c r="HB556" s="5"/>
      <c r="HC556" s="5"/>
      <c r="HD556" s="5"/>
      <c r="HE556" s="5"/>
      <c r="HF556" s="5"/>
      <c r="HG556" s="5"/>
      <c r="HH556" s="5"/>
      <c r="HI556" s="5"/>
      <c r="HJ556" s="5"/>
      <c r="HK556" s="5"/>
      <c r="HL556" s="5"/>
    </row>
    <row r="557" spans="1:220" s="56" customFormat="1" x14ac:dyDescent="0.25">
      <c r="A557" s="44"/>
      <c r="B557" s="142"/>
      <c r="C557" s="143"/>
      <c r="D557" s="26"/>
      <c r="E557" s="26"/>
      <c r="F557" s="26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5"/>
      <c r="FF557" s="5"/>
      <c r="FG557" s="5"/>
      <c r="FH557" s="5"/>
      <c r="FI557" s="5"/>
      <c r="FJ557" s="5"/>
      <c r="FK557" s="5"/>
      <c r="FL557" s="5"/>
      <c r="FM557" s="5"/>
      <c r="FN557" s="5"/>
      <c r="FO557" s="5"/>
      <c r="FP557" s="5"/>
      <c r="FQ557" s="5"/>
      <c r="FR557" s="5"/>
      <c r="FS557" s="5"/>
      <c r="FT557" s="5"/>
      <c r="FU557" s="5"/>
      <c r="FV557" s="5"/>
      <c r="FW557" s="5"/>
      <c r="FX557" s="5"/>
      <c r="FY557" s="5"/>
      <c r="FZ557" s="5"/>
      <c r="GA557" s="5"/>
      <c r="GB557" s="5"/>
      <c r="GC557" s="5"/>
      <c r="GD557" s="5"/>
      <c r="GE557" s="5"/>
      <c r="GF557" s="5"/>
      <c r="GG557" s="5"/>
      <c r="GH557" s="5"/>
      <c r="GI557" s="5"/>
      <c r="GJ557" s="5"/>
      <c r="GK557" s="5"/>
      <c r="GL557" s="5"/>
      <c r="GM557" s="5"/>
      <c r="GN557" s="5"/>
      <c r="GO557" s="5"/>
      <c r="GP557" s="5"/>
      <c r="GQ557" s="5"/>
      <c r="GR557" s="5"/>
      <c r="GS557" s="5"/>
      <c r="GT557" s="5"/>
      <c r="GU557" s="5"/>
      <c r="GV557" s="5"/>
      <c r="GW557" s="5"/>
      <c r="GX557" s="5"/>
      <c r="GY557" s="5"/>
      <c r="GZ557" s="5"/>
      <c r="HA557" s="5"/>
      <c r="HB557" s="5"/>
      <c r="HC557" s="5"/>
      <c r="HD557" s="5"/>
      <c r="HE557" s="5"/>
      <c r="HF557" s="5"/>
      <c r="HG557" s="5"/>
      <c r="HH557" s="5"/>
      <c r="HI557" s="5"/>
      <c r="HJ557" s="5"/>
      <c r="HK557" s="5"/>
      <c r="HL557" s="5"/>
    </row>
    <row r="558" spans="1:220" s="56" customFormat="1" x14ac:dyDescent="0.25">
      <c r="A558" s="44"/>
      <c r="B558" s="142"/>
      <c r="C558" s="143"/>
      <c r="D558" s="26"/>
      <c r="E558" s="26"/>
      <c r="F558" s="26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5"/>
      <c r="FF558" s="5"/>
      <c r="FG558" s="5"/>
      <c r="FH558" s="5"/>
      <c r="FI558" s="5"/>
      <c r="FJ558" s="5"/>
      <c r="FK558" s="5"/>
      <c r="FL558" s="5"/>
      <c r="FM558" s="5"/>
      <c r="FN558" s="5"/>
      <c r="FO558" s="5"/>
      <c r="FP558" s="5"/>
      <c r="FQ558" s="5"/>
      <c r="FR558" s="5"/>
      <c r="FS558" s="5"/>
      <c r="FT558" s="5"/>
      <c r="FU558" s="5"/>
      <c r="FV558" s="5"/>
      <c r="FW558" s="5"/>
      <c r="FX558" s="5"/>
      <c r="FY558" s="5"/>
      <c r="FZ558" s="5"/>
      <c r="GA558" s="5"/>
      <c r="GB558" s="5"/>
      <c r="GC558" s="5"/>
      <c r="GD558" s="5"/>
      <c r="GE558" s="5"/>
      <c r="GF558" s="5"/>
      <c r="GG558" s="5"/>
      <c r="GH558" s="5"/>
      <c r="GI558" s="5"/>
      <c r="GJ558" s="5"/>
      <c r="GK558" s="5"/>
      <c r="GL558" s="5"/>
      <c r="GM558" s="5"/>
      <c r="GN558" s="5"/>
      <c r="GO558" s="5"/>
      <c r="GP558" s="5"/>
      <c r="GQ558" s="5"/>
      <c r="GR558" s="5"/>
      <c r="GS558" s="5"/>
      <c r="GT558" s="5"/>
      <c r="GU558" s="5"/>
      <c r="GV558" s="5"/>
      <c r="GW558" s="5"/>
      <c r="GX558" s="5"/>
      <c r="GY558" s="5"/>
      <c r="GZ558" s="5"/>
      <c r="HA558" s="5"/>
      <c r="HB558" s="5"/>
      <c r="HC558" s="5"/>
      <c r="HD558" s="5"/>
      <c r="HE558" s="5"/>
      <c r="HF558" s="5"/>
      <c r="HG558" s="5"/>
      <c r="HH558" s="5"/>
      <c r="HI558" s="5"/>
      <c r="HJ558" s="5"/>
      <c r="HK558" s="5"/>
      <c r="HL558" s="5"/>
    </row>
    <row r="559" spans="1:220" s="56" customFormat="1" x14ac:dyDescent="0.25">
      <c r="A559" s="44"/>
      <c r="B559" s="142"/>
      <c r="C559" s="143"/>
      <c r="D559" s="26"/>
      <c r="E559" s="26"/>
      <c r="F559" s="26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5"/>
      <c r="FF559" s="5"/>
      <c r="FG559" s="5"/>
      <c r="FH559" s="5"/>
      <c r="FI559" s="5"/>
      <c r="FJ559" s="5"/>
      <c r="FK559" s="5"/>
      <c r="FL559" s="5"/>
      <c r="FM559" s="5"/>
      <c r="FN559" s="5"/>
      <c r="FO559" s="5"/>
      <c r="FP559" s="5"/>
      <c r="FQ559" s="5"/>
      <c r="FR559" s="5"/>
      <c r="FS559" s="5"/>
      <c r="FT559" s="5"/>
      <c r="FU559" s="5"/>
      <c r="FV559" s="5"/>
      <c r="FW559" s="5"/>
      <c r="FX559" s="5"/>
      <c r="FY559" s="5"/>
      <c r="FZ559" s="5"/>
      <c r="GA559" s="5"/>
      <c r="GB559" s="5"/>
      <c r="GC559" s="5"/>
      <c r="GD559" s="5"/>
      <c r="GE559" s="5"/>
      <c r="GF559" s="5"/>
      <c r="GG559" s="5"/>
      <c r="GH559" s="5"/>
      <c r="GI559" s="5"/>
      <c r="GJ559" s="5"/>
      <c r="GK559" s="5"/>
      <c r="GL559" s="5"/>
      <c r="GM559" s="5"/>
      <c r="GN559" s="5"/>
      <c r="GO559" s="5"/>
      <c r="GP559" s="5"/>
      <c r="GQ559" s="5"/>
      <c r="GR559" s="5"/>
      <c r="GS559" s="5"/>
      <c r="GT559" s="5"/>
      <c r="GU559" s="5"/>
      <c r="GV559" s="5"/>
      <c r="GW559" s="5"/>
      <c r="GX559" s="5"/>
      <c r="GY559" s="5"/>
      <c r="GZ559" s="5"/>
      <c r="HA559" s="5"/>
      <c r="HB559" s="5"/>
      <c r="HC559" s="5"/>
      <c r="HD559" s="5"/>
      <c r="HE559" s="5"/>
      <c r="HF559" s="5"/>
      <c r="HG559" s="5"/>
      <c r="HH559" s="5"/>
      <c r="HI559" s="5"/>
      <c r="HJ559" s="5"/>
      <c r="HK559" s="5"/>
      <c r="HL559" s="5"/>
    </row>
    <row r="560" spans="1:220" s="56" customFormat="1" x14ac:dyDescent="0.25">
      <c r="A560" s="44"/>
      <c r="B560" s="142"/>
      <c r="C560" s="143"/>
      <c r="D560" s="26"/>
      <c r="E560" s="26"/>
      <c r="F560" s="26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5"/>
      <c r="FF560" s="5"/>
      <c r="FG560" s="5"/>
      <c r="FH560" s="5"/>
      <c r="FI560" s="5"/>
      <c r="FJ560" s="5"/>
      <c r="FK560" s="5"/>
      <c r="FL560" s="5"/>
      <c r="FM560" s="5"/>
      <c r="FN560" s="5"/>
      <c r="FO560" s="5"/>
      <c r="FP560" s="5"/>
      <c r="FQ560" s="5"/>
      <c r="FR560" s="5"/>
      <c r="FS560" s="5"/>
      <c r="FT560" s="5"/>
      <c r="FU560" s="5"/>
      <c r="FV560" s="5"/>
      <c r="FW560" s="5"/>
      <c r="FX560" s="5"/>
      <c r="FY560" s="5"/>
      <c r="FZ560" s="5"/>
      <c r="GA560" s="5"/>
      <c r="GB560" s="5"/>
      <c r="GC560" s="5"/>
      <c r="GD560" s="5"/>
      <c r="GE560" s="5"/>
      <c r="GF560" s="5"/>
      <c r="GG560" s="5"/>
      <c r="GH560" s="5"/>
      <c r="GI560" s="5"/>
      <c r="GJ560" s="5"/>
      <c r="GK560" s="5"/>
      <c r="GL560" s="5"/>
      <c r="GM560" s="5"/>
      <c r="GN560" s="5"/>
      <c r="GO560" s="5"/>
      <c r="GP560" s="5"/>
      <c r="GQ560" s="5"/>
      <c r="GR560" s="5"/>
      <c r="GS560" s="5"/>
      <c r="GT560" s="5"/>
      <c r="GU560" s="5"/>
      <c r="GV560" s="5"/>
      <c r="GW560" s="5"/>
      <c r="GX560" s="5"/>
      <c r="GY560" s="5"/>
      <c r="GZ560" s="5"/>
      <c r="HA560" s="5"/>
      <c r="HB560" s="5"/>
      <c r="HC560" s="5"/>
      <c r="HD560" s="5"/>
      <c r="HE560" s="5"/>
      <c r="HF560" s="5"/>
      <c r="HG560" s="5"/>
      <c r="HH560" s="5"/>
      <c r="HI560" s="5"/>
      <c r="HJ560" s="5"/>
      <c r="HK560" s="5"/>
      <c r="HL560" s="5"/>
    </row>
    <row r="561" spans="1:220" s="56" customFormat="1" x14ac:dyDescent="0.25">
      <c r="A561" s="44"/>
      <c r="B561" s="142"/>
      <c r="C561" s="143"/>
      <c r="D561" s="26"/>
      <c r="E561" s="26"/>
      <c r="F561" s="26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5"/>
      <c r="FF561" s="5"/>
      <c r="FG561" s="5"/>
      <c r="FH561" s="5"/>
      <c r="FI561" s="5"/>
      <c r="FJ561" s="5"/>
      <c r="FK561" s="5"/>
      <c r="FL561" s="5"/>
      <c r="FM561" s="5"/>
      <c r="FN561" s="5"/>
      <c r="FO561" s="5"/>
      <c r="FP561" s="5"/>
      <c r="FQ561" s="5"/>
      <c r="FR561" s="5"/>
      <c r="FS561" s="5"/>
      <c r="FT561" s="5"/>
      <c r="FU561" s="5"/>
      <c r="FV561" s="5"/>
      <c r="FW561" s="5"/>
      <c r="FX561" s="5"/>
      <c r="FY561" s="5"/>
      <c r="FZ561" s="5"/>
      <c r="GA561" s="5"/>
      <c r="GB561" s="5"/>
      <c r="GC561" s="5"/>
      <c r="GD561" s="5"/>
      <c r="GE561" s="5"/>
      <c r="GF561" s="5"/>
      <c r="GG561" s="5"/>
      <c r="GH561" s="5"/>
      <c r="GI561" s="5"/>
      <c r="GJ561" s="5"/>
      <c r="GK561" s="5"/>
      <c r="GL561" s="5"/>
      <c r="GM561" s="5"/>
      <c r="GN561" s="5"/>
      <c r="GO561" s="5"/>
      <c r="GP561" s="5"/>
      <c r="GQ561" s="5"/>
      <c r="GR561" s="5"/>
      <c r="GS561" s="5"/>
      <c r="GT561" s="5"/>
      <c r="GU561" s="5"/>
      <c r="GV561" s="5"/>
      <c r="GW561" s="5"/>
      <c r="GX561" s="5"/>
      <c r="GY561" s="5"/>
      <c r="GZ561" s="5"/>
      <c r="HA561" s="5"/>
      <c r="HB561" s="5"/>
      <c r="HC561" s="5"/>
      <c r="HD561" s="5"/>
      <c r="HE561" s="5"/>
      <c r="HF561" s="5"/>
      <c r="HG561" s="5"/>
      <c r="HH561" s="5"/>
      <c r="HI561" s="5"/>
      <c r="HJ561" s="5"/>
      <c r="HK561" s="5"/>
      <c r="HL561" s="5"/>
    </row>
    <row r="562" spans="1:220" s="56" customFormat="1" x14ac:dyDescent="0.25">
      <c r="A562" s="44"/>
      <c r="B562" s="142"/>
      <c r="C562" s="143"/>
      <c r="D562" s="26"/>
      <c r="E562" s="26"/>
      <c r="F562" s="26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5"/>
      <c r="FE562" s="5"/>
      <c r="FF562" s="5"/>
      <c r="FG562" s="5"/>
      <c r="FH562" s="5"/>
      <c r="FI562" s="5"/>
      <c r="FJ562" s="5"/>
      <c r="FK562" s="5"/>
      <c r="FL562" s="5"/>
      <c r="FM562" s="5"/>
      <c r="FN562" s="5"/>
      <c r="FO562" s="5"/>
      <c r="FP562" s="5"/>
      <c r="FQ562" s="5"/>
      <c r="FR562" s="5"/>
      <c r="FS562" s="5"/>
      <c r="FT562" s="5"/>
      <c r="FU562" s="5"/>
      <c r="FV562" s="5"/>
      <c r="FW562" s="5"/>
      <c r="FX562" s="5"/>
      <c r="FY562" s="5"/>
      <c r="FZ562" s="5"/>
      <c r="GA562" s="5"/>
      <c r="GB562" s="5"/>
      <c r="GC562" s="5"/>
      <c r="GD562" s="5"/>
      <c r="GE562" s="5"/>
      <c r="GF562" s="5"/>
      <c r="GG562" s="5"/>
      <c r="GH562" s="5"/>
      <c r="GI562" s="5"/>
      <c r="GJ562" s="5"/>
      <c r="GK562" s="5"/>
      <c r="GL562" s="5"/>
      <c r="GM562" s="5"/>
      <c r="GN562" s="5"/>
      <c r="GO562" s="5"/>
      <c r="GP562" s="5"/>
      <c r="GQ562" s="5"/>
      <c r="GR562" s="5"/>
      <c r="GS562" s="5"/>
      <c r="GT562" s="5"/>
      <c r="GU562" s="5"/>
      <c r="GV562" s="5"/>
      <c r="GW562" s="5"/>
      <c r="GX562" s="5"/>
      <c r="GY562" s="5"/>
      <c r="GZ562" s="5"/>
      <c r="HA562" s="5"/>
      <c r="HB562" s="5"/>
      <c r="HC562" s="5"/>
      <c r="HD562" s="5"/>
      <c r="HE562" s="5"/>
      <c r="HF562" s="5"/>
      <c r="HG562" s="5"/>
      <c r="HH562" s="5"/>
      <c r="HI562" s="5"/>
      <c r="HJ562" s="5"/>
      <c r="HK562" s="5"/>
      <c r="HL562" s="5"/>
    </row>
    <row r="563" spans="1:220" s="56" customFormat="1" x14ac:dyDescent="0.25">
      <c r="A563" s="44"/>
      <c r="B563" s="142"/>
      <c r="C563" s="143"/>
      <c r="D563" s="26"/>
      <c r="E563" s="26"/>
      <c r="F563" s="26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5"/>
      <c r="FE563" s="5"/>
      <c r="FF563" s="5"/>
      <c r="FG563" s="5"/>
      <c r="FH563" s="5"/>
      <c r="FI563" s="5"/>
      <c r="FJ563" s="5"/>
      <c r="FK563" s="5"/>
      <c r="FL563" s="5"/>
      <c r="FM563" s="5"/>
      <c r="FN563" s="5"/>
      <c r="FO563" s="5"/>
      <c r="FP563" s="5"/>
      <c r="FQ563" s="5"/>
      <c r="FR563" s="5"/>
      <c r="FS563" s="5"/>
      <c r="FT563" s="5"/>
      <c r="FU563" s="5"/>
      <c r="FV563" s="5"/>
      <c r="FW563" s="5"/>
      <c r="FX563" s="5"/>
      <c r="FY563" s="5"/>
      <c r="FZ563" s="5"/>
      <c r="GA563" s="5"/>
      <c r="GB563" s="5"/>
      <c r="GC563" s="5"/>
      <c r="GD563" s="5"/>
      <c r="GE563" s="5"/>
      <c r="GF563" s="5"/>
      <c r="GG563" s="5"/>
      <c r="GH563" s="5"/>
      <c r="GI563" s="5"/>
      <c r="GJ563" s="5"/>
      <c r="GK563" s="5"/>
      <c r="GL563" s="5"/>
      <c r="GM563" s="5"/>
      <c r="GN563" s="5"/>
      <c r="GO563" s="5"/>
      <c r="GP563" s="5"/>
      <c r="GQ563" s="5"/>
      <c r="GR563" s="5"/>
      <c r="GS563" s="5"/>
      <c r="GT563" s="5"/>
      <c r="GU563" s="5"/>
      <c r="GV563" s="5"/>
      <c r="GW563" s="5"/>
      <c r="GX563" s="5"/>
      <c r="GY563" s="5"/>
      <c r="GZ563" s="5"/>
      <c r="HA563" s="5"/>
      <c r="HB563" s="5"/>
      <c r="HC563" s="5"/>
      <c r="HD563" s="5"/>
      <c r="HE563" s="5"/>
      <c r="HF563" s="5"/>
      <c r="HG563" s="5"/>
      <c r="HH563" s="5"/>
      <c r="HI563" s="5"/>
      <c r="HJ563" s="5"/>
      <c r="HK563" s="5"/>
      <c r="HL563" s="5"/>
    </row>
    <row r="564" spans="1:220" s="56" customFormat="1" x14ac:dyDescent="0.25">
      <c r="A564" s="44"/>
      <c r="B564" s="142"/>
      <c r="C564" s="143"/>
      <c r="D564" s="26"/>
      <c r="E564" s="26"/>
      <c r="F564" s="26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5"/>
      <c r="FE564" s="5"/>
      <c r="FF564" s="5"/>
      <c r="FG564" s="5"/>
      <c r="FH564" s="5"/>
      <c r="FI564" s="5"/>
      <c r="FJ564" s="5"/>
      <c r="FK564" s="5"/>
      <c r="FL564" s="5"/>
      <c r="FM564" s="5"/>
      <c r="FN564" s="5"/>
      <c r="FO564" s="5"/>
      <c r="FP564" s="5"/>
      <c r="FQ564" s="5"/>
      <c r="FR564" s="5"/>
      <c r="FS564" s="5"/>
      <c r="FT564" s="5"/>
      <c r="FU564" s="5"/>
      <c r="FV564" s="5"/>
      <c r="FW564" s="5"/>
      <c r="FX564" s="5"/>
      <c r="FY564" s="5"/>
      <c r="FZ564" s="5"/>
      <c r="GA564" s="5"/>
      <c r="GB564" s="5"/>
      <c r="GC564" s="5"/>
      <c r="GD564" s="5"/>
      <c r="GE564" s="5"/>
      <c r="GF564" s="5"/>
      <c r="GG564" s="5"/>
      <c r="GH564" s="5"/>
      <c r="GI564" s="5"/>
      <c r="GJ564" s="5"/>
      <c r="GK564" s="5"/>
      <c r="GL564" s="5"/>
      <c r="GM564" s="5"/>
      <c r="GN564" s="5"/>
      <c r="GO564" s="5"/>
      <c r="GP564" s="5"/>
      <c r="GQ564" s="5"/>
      <c r="GR564" s="5"/>
      <c r="GS564" s="5"/>
      <c r="GT564" s="5"/>
      <c r="GU564" s="5"/>
      <c r="GV564" s="5"/>
      <c r="GW564" s="5"/>
      <c r="GX564" s="5"/>
      <c r="GY564" s="5"/>
      <c r="GZ564" s="5"/>
      <c r="HA564" s="5"/>
      <c r="HB564" s="5"/>
      <c r="HC564" s="5"/>
      <c r="HD564" s="5"/>
      <c r="HE564" s="5"/>
      <c r="HF564" s="5"/>
      <c r="HG564" s="5"/>
      <c r="HH564" s="5"/>
      <c r="HI564" s="5"/>
      <c r="HJ564" s="5"/>
      <c r="HK564" s="5"/>
      <c r="HL564" s="5"/>
    </row>
    <row r="565" spans="1:220" s="56" customFormat="1" x14ac:dyDescent="0.25">
      <c r="A565" s="44"/>
      <c r="B565" s="142"/>
      <c r="C565" s="143"/>
      <c r="D565" s="26"/>
      <c r="E565" s="26"/>
      <c r="F565" s="26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5"/>
      <c r="FE565" s="5"/>
      <c r="FF565" s="5"/>
      <c r="FG565" s="5"/>
      <c r="FH565" s="5"/>
      <c r="FI565" s="5"/>
      <c r="FJ565" s="5"/>
      <c r="FK565" s="5"/>
      <c r="FL565" s="5"/>
      <c r="FM565" s="5"/>
      <c r="FN565" s="5"/>
      <c r="FO565" s="5"/>
      <c r="FP565" s="5"/>
      <c r="FQ565" s="5"/>
      <c r="FR565" s="5"/>
      <c r="FS565" s="5"/>
      <c r="FT565" s="5"/>
      <c r="FU565" s="5"/>
      <c r="FV565" s="5"/>
      <c r="FW565" s="5"/>
      <c r="FX565" s="5"/>
      <c r="FY565" s="5"/>
      <c r="FZ565" s="5"/>
      <c r="GA565" s="5"/>
      <c r="GB565" s="5"/>
      <c r="GC565" s="5"/>
      <c r="GD565" s="5"/>
      <c r="GE565" s="5"/>
      <c r="GF565" s="5"/>
      <c r="GG565" s="5"/>
      <c r="GH565" s="5"/>
      <c r="GI565" s="5"/>
      <c r="GJ565" s="5"/>
      <c r="GK565" s="5"/>
      <c r="GL565" s="5"/>
      <c r="GM565" s="5"/>
      <c r="GN565" s="5"/>
      <c r="GO565" s="5"/>
      <c r="GP565" s="5"/>
      <c r="GQ565" s="5"/>
      <c r="GR565" s="5"/>
      <c r="GS565" s="5"/>
      <c r="GT565" s="5"/>
      <c r="GU565" s="5"/>
      <c r="GV565" s="5"/>
      <c r="GW565" s="5"/>
      <c r="GX565" s="5"/>
      <c r="GY565" s="5"/>
      <c r="GZ565" s="5"/>
      <c r="HA565" s="5"/>
      <c r="HB565" s="5"/>
      <c r="HC565" s="5"/>
      <c r="HD565" s="5"/>
      <c r="HE565" s="5"/>
      <c r="HF565" s="5"/>
      <c r="HG565" s="5"/>
      <c r="HH565" s="5"/>
      <c r="HI565" s="5"/>
      <c r="HJ565" s="5"/>
      <c r="HK565" s="5"/>
      <c r="HL565" s="5"/>
    </row>
    <row r="566" spans="1:220" s="56" customFormat="1" x14ac:dyDescent="0.25">
      <c r="A566" s="44"/>
      <c r="B566" s="142"/>
      <c r="C566" s="143"/>
      <c r="D566" s="26"/>
      <c r="E566" s="26"/>
      <c r="F566" s="26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5"/>
      <c r="FE566" s="5"/>
      <c r="FF566" s="5"/>
      <c r="FG566" s="5"/>
      <c r="FH566" s="5"/>
      <c r="FI566" s="5"/>
      <c r="FJ566" s="5"/>
      <c r="FK566" s="5"/>
      <c r="FL566" s="5"/>
      <c r="FM566" s="5"/>
      <c r="FN566" s="5"/>
      <c r="FO566" s="5"/>
      <c r="FP566" s="5"/>
      <c r="FQ566" s="5"/>
      <c r="FR566" s="5"/>
      <c r="FS566" s="5"/>
      <c r="FT566" s="5"/>
      <c r="FU566" s="5"/>
      <c r="FV566" s="5"/>
      <c r="FW566" s="5"/>
      <c r="FX566" s="5"/>
      <c r="FY566" s="5"/>
      <c r="FZ566" s="5"/>
      <c r="GA566" s="5"/>
      <c r="GB566" s="5"/>
      <c r="GC566" s="5"/>
      <c r="GD566" s="5"/>
      <c r="GE566" s="5"/>
      <c r="GF566" s="5"/>
      <c r="GG566" s="5"/>
      <c r="GH566" s="5"/>
      <c r="GI566" s="5"/>
      <c r="GJ566" s="5"/>
      <c r="GK566" s="5"/>
      <c r="GL566" s="5"/>
      <c r="GM566" s="5"/>
      <c r="GN566" s="5"/>
      <c r="GO566" s="5"/>
      <c r="GP566" s="5"/>
      <c r="GQ566" s="5"/>
      <c r="GR566" s="5"/>
      <c r="GS566" s="5"/>
      <c r="GT566" s="5"/>
      <c r="GU566" s="5"/>
      <c r="GV566" s="5"/>
      <c r="GW566" s="5"/>
      <c r="GX566" s="5"/>
      <c r="GY566" s="5"/>
      <c r="GZ566" s="5"/>
      <c r="HA566" s="5"/>
      <c r="HB566" s="5"/>
      <c r="HC566" s="5"/>
      <c r="HD566" s="5"/>
      <c r="HE566" s="5"/>
      <c r="HF566" s="5"/>
      <c r="HG566" s="5"/>
      <c r="HH566" s="5"/>
      <c r="HI566" s="5"/>
      <c r="HJ566" s="5"/>
      <c r="HK566" s="5"/>
      <c r="HL566" s="5"/>
    </row>
    <row r="567" spans="1:220" s="56" customFormat="1" x14ac:dyDescent="0.25">
      <c r="A567" s="44"/>
      <c r="B567" s="142"/>
      <c r="C567" s="143"/>
      <c r="D567" s="26"/>
      <c r="E567" s="26"/>
      <c r="F567" s="26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5"/>
      <c r="FE567" s="5"/>
      <c r="FF567" s="5"/>
      <c r="FG567" s="5"/>
      <c r="FH567" s="5"/>
      <c r="FI567" s="5"/>
      <c r="FJ567" s="5"/>
      <c r="FK567" s="5"/>
      <c r="FL567" s="5"/>
      <c r="FM567" s="5"/>
      <c r="FN567" s="5"/>
      <c r="FO567" s="5"/>
      <c r="FP567" s="5"/>
      <c r="FQ567" s="5"/>
      <c r="FR567" s="5"/>
      <c r="FS567" s="5"/>
      <c r="FT567" s="5"/>
      <c r="FU567" s="5"/>
      <c r="FV567" s="5"/>
      <c r="FW567" s="5"/>
      <c r="FX567" s="5"/>
      <c r="FY567" s="5"/>
      <c r="FZ567" s="5"/>
      <c r="GA567" s="5"/>
      <c r="GB567" s="5"/>
      <c r="GC567" s="5"/>
      <c r="GD567" s="5"/>
      <c r="GE567" s="5"/>
      <c r="GF567" s="5"/>
      <c r="GG567" s="5"/>
      <c r="GH567" s="5"/>
      <c r="GI567" s="5"/>
      <c r="GJ567" s="5"/>
      <c r="GK567" s="5"/>
      <c r="GL567" s="5"/>
      <c r="GM567" s="5"/>
      <c r="GN567" s="5"/>
      <c r="GO567" s="5"/>
      <c r="GP567" s="5"/>
      <c r="GQ567" s="5"/>
      <c r="GR567" s="5"/>
      <c r="GS567" s="5"/>
      <c r="GT567" s="5"/>
      <c r="GU567" s="5"/>
      <c r="GV567" s="5"/>
      <c r="GW567" s="5"/>
      <c r="GX567" s="5"/>
      <c r="GY567" s="5"/>
      <c r="GZ567" s="5"/>
      <c r="HA567" s="5"/>
      <c r="HB567" s="5"/>
      <c r="HC567" s="5"/>
      <c r="HD567" s="5"/>
      <c r="HE567" s="5"/>
      <c r="HF567" s="5"/>
      <c r="HG567" s="5"/>
      <c r="HH567" s="5"/>
      <c r="HI567" s="5"/>
      <c r="HJ567" s="5"/>
      <c r="HK567" s="5"/>
      <c r="HL567" s="5"/>
    </row>
    <row r="568" spans="1:220" s="56" customFormat="1" x14ac:dyDescent="0.25">
      <c r="A568" s="44"/>
      <c r="B568" s="142"/>
      <c r="C568" s="143"/>
      <c r="D568" s="26"/>
      <c r="E568" s="26"/>
      <c r="F568" s="26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5"/>
      <c r="FB568" s="5"/>
      <c r="FC568" s="5"/>
      <c r="FD568" s="5"/>
      <c r="FE568" s="5"/>
      <c r="FF568" s="5"/>
      <c r="FG568" s="5"/>
      <c r="FH568" s="5"/>
      <c r="FI568" s="5"/>
      <c r="FJ568" s="5"/>
      <c r="FK568" s="5"/>
      <c r="FL568" s="5"/>
      <c r="FM568" s="5"/>
      <c r="FN568" s="5"/>
      <c r="FO568" s="5"/>
      <c r="FP568" s="5"/>
      <c r="FQ568" s="5"/>
      <c r="FR568" s="5"/>
      <c r="FS568" s="5"/>
      <c r="FT568" s="5"/>
      <c r="FU568" s="5"/>
      <c r="FV568" s="5"/>
      <c r="FW568" s="5"/>
      <c r="FX568" s="5"/>
      <c r="FY568" s="5"/>
      <c r="FZ568" s="5"/>
      <c r="GA568" s="5"/>
      <c r="GB568" s="5"/>
      <c r="GC568" s="5"/>
      <c r="GD568" s="5"/>
      <c r="GE568" s="5"/>
      <c r="GF568" s="5"/>
      <c r="GG568" s="5"/>
      <c r="GH568" s="5"/>
      <c r="GI568" s="5"/>
      <c r="GJ568" s="5"/>
      <c r="GK568" s="5"/>
      <c r="GL568" s="5"/>
      <c r="GM568" s="5"/>
      <c r="GN568" s="5"/>
      <c r="GO568" s="5"/>
      <c r="GP568" s="5"/>
      <c r="GQ568" s="5"/>
      <c r="GR568" s="5"/>
      <c r="GS568" s="5"/>
      <c r="GT568" s="5"/>
      <c r="GU568" s="5"/>
      <c r="GV568" s="5"/>
      <c r="GW568" s="5"/>
      <c r="GX568" s="5"/>
      <c r="GY568" s="5"/>
      <c r="GZ568" s="5"/>
      <c r="HA568" s="5"/>
      <c r="HB568" s="5"/>
      <c r="HC568" s="5"/>
      <c r="HD568" s="5"/>
      <c r="HE568" s="5"/>
      <c r="HF568" s="5"/>
      <c r="HG568" s="5"/>
      <c r="HH568" s="5"/>
      <c r="HI568" s="5"/>
      <c r="HJ568" s="5"/>
      <c r="HK568" s="5"/>
      <c r="HL568" s="5"/>
    </row>
    <row r="569" spans="1:220" s="56" customFormat="1" x14ac:dyDescent="0.25">
      <c r="A569" s="44"/>
      <c r="B569" s="142"/>
      <c r="C569" s="143"/>
      <c r="D569" s="26"/>
      <c r="E569" s="26"/>
      <c r="F569" s="26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5"/>
      <c r="FE569" s="5"/>
      <c r="FF569" s="5"/>
      <c r="FG569" s="5"/>
      <c r="FH569" s="5"/>
      <c r="FI569" s="5"/>
      <c r="FJ569" s="5"/>
      <c r="FK569" s="5"/>
      <c r="FL569" s="5"/>
      <c r="FM569" s="5"/>
      <c r="FN569" s="5"/>
      <c r="FO569" s="5"/>
      <c r="FP569" s="5"/>
      <c r="FQ569" s="5"/>
      <c r="FR569" s="5"/>
      <c r="FS569" s="5"/>
      <c r="FT569" s="5"/>
      <c r="FU569" s="5"/>
      <c r="FV569" s="5"/>
      <c r="FW569" s="5"/>
      <c r="FX569" s="5"/>
      <c r="FY569" s="5"/>
      <c r="FZ569" s="5"/>
      <c r="GA569" s="5"/>
      <c r="GB569" s="5"/>
      <c r="GC569" s="5"/>
      <c r="GD569" s="5"/>
      <c r="GE569" s="5"/>
      <c r="GF569" s="5"/>
      <c r="GG569" s="5"/>
      <c r="GH569" s="5"/>
      <c r="GI569" s="5"/>
      <c r="GJ569" s="5"/>
      <c r="GK569" s="5"/>
      <c r="GL569" s="5"/>
      <c r="GM569" s="5"/>
      <c r="GN569" s="5"/>
      <c r="GO569" s="5"/>
      <c r="GP569" s="5"/>
      <c r="GQ569" s="5"/>
      <c r="GR569" s="5"/>
      <c r="GS569" s="5"/>
      <c r="GT569" s="5"/>
      <c r="GU569" s="5"/>
      <c r="GV569" s="5"/>
      <c r="GW569" s="5"/>
      <c r="GX569" s="5"/>
      <c r="GY569" s="5"/>
      <c r="GZ569" s="5"/>
      <c r="HA569" s="5"/>
      <c r="HB569" s="5"/>
      <c r="HC569" s="5"/>
      <c r="HD569" s="5"/>
      <c r="HE569" s="5"/>
      <c r="HF569" s="5"/>
      <c r="HG569" s="5"/>
      <c r="HH569" s="5"/>
      <c r="HI569" s="5"/>
      <c r="HJ569" s="5"/>
      <c r="HK569" s="5"/>
      <c r="HL569" s="5"/>
    </row>
    <row r="570" spans="1:220" s="56" customFormat="1" x14ac:dyDescent="0.25">
      <c r="A570" s="44"/>
      <c r="B570" s="142"/>
      <c r="C570" s="143"/>
      <c r="D570" s="26"/>
      <c r="E570" s="26"/>
      <c r="F570" s="26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5"/>
      <c r="FE570" s="5"/>
      <c r="FF570" s="5"/>
      <c r="FG570" s="5"/>
      <c r="FH570" s="5"/>
      <c r="FI570" s="5"/>
      <c r="FJ570" s="5"/>
      <c r="FK570" s="5"/>
      <c r="FL570" s="5"/>
      <c r="FM570" s="5"/>
      <c r="FN570" s="5"/>
      <c r="FO570" s="5"/>
      <c r="FP570" s="5"/>
      <c r="FQ570" s="5"/>
      <c r="FR570" s="5"/>
      <c r="FS570" s="5"/>
      <c r="FT570" s="5"/>
      <c r="FU570" s="5"/>
      <c r="FV570" s="5"/>
      <c r="FW570" s="5"/>
      <c r="FX570" s="5"/>
      <c r="FY570" s="5"/>
      <c r="FZ570" s="5"/>
      <c r="GA570" s="5"/>
      <c r="GB570" s="5"/>
      <c r="GC570" s="5"/>
      <c r="GD570" s="5"/>
      <c r="GE570" s="5"/>
      <c r="GF570" s="5"/>
      <c r="GG570" s="5"/>
      <c r="GH570" s="5"/>
      <c r="GI570" s="5"/>
      <c r="GJ570" s="5"/>
      <c r="GK570" s="5"/>
      <c r="GL570" s="5"/>
      <c r="GM570" s="5"/>
      <c r="GN570" s="5"/>
      <c r="GO570" s="5"/>
      <c r="GP570" s="5"/>
      <c r="GQ570" s="5"/>
      <c r="GR570" s="5"/>
      <c r="GS570" s="5"/>
      <c r="GT570" s="5"/>
      <c r="GU570" s="5"/>
      <c r="GV570" s="5"/>
      <c r="GW570" s="5"/>
      <c r="GX570" s="5"/>
      <c r="GY570" s="5"/>
      <c r="GZ570" s="5"/>
      <c r="HA570" s="5"/>
      <c r="HB570" s="5"/>
      <c r="HC570" s="5"/>
      <c r="HD570" s="5"/>
      <c r="HE570" s="5"/>
      <c r="HF570" s="5"/>
      <c r="HG570" s="5"/>
      <c r="HH570" s="5"/>
      <c r="HI570" s="5"/>
      <c r="HJ570" s="5"/>
      <c r="HK570" s="5"/>
      <c r="HL570" s="5"/>
    </row>
    <row r="571" spans="1:220" s="56" customFormat="1" x14ac:dyDescent="0.25">
      <c r="A571" s="44"/>
      <c r="B571" s="142"/>
      <c r="C571" s="143"/>
      <c r="D571" s="26"/>
      <c r="E571" s="26"/>
      <c r="F571" s="26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5"/>
      <c r="FE571" s="5"/>
      <c r="FF571" s="5"/>
      <c r="FG571" s="5"/>
      <c r="FH571" s="5"/>
      <c r="FI571" s="5"/>
      <c r="FJ571" s="5"/>
      <c r="FK571" s="5"/>
      <c r="FL571" s="5"/>
      <c r="FM571" s="5"/>
      <c r="FN571" s="5"/>
      <c r="FO571" s="5"/>
      <c r="FP571" s="5"/>
      <c r="FQ571" s="5"/>
      <c r="FR571" s="5"/>
      <c r="FS571" s="5"/>
      <c r="FT571" s="5"/>
      <c r="FU571" s="5"/>
      <c r="FV571" s="5"/>
      <c r="FW571" s="5"/>
      <c r="FX571" s="5"/>
      <c r="FY571" s="5"/>
      <c r="FZ571" s="5"/>
      <c r="GA571" s="5"/>
      <c r="GB571" s="5"/>
      <c r="GC571" s="5"/>
      <c r="GD571" s="5"/>
      <c r="GE571" s="5"/>
      <c r="GF571" s="5"/>
      <c r="GG571" s="5"/>
      <c r="GH571" s="5"/>
      <c r="GI571" s="5"/>
      <c r="GJ571" s="5"/>
      <c r="GK571" s="5"/>
      <c r="GL571" s="5"/>
      <c r="GM571" s="5"/>
      <c r="GN571" s="5"/>
      <c r="GO571" s="5"/>
      <c r="GP571" s="5"/>
      <c r="GQ571" s="5"/>
      <c r="GR571" s="5"/>
      <c r="GS571" s="5"/>
      <c r="GT571" s="5"/>
      <c r="GU571" s="5"/>
      <c r="GV571" s="5"/>
      <c r="GW571" s="5"/>
      <c r="GX571" s="5"/>
      <c r="GY571" s="5"/>
      <c r="GZ571" s="5"/>
      <c r="HA571" s="5"/>
      <c r="HB571" s="5"/>
      <c r="HC571" s="5"/>
      <c r="HD571" s="5"/>
      <c r="HE571" s="5"/>
      <c r="HF571" s="5"/>
      <c r="HG571" s="5"/>
      <c r="HH571" s="5"/>
      <c r="HI571" s="5"/>
      <c r="HJ571" s="5"/>
      <c r="HK571" s="5"/>
      <c r="HL571" s="5"/>
    </row>
    <row r="572" spans="1:220" s="56" customFormat="1" x14ac:dyDescent="0.25">
      <c r="A572" s="44"/>
      <c r="B572" s="142"/>
      <c r="C572" s="143"/>
      <c r="D572" s="26"/>
      <c r="E572" s="26"/>
      <c r="F572" s="26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5"/>
      <c r="FB572" s="5"/>
      <c r="FC572" s="5"/>
      <c r="FD572" s="5"/>
      <c r="FE572" s="5"/>
      <c r="FF572" s="5"/>
      <c r="FG572" s="5"/>
      <c r="FH572" s="5"/>
      <c r="FI572" s="5"/>
      <c r="FJ572" s="5"/>
      <c r="FK572" s="5"/>
      <c r="FL572" s="5"/>
      <c r="FM572" s="5"/>
      <c r="FN572" s="5"/>
      <c r="FO572" s="5"/>
      <c r="FP572" s="5"/>
      <c r="FQ572" s="5"/>
      <c r="FR572" s="5"/>
      <c r="FS572" s="5"/>
      <c r="FT572" s="5"/>
      <c r="FU572" s="5"/>
      <c r="FV572" s="5"/>
      <c r="FW572" s="5"/>
      <c r="FX572" s="5"/>
      <c r="FY572" s="5"/>
      <c r="FZ572" s="5"/>
      <c r="GA572" s="5"/>
      <c r="GB572" s="5"/>
      <c r="GC572" s="5"/>
      <c r="GD572" s="5"/>
      <c r="GE572" s="5"/>
      <c r="GF572" s="5"/>
      <c r="GG572" s="5"/>
      <c r="GH572" s="5"/>
      <c r="GI572" s="5"/>
      <c r="GJ572" s="5"/>
      <c r="GK572" s="5"/>
      <c r="GL572" s="5"/>
      <c r="GM572" s="5"/>
      <c r="GN572" s="5"/>
      <c r="GO572" s="5"/>
      <c r="GP572" s="5"/>
      <c r="GQ572" s="5"/>
      <c r="GR572" s="5"/>
      <c r="GS572" s="5"/>
      <c r="GT572" s="5"/>
      <c r="GU572" s="5"/>
      <c r="GV572" s="5"/>
      <c r="GW572" s="5"/>
      <c r="GX572" s="5"/>
      <c r="GY572" s="5"/>
      <c r="GZ572" s="5"/>
      <c r="HA572" s="5"/>
      <c r="HB572" s="5"/>
      <c r="HC572" s="5"/>
      <c r="HD572" s="5"/>
      <c r="HE572" s="5"/>
      <c r="HF572" s="5"/>
      <c r="HG572" s="5"/>
      <c r="HH572" s="5"/>
      <c r="HI572" s="5"/>
      <c r="HJ572" s="5"/>
      <c r="HK572" s="5"/>
      <c r="HL572" s="5"/>
    </row>
    <row r="573" spans="1:220" s="56" customFormat="1" x14ac:dyDescent="0.25">
      <c r="A573" s="44"/>
      <c r="B573" s="142"/>
      <c r="C573" s="143"/>
      <c r="D573" s="26"/>
      <c r="E573" s="26"/>
      <c r="F573" s="26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5"/>
      <c r="FB573" s="5"/>
      <c r="FC573" s="5"/>
      <c r="FD573" s="5"/>
      <c r="FE573" s="5"/>
      <c r="FF573" s="5"/>
      <c r="FG573" s="5"/>
      <c r="FH573" s="5"/>
      <c r="FI573" s="5"/>
      <c r="FJ573" s="5"/>
      <c r="FK573" s="5"/>
      <c r="FL573" s="5"/>
      <c r="FM573" s="5"/>
      <c r="FN573" s="5"/>
      <c r="FO573" s="5"/>
      <c r="FP573" s="5"/>
      <c r="FQ573" s="5"/>
      <c r="FR573" s="5"/>
      <c r="FS573" s="5"/>
      <c r="FT573" s="5"/>
      <c r="FU573" s="5"/>
      <c r="FV573" s="5"/>
      <c r="FW573" s="5"/>
      <c r="FX573" s="5"/>
      <c r="FY573" s="5"/>
      <c r="FZ573" s="5"/>
      <c r="GA573" s="5"/>
      <c r="GB573" s="5"/>
      <c r="GC573" s="5"/>
      <c r="GD573" s="5"/>
      <c r="GE573" s="5"/>
      <c r="GF573" s="5"/>
      <c r="GG573" s="5"/>
      <c r="GH573" s="5"/>
      <c r="GI573" s="5"/>
      <c r="GJ573" s="5"/>
      <c r="GK573" s="5"/>
      <c r="GL573" s="5"/>
      <c r="GM573" s="5"/>
      <c r="GN573" s="5"/>
      <c r="GO573" s="5"/>
      <c r="GP573" s="5"/>
      <c r="GQ573" s="5"/>
      <c r="GR573" s="5"/>
      <c r="GS573" s="5"/>
      <c r="GT573" s="5"/>
      <c r="GU573" s="5"/>
      <c r="GV573" s="5"/>
      <c r="GW573" s="5"/>
      <c r="GX573" s="5"/>
      <c r="GY573" s="5"/>
      <c r="GZ573" s="5"/>
      <c r="HA573" s="5"/>
      <c r="HB573" s="5"/>
      <c r="HC573" s="5"/>
      <c r="HD573" s="5"/>
      <c r="HE573" s="5"/>
      <c r="HF573" s="5"/>
      <c r="HG573" s="5"/>
      <c r="HH573" s="5"/>
      <c r="HI573" s="5"/>
      <c r="HJ573" s="5"/>
      <c r="HK573" s="5"/>
      <c r="HL573" s="5"/>
    </row>
    <row r="574" spans="1:220" s="56" customFormat="1" x14ac:dyDescent="0.25">
      <c r="A574" s="44"/>
      <c r="B574" s="142"/>
      <c r="C574" s="143"/>
      <c r="D574" s="26"/>
      <c r="E574" s="26"/>
      <c r="F574" s="26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5"/>
      <c r="FB574" s="5"/>
      <c r="FC574" s="5"/>
      <c r="FD574" s="5"/>
      <c r="FE574" s="5"/>
      <c r="FF574" s="5"/>
      <c r="FG574" s="5"/>
      <c r="FH574" s="5"/>
      <c r="FI574" s="5"/>
      <c r="FJ574" s="5"/>
      <c r="FK574" s="5"/>
      <c r="FL574" s="5"/>
      <c r="FM574" s="5"/>
      <c r="FN574" s="5"/>
      <c r="FO574" s="5"/>
      <c r="FP574" s="5"/>
      <c r="FQ574" s="5"/>
      <c r="FR574" s="5"/>
      <c r="FS574" s="5"/>
      <c r="FT574" s="5"/>
      <c r="FU574" s="5"/>
      <c r="FV574" s="5"/>
      <c r="FW574" s="5"/>
      <c r="FX574" s="5"/>
      <c r="FY574" s="5"/>
      <c r="FZ574" s="5"/>
      <c r="GA574" s="5"/>
      <c r="GB574" s="5"/>
      <c r="GC574" s="5"/>
      <c r="GD574" s="5"/>
      <c r="GE574" s="5"/>
      <c r="GF574" s="5"/>
      <c r="GG574" s="5"/>
      <c r="GH574" s="5"/>
      <c r="GI574" s="5"/>
      <c r="GJ574" s="5"/>
      <c r="GK574" s="5"/>
      <c r="GL574" s="5"/>
      <c r="GM574" s="5"/>
      <c r="GN574" s="5"/>
      <c r="GO574" s="5"/>
      <c r="GP574" s="5"/>
      <c r="GQ574" s="5"/>
      <c r="GR574" s="5"/>
      <c r="GS574" s="5"/>
      <c r="GT574" s="5"/>
      <c r="GU574" s="5"/>
      <c r="GV574" s="5"/>
      <c r="GW574" s="5"/>
      <c r="GX574" s="5"/>
      <c r="GY574" s="5"/>
      <c r="GZ574" s="5"/>
      <c r="HA574" s="5"/>
      <c r="HB574" s="5"/>
      <c r="HC574" s="5"/>
      <c r="HD574" s="5"/>
      <c r="HE574" s="5"/>
      <c r="HF574" s="5"/>
      <c r="HG574" s="5"/>
      <c r="HH574" s="5"/>
      <c r="HI574" s="5"/>
      <c r="HJ574" s="5"/>
      <c r="HK574" s="5"/>
      <c r="HL574" s="5"/>
    </row>
    <row r="575" spans="1:220" s="56" customFormat="1" x14ac:dyDescent="0.25">
      <c r="A575" s="44"/>
      <c r="B575" s="142"/>
      <c r="C575" s="143"/>
      <c r="D575" s="26"/>
      <c r="E575" s="26"/>
      <c r="F575" s="26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5"/>
      <c r="FB575" s="5"/>
      <c r="FC575" s="5"/>
      <c r="FD575" s="5"/>
      <c r="FE575" s="5"/>
      <c r="FF575" s="5"/>
      <c r="FG575" s="5"/>
      <c r="FH575" s="5"/>
      <c r="FI575" s="5"/>
      <c r="FJ575" s="5"/>
      <c r="FK575" s="5"/>
      <c r="FL575" s="5"/>
      <c r="FM575" s="5"/>
      <c r="FN575" s="5"/>
      <c r="FO575" s="5"/>
      <c r="FP575" s="5"/>
      <c r="FQ575" s="5"/>
      <c r="FR575" s="5"/>
      <c r="FS575" s="5"/>
      <c r="FT575" s="5"/>
      <c r="FU575" s="5"/>
      <c r="FV575" s="5"/>
      <c r="FW575" s="5"/>
      <c r="FX575" s="5"/>
      <c r="FY575" s="5"/>
      <c r="FZ575" s="5"/>
      <c r="GA575" s="5"/>
      <c r="GB575" s="5"/>
      <c r="GC575" s="5"/>
      <c r="GD575" s="5"/>
      <c r="GE575" s="5"/>
      <c r="GF575" s="5"/>
      <c r="GG575" s="5"/>
      <c r="GH575" s="5"/>
      <c r="GI575" s="5"/>
      <c r="GJ575" s="5"/>
      <c r="GK575" s="5"/>
      <c r="GL575" s="5"/>
      <c r="GM575" s="5"/>
      <c r="GN575" s="5"/>
      <c r="GO575" s="5"/>
      <c r="GP575" s="5"/>
      <c r="GQ575" s="5"/>
      <c r="GR575" s="5"/>
      <c r="GS575" s="5"/>
      <c r="GT575" s="5"/>
      <c r="GU575" s="5"/>
      <c r="GV575" s="5"/>
      <c r="GW575" s="5"/>
      <c r="GX575" s="5"/>
      <c r="GY575" s="5"/>
      <c r="GZ575" s="5"/>
      <c r="HA575" s="5"/>
      <c r="HB575" s="5"/>
      <c r="HC575" s="5"/>
      <c r="HD575" s="5"/>
      <c r="HE575" s="5"/>
      <c r="HF575" s="5"/>
      <c r="HG575" s="5"/>
      <c r="HH575" s="5"/>
      <c r="HI575" s="5"/>
      <c r="HJ575" s="5"/>
      <c r="HK575" s="5"/>
      <c r="HL575" s="5"/>
    </row>
    <row r="576" spans="1:220" s="56" customFormat="1" x14ac:dyDescent="0.25">
      <c r="A576" s="44"/>
      <c r="B576" s="142"/>
      <c r="C576" s="143"/>
      <c r="D576" s="26"/>
      <c r="E576" s="26"/>
      <c r="F576" s="26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5"/>
      <c r="FB576" s="5"/>
      <c r="FC576" s="5"/>
      <c r="FD576" s="5"/>
      <c r="FE576" s="5"/>
      <c r="FF576" s="5"/>
      <c r="FG576" s="5"/>
      <c r="FH576" s="5"/>
      <c r="FI576" s="5"/>
      <c r="FJ576" s="5"/>
      <c r="FK576" s="5"/>
      <c r="FL576" s="5"/>
      <c r="FM576" s="5"/>
      <c r="FN576" s="5"/>
      <c r="FO576" s="5"/>
      <c r="FP576" s="5"/>
      <c r="FQ576" s="5"/>
      <c r="FR576" s="5"/>
      <c r="FS576" s="5"/>
      <c r="FT576" s="5"/>
      <c r="FU576" s="5"/>
      <c r="FV576" s="5"/>
      <c r="FW576" s="5"/>
      <c r="FX576" s="5"/>
      <c r="FY576" s="5"/>
      <c r="FZ576" s="5"/>
      <c r="GA576" s="5"/>
      <c r="GB576" s="5"/>
      <c r="GC576" s="5"/>
      <c r="GD576" s="5"/>
      <c r="GE576" s="5"/>
      <c r="GF576" s="5"/>
      <c r="GG576" s="5"/>
      <c r="GH576" s="5"/>
      <c r="GI576" s="5"/>
      <c r="GJ576" s="5"/>
      <c r="GK576" s="5"/>
      <c r="GL576" s="5"/>
      <c r="GM576" s="5"/>
      <c r="GN576" s="5"/>
      <c r="GO576" s="5"/>
      <c r="GP576" s="5"/>
      <c r="GQ576" s="5"/>
      <c r="GR576" s="5"/>
      <c r="GS576" s="5"/>
      <c r="GT576" s="5"/>
      <c r="GU576" s="5"/>
      <c r="GV576" s="5"/>
      <c r="GW576" s="5"/>
      <c r="GX576" s="5"/>
      <c r="GY576" s="5"/>
      <c r="GZ576" s="5"/>
      <c r="HA576" s="5"/>
      <c r="HB576" s="5"/>
      <c r="HC576" s="5"/>
      <c r="HD576" s="5"/>
      <c r="HE576" s="5"/>
      <c r="HF576" s="5"/>
      <c r="HG576" s="5"/>
      <c r="HH576" s="5"/>
      <c r="HI576" s="5"/>
      <c r="HJ576" s="5"/>
      <c r="HK576" s="5"/>
      <c r="HL576" s="5"/>
    </row>
    <row r="577" spans="1:220" s="56" customFormat="1" x14ac:dyDescent="0.25">
      <c r="A577" s="44"/>
      <c r="B577" s="142"/>
      <c r="C577" s="143"/>
      <c r="D577" s="26"/>
      <c r="E577" s="26"/>
      <c r="F577" s="26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  <c r="EK577" s="5"/>
      <c r="EL577" s="5"/>
      <c r="EM577" s="5"/>
      <c r="EN577" s="5"/>
      <c r="EO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  <c r="EZ577" s="5"/>
      <c r="FA577" s="5"/>
      <c r="FB577" s="5"/>
      <c r="FC577" s="5"/>
      <c r="FD577" s="5"/>
      <c r="FE577" s="5"/>
      <c r="FF577" s="5"/>
      <c r="FG577" s="5"/>
      <c r="FH577" s="5"/>
      <c r="FI577" s="5"/>
      <c r="FJ577" s="5"/>
      <c r="FK577" s="5"/>
      <c r="FL577" s="5"/>
      <c r="FM577" s="5"/>
      <c r="FN577" s="5"/>
      <c r="FO577" s="5"/>
      <c r="FP577" s="5"/>
      <c r="FQ577" s="5"/>
      <c r="FR577" s="5"/>
      <c r="FS577" s="5"/>
      <c r="FT577" s="5"/>
      <c r="FU577" s="5"/>
      <c r="FV577" s="5"/>
      <c r="FW577" s="5"/>
      <c r="FX577" s="5"/>
      <c r="FY577" s="5"/>
      <c r="FZ577" s="5"/>
      <c r="GA577" s="5"/>
      <c r="GB577" s="5"/>
      <c r="GC577" s="5"/>
      <c r="GD577" s="5"/>
      <c r="GE577" s="5"/>
      <c r="GF577" s="5"/>
      <c r="GG577" s="5"/>
      <c r="GH577" s="5"/>
      <c r="GI577" s="5"/>
      <c r="GJ577" s="5"/>
      <c r="GK577" s="5"/>
      <c r="GL577" s="5"/>
      <c r="GM577" s="5"/>
      <c r="GN577" s="5"/>
      <c r="GO577" s="5"/>
      <c r="GP577" s="5"/>
      <c r="GQ577" s="5"/>
      <c r="GR577" s="5"/>
      <c r="GS577" s="5"/>
      <c r="GT577" s="5"/>
      <c r="GU577" s="5"/>
      <c r="GV577" s="5"/>
      <c r="GW577" s="5"/>
      <c r="GX577" s="5"/>
      <c r="GY577" s="5"/>
      <c r="GZ577" s="5"/>
      <c r="HA577" s="5"/>
      <c r="HB577" s="5"/>
      <c r="HC577" s="5"/>
      <c r="HD577" s="5"/>
      <c r="HE577" s="5"/>
      <c r="HF577" s="5"/>
      <c r="HG577" s="5"/>
      <c r="HH577" s="5"/>
      <c r="HI577" s="5"/>
      <c r="HJ577" s="5"/>
      <c r="HK577" s="5"/>
      <c r="HL577" s="5"/>
    </row>
    <row r="578" spans="1:220" s="56" customFormat="1" x14ac:dyDescent="0.25">
      <c r="A578" s="44"/>
      <c r="B578" s="142"/>
      <c r="C578" s="143"/>
      <c r="D578" s="26"/>
      <c r="E578" s="26"/>
      <c r="F578" s="26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  <c r="EK578" s="5"/>
      <c r="EL578" s="5"/>
      <c r="EM578" s="5"/>
      <c r="EN578" s="5"/>
      <c r="EO578" s="5"/>
      <c r="EP578" s="5"/>
      <c r="EQ578" s="5"/>
      <c r="ER578" s="5"/>
      <c r="ES578" s="5"/>
      <c r="ET578" s="5"/>
      <c r="EU578" s="5"/>
      <c r="EV578" s="5"/>
      <c r="EW578" s="5"/>
      <c r="EX578" s="5"/>
      <c r="EY578" s="5"/>
      <c r="EZ578" s="5"/>
      <c r="FA578" s="5"/>
      <c r="FB578" s="5"/>
      <c r="FC578" s="5"/>
      <c r="FD578" s="5"/>
      <c r="FE578" s="5"/>
      <c r="FF578" s="5"/>
      <c r="FG578" s="5"/>
      <c r="FH578" s="5"/>
      <c r="FI578" s="5"/>
      <c r="FJ578" s="5"/>
      <c r="FK578" s="5"/>
      <c r="FL578" s="5"/>
      <c r="FM578" s="5"/>
      <c r="FN578" s="5"/>
      <c r="FO578" s="5"/>
      <c r="FP578" s="5"/>
      <c r="FQ578" s="5"/>
      <c r="FR578" s="5"/>
      <c r="FS578" s="5"/>
      <c r="FT578" s="5"/>
      <c r="FU578" s="5"/>
      <c r="FV578" s="5"/>
      <c r="FW578" s="5"/>
      <c r="FX578" s="5"/>
      <c r="FY578" s="5"/>
      <c r="FZ578" s="5"/>
      <c r="GA578" s="5"/>
      <c r="GB578" s="5"/>
      <c r="GC578" s="5"/>
      <c r="GD578" s="5"/>
      <c r="GE578" s="5"/>
      <c r="GF578" s="5"/>
      <c r="GG578" s="5"/>
      <c r="GH578" s="5"/>
      <c r="GI578" s="5"/>
      <c r="GJ578" s="5"/>
      <c r="GK578" s="5"/>
      <c r="GL578" s="5"/>
      <c r="GM578" s="5"/>
      <c r="GN578" s="5"/>
      <c r="GO578" s="5"/>
      <c r="GP578" s="5"/>
      <c r="GQ578" s="5"/>
      <c r="GR578" s="5"/>
      <c r="GS578" s="5"/>
      <c r="GT578" s="5"/>
      <c r="GU578" s="5"/>
      <c r="GV578" s="5"/>
      <c r="GW578" s="5"/>
      <c r="GX578" s="5"/>
      <c r="GY578" s="5"/>
      <c r="GZ578" s="5"/>
      <c r="HA578" s="5"/>
      <c r="HB578" s="5"/>
      <c r="HC578" s="5"/>
      <c r="HD578" s="5"/>
      <c r="HE578" s="5"/>
      <c r="HF578" s="5"/>
      <c r="HG578" s="5"/>
      <c r="HH578" s="5"/>
      <c r="HI578" s="5"/>
      <c r="HJ578" s="5"/>
      <c r="HK578" s="5"/>
      <c r="HL578" s="5"/>
    </row>
    <row r="579" spans="1:220" s="56" customFormat="1" x14ac:dyDescent="0.25">
      <c r="A579" s="44"/>
      <c r="B579" s="142"/>
      <c r="C579" s="143"/>
      <c r="D579" s="26"/>
      <c r="E579" s="26"/>
      <c r="F579" s="26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  <c r="EK579" s="5"/>
      <c r="EL579" s="5"/>
      <c r="EM579" s="5"/>
      <c r="EN579" s="5"/>
      <c r="EO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  <c r="EZ579" s="5"/>
      <c r="FA579" s="5"/>
      <c r="FB579" s="5"/>
      <c r="FC579" s="5"/>
      <c r="FD579" s="5"/>
      <c r="FE579" s="5"/>
      <c r="FF579" s="5"/>
      <c r="FG579" s="5"/>
      <c r="FH579" s="5"/>
      <c r="FI579" s="5"/>
      <c r="FJ579" s="5"/>
      <c r="FK579" s="5"/>
      <c r="FL579" s="5"/>
      <c r="FM579" s="5"/>
      <c r="FN579" s="5"/>
      <c r="FO579" s="5"/>
      <c r="FP579" s="5"/>
      <c r="FQ579" s="5"/>
      <c r="FR579" s="5"/>
      <c r="FS579" s="5"/>
      <c r="FT579" s="5"/>
      <c r="FU579" s="5"/>
      <c r="FV579" s="5"/>
      <c r="FW579" s="5"/>
      <c r="FX579" s="5"/>
      <c r="FY579" s="5"/>
      <c r="FZ579" s="5"/>
      <c r="GA579" s="5"/>
      <c r="GB579" s="5"/>
      <c r="GC579" s="5"/>
      <c r="GD579" s="5"/>
      <c r="GE579" s="5"/>
      <c r="GF579" s="5"/>
      <c r="GG579" s="5"/>
      <c r="GH579" s="5"/>
      <c r="GI579" s="5"/>
      <c r="GJ579" s="5"/>
      <c r="GK579" s="5"/>
      <c r="GL579" s="5"/>
      <c r="GM579" s="5"/>
      <c r="GN579" s="5"/>
      <c r="GO579" s="5"/>
      <c r="GP579" s="5"/>
      <c r="GQ579" s="5"/>
      <c r="GR579" s="5"/>
      <c r="GS579" s="5"/>
      <c r="GT579" s="5"/>
      <c r="GU579" s="5"/>
      <c r="GV579" s="5"/>
      <c r="GW579" s="5"/>
      <c r="GX579" s="5"/>
      <c r="GY579" s="5"/>
      <c r="GZ579" s="5"/>
      <c r="HA579" s="5"/>
      <c r="HB579" s="5"/>
      <c r="HC579" s="5"/>
      <c r="HD579" s="5"/>
      <c r="HE579" s="5"/>
      <c r="HF579" s="5"/>
      <c r="HG579" s="5"/>
      <c r="HH579" s="5"/>
      <c r="HI579" s="5"/>
      <c r="HJ579" s="5"/>
      <c r="HK579" s="5"/>
      <c r="HL579" s="5"/>
    </row>
    <row r="580" spans="1:220" s="56" customFormat="1" x14ac:dyDescent="0.25">
      <c r="A580" s="44"/>
      <c r="B580" s="142"/>
      <c r="C580" s="143"/>
      <c r="D580" s="26"/>
      <c r="E580" s="26"/>
      <c r="F580" s="26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  <c r="EK580" s="5"/>
      <c r="EL580" s="5"/>
      <c r="EM580" s="5"/>
      <c r="EN580" s="5"/>
      <c r="EO580" s="5"/>
      <c r="EP580" s="5"/>
      <c r="EQ580" s="5"/>
      <c r="ER580" s="5"/>
      <c r="ES580" s="5"/>
      <c r="ET580" s="5"/>
      <c r="EU580" s="5"/>
      <c r="EV580" s="5"/>
      <c r="EW580" s="5"/>
      <c r="EX580" s="5"/>
      <c r="EY580" s="5"/>
      <c r="EZ580" s="5"/>
      <c r="FA580" s="5"/>
      <c r="FB580" s="5"/>
      <c r="FC580" s="5"/>
      <c r="FD580" s="5"/>
      <c r="FE580" s="5"/>
      <c r="FF580" s="5"/>
      <c r="FG580" s="5"/>
      <c r="FH580" s="5"/>
      <c r="FI580" s="5"/>
      <c r="FJ580" s="5"/>
      <c r="FK580" s="5"/>
      <c r="FL580" s="5"/>
      <c r="FM580" s="5"/>
      <c r="FN580" s="5"/>
      <c r="FO580" s="5"/>
      <c r="FP580" s="5"/>
      <c r="FQ580" s="5"/>
      <c r="FR580" s="5"/>
      <c r="FS580" s="5"/>
      <c r="FT580" s="5"/>
      <c r="FU580" s="5"/>
      <c r="FV580" s="5"/>
      <c r="FW580" s="5"/>
      <c r="FX580" s="5"/>
      <c r="FY580" s="5"/>
      <c r="FZ580" s="5"/>
      <c r="GA580" s="5"/>
      <c r="GB580" s="5"/>
      <c r="GC580" s="5"/>
      <c r="GD580" s="5"/>
      <c r="GE580" s="5"/>
      <c r="GF580" s="5"/>
      <c r="GG580" s="5"/>
      <c r="GH580" s="5"/>
      <c r="GI580" s="5"/>
      <c r="GJ580" s="5"/>
      <c r="GK580" s="5"/>
      <c r="GL580" s="5"/>
      <c r="GM580" s="5"/>
      <c r="GN580" s="5"/>
      <c r="GO580" s="5"/>
      <c r="GP580" s="5"/>
      <c r="GQ580" s="5"/>
      <c r="GR580" s="5"/>
      <c r="GS580" s="5"/>
      <c r="GT580" s="5"/>
      <c r="GU580" s="5"/>
      <c r="GV580" s="5"/>
      <c r="GW580" s="5"/>
      <c r="GX580" s="5"/>
      <c r="GY580" s="5"/>
      <c r="GZ580" s="5"/>
      <c r="HA580" s="5"/>
      <c r="HB580" s="5"/>
      <c r="HC580" s="5"/>
      <c r="HD580" s="5"/>
      <c r="HE580" s="5"/>
      <c r="HF580" s="5"/>
      <c r="HG580" s="5"/>
      <c r="HH580" s="5"/>
      <c r="HI580" s="5"/>
      <c r="HJ580" s="5"/>
      <c r="HK580" s="5"/>
      <c r="HL580" s="5"/>
    </row>
    <row r="581" spans="1:220" s="56" customFormat="1" x14ac:dyDescent="0.25">
      <c r="A581" s="44"/>
      <c r="B581" s="142"/>
      <c r="C581" s="143"/>
      <c r="D581" s="26"/>
      <c r="E581" s="26"/>
      <c r="F581" s="26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5"/>
      <c r="FE581" s="5"/>
      <c r="FF581" s="5"/>
      <c r="FG581" s="5"/>
      <c r="FH581" s="5"/>
      <c r="FI581" s="5"/>
      <c r="FJ581" s="5"/>
      <c r="FK581" s="5"/>
      <c r="FL581" s="5"/>
      <c r="FM581" s="5"/>
      <c r="FN581" s="5"/>
      <c r="FO581" s="5"/>
      <c r="FP581" s="5"/>
      <c r="FQ581" s="5"/>
      <c r="FR581" s="5"/>
      <c r="FS581" s="5"/>
      <c r="FT581" s="5"/>
      <c r="FU581" s="5"/>
      <c r="FV581" s="5"/>
      <c r="FW581" s="5"/>
      <c r="FX581" s="5"/>
      <c r="FY581" s="5"/>
      <c r="FZ581" s="5"/>
      <c r="GA581" s="5"/>
      <c r="GB581" s="5"/>
      <c r="GC581" s="5"/>
      <c r="GD581" s="5"/>
      <c r="GE581" s="5"/>
      <c r="GF581" s="5"/>
      <c r="GG581" s="5"/>
      <c r="GH581" s="5"/>
      <c r="GI581" s="5"/>
      <c r="GJ581" s="5"/>
      <c r="GK581" s="5"/>
      <c r="GL581" s="5"/>
      <c r="GM581" s="5"/>
      <c r="GN581" s="5"/>
      <c r="GO581" s="5"/>
      <c r="GP581" s="5"/>
      <c r="GQ581" s="5"/>
      <c r="GR581" s="5"/>
      <c r="GS581" s="5"/>
      <c r="GT581" s="5"/>
      <c r="GU581" s="5"/>
      <c r="GV581" s="5"/>
      <c r="GW581" s="5"/>
      <c r="GX581" s="5"/>
      <c r="GY581" s="5"/>
      <c r="GZ581" s="5"/>
      <c r="HA581" s="5"/>
      <c r="HB581" s="5"/>
      <c r="HC581" s="5"/>
      <c r="HD581" s="5"/>
      <c r="HE581" s="5"/>
      <c r="HF581" s="5"/>
      <c r="HG581" s="5"/>
      <c r="HH581" s="5"/>
      <c r="HI581" s="5"/>
      <c r="HJ581" s="5"/>
      <c r="HK581" s="5"/>
      <c r="HL581" s="5"/>
    </row>
    <row r="582" spans="1:220" s="56" customFormat="1" x14ac:dyDescent="0.25">
      <c r="A582" s="44"/>
      <c r="B582" s="142"/>
      <c r="C582" s="143"/>
      <c r="D582" s="26"/>
      <c r="E582" s="26"/>
      <c r="F582" s="26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5"/>
      <c r="FB582" s="5"/>
      <c r="FC582" s="5"/>
      <c r="FD582" s="5"/>
      <c r="FE582" s="5"/>
      <c r="FF582" s="5"/>
      <c r="FG582" s="5"/>
      <c r="FH582" s="5"/>
      <c r="FI582" s="5"/>
      <c r="FJ582" s="5"/>
      <c r="FK582" s="5"/>
      <c r="FL582" s="5"/>
      <c r="FM582" s="5"/>
      <c r="FN582" s="5"/>
      <c r="FO582" s="5"/>
      <c r="FP582" s="5"/>
      <c r="FQ582" s="5"/>
      <c r="FR582" s="5"/>
      <c r="FS582" s="5"/>
      <c r="FT582" s="5"/>
      <c r="FU582" s="5"/>
      <c r="FV582" s="5"/>
      <c r="FW582" s="5"/>
      <c r="FX582" s="5"/>
      <c r="FY582" s="5"/>
      <c r="FZ582" s="5"/>
      <c r="GA582" s="5"/>
      <c r="GB582" s="5"/>
      <c r="GC582" s="5"/>
      <c r="GD582" s="5"/>
      <c r="GE582" s="5"/>
      <c r="GF582" s="5"/>
      <c r="GG582" s="5"/>
      <c r="GH582" s="5"/>
      <c r="GI582" s="5"/>
      <c r="GJ582" s="5"/>
      <c r="GK582" s="5"/>
      <c r="GL582" s="5"/>
      <c r="GM582" s="5"/>
      <c r="GN582" s="5"/>
      <c r="GO582" s="5"/>
      <c r="GP582" s="5"/>
      <c r="GQ582" s="5"/>
      <c r="GR582" s="5"/>
      <c r="GS582" s="5"/>
      <c r="GT582" s="5"/>
      <c r="GU582" s="5"/>
      <c r="GV582" s="5"/>
      <c r="GW582" s="5"/>
      <c r="GX582" s="5"/>
      <c r="GY582" s="5"/>
      <c r="GZ582" s="5"/>
      <c r="HA582" s="5"/>
      <c r="HB582" s="5"/>
      <c r="HC582" s="5"/>
      <c r="HD582" s="5"/>
      <c r="HE582" s="5"/>
      <c r="HF582" s="5"/>
      <c r="HG582" s="5"/>
      <c r="HH582" s="5"/>
      <c r="HI582" s="5"/>
      <c r="HJ582" s="5"/>
      <c r="HK582" s="5"/>
      <c r="HL582" s="5"/>
    </row>
    <row r="583" spans="1:220" s="56" customFormat="1" x14ac:dyDescent="0.25">
      <c r="A583" s="44"/>
      <c r="B583" s="142"/>
      <c r="C583" s="143"/>
      <c r="D583" s="26"/>
      <c r="E583" s="26"/>
      <c r="F583" s="26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5"/>
      <c r="FB583" s="5"/>
      <c r="FC583" s="5"/>
      <c r="FD583" s="5"/>
      <c r="FE583" s="5"/>
      <c r="FF583" s="5"/>
      <c r="FG583" s="5"/>
      <c r="FH583" s="5"/>
      <c r="FI583" s="5"/>
      <c r="FJ583" s="5"/>
      <c r="FK583" s="5"/>
      <c r="FL583" s="5"/>
      <c r="FM583" s="5"/>
      <c r="FN583" s="5"/>
      <c r="FO583" s="5"/>
      <c r="FP583" s="5"/>
      <c r="FQ583" s="5"/>
      <c r="FR583" s="5"/>
      <c r="FS583" s="5"/>
      <c r="FT583" s="5"/>
      <c r="FU583" s="5"/>
      <c r="FV583" s="5"/>
      <c r="FW583" s="5"/>
      <c r="FX583" s="5"/>
      <c r="FY583" s="5"/>
      <c r="FZ583" s="5"/>
      <c r="GA583" s="5"/>
      <c r="GB583" s="5"/>
      <c r="GC583" s="5"/>
      <c r="GD583" s="5"/>
      <c r="GE583" s="5"/>
      <c r="GF583" s="5"/>
      <c r="GG583" s="5"/>
      <c r="GH583" s="5"/>
      <c r="GI583" s="5"/>
      <c r="GJ583" s="5"/>
      <c r="GK583" s="5"/>
      <c r="GL583" s="5"/>
      <c r="GM583" s="5"/>
      <c r="GN583" s="5"/>
      <c r="GO583" s="5"/>
      <c r="GP583" s="5"/>
      <c r="GQ583" s="5"/>
      <c r="GR583" s="5"/>
      <c r="GS583" s="5"/>
      <c r="GT583" s="5"/>
      <c r="GU583" s="5"/>
      <c r="GV583" s="5"/>
      <c r="GW583" s="5"/>
      <c r="GX583" s="5"/>
      <c r="GY583" s="5"/>
      <c r="GZ583" s="5"/>
      <c r="HA583" s="5"/>
      <c r="HB583" s="5"/>
      <c r="HC583" s="5"/>
      <c r="HD583" s="5"/>
      <c r="HE583" s="5"/>
      <c r="HF583" s="5"/>
      <c r="HG583" s="5"/>
      <c r="HH583" s="5"/>
      <c r="HI583" s="5"/>
      <c r="HJ583" s="5"/>
      <c r="HK583" s="5"/>
      <c r="HL583" s="5"/>
    </row>
    <row r="584" spans="1:220" s="56" customFormat="1" x14ac:dyDescent="0.25">
      <c r="A584" s="44"/>
      <c r="B584" s="142"/>
      <c r="C584" s="143"/>
      <c r="D584" s="26"/>
      <c r="E584" s="26"/>
      <c r="F584" s="26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5"/>
      <c r="FE584" s="5"/>
      <c r="FF584" s="5"/>
      <c r="FG584" s="5"/>
      <c r="FH584" s="5"/>
      <c r="FI584" s="5"/>
      <c r="FJ584" s="5"/>
      <c r="FK584" s="5"/>
      <c r="FL584" s="5"/>
      <c r="FM584" s="5"/>
      <c r="FN584" s="5"/>
      <c r="FO584" s="5"/>
      <c r="FP584" s="5"/>
      <c r="FQ584" s="5"/>
      <c r="FR584" s="5"/>
      <c r="FS584" s="5"/>
      <c r="FT584" s="5"/>
      <c r="FU584" s="5"/>
      <c r="FV584" s="5"/>
      <c r="FW584" s="5"/>
      <c r="FX584" s="5"/>
      <c r="FY584" s="5"/>
      <c r="FZ584" s="5"/>
      <c r="GA584" s="5"/>
      <c r="GB584" s="5"/>
      <c r="GC584" s="5"/>
      <c r="GD584" s="5"/>
      <c r="GE584" s="5"/>
      <c r="GF584" s="5"/>
      <c r="GG584" s="5"/>
      <c r="GH584" s="5"/>
      <c r="GI584" s="5"/>
      <c r="GJ584" s="5"/>
      <c r="GK584" s="5"/>
      <c r="GL584" s="5"/>
      <c r="GM584" s="5"/>
      <c r="GN584" s="5"/>
      <c r="GO584" s="5"/>
      <c r="GP584" s="5"/>
      <c r="GQ584" s="5"/>
      <c r="GR584" s="5"/>
      <c r="GS584" s="5"/>
      <c r="GT584" s="5"/>
      <c r="GU584" s="5"/>
      <c r="GV584" s="5"/>
      <c r="GW584" s="5"/>
      <c r="GX584" s="5"/>
      <c r="GY584" s="5"/>
      <c r="GZ584" s="5"/>
      <c r="HA584" s="5"/>
      <c r="HB584" s="5"/>
      <c r="HC584" s="5"/>
      <c r="HD584" s="5"/>
      <c r="HE584" s="5"/>
      <c r="HF584" s="5"/>
      <c r="HG584" s="5"/>
      <c r="HH584" s="5"/>
      <c r="HI584" s="5"/>
      <c r="HJ584" s="5"/>
      <c r="HK584" s="5"/>
      <c r="HL584" s="5"/>
    </row>
    <row r="585" spans="1:220" s="56" customFormat="1" x14ac:dyDescent="0.25">
      <c r="A585" s="44"/>
      <c r="B585" s="142"/>
      <c r="C585" s="143"/>
      <c r="D585" s="26"/>
      <c r="E585" s="26"/>
      <c r="F585" s="26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5"/>
      <c r="FB585" s="5"/>
      <c r="FC585" s="5"/>
      <c r="FD585" s="5"/>
      <c r="FE585" s="5"/>
      <c r="FF585" s="5"/>
      <c r="FG585" s="5"/>
      <c r="FH585" s="5"/>
      <c r="FI585" s="5"/>
      <c r="FJ585" s="5"/>
      <c r="FK585" s="5"/>
      <c r="FL585" s="5"/>
      <c r="FM585" s="5"/>
      <c r="FN585" s="5"/>
      <c r="FO585" s="5"/>
      <c r="FP585" s="5"/>
      <c r="FQ585" s="5"/>
      <c r="FR585" s="5"/>
      <c r="FS585" s="5"/>
      <c r="FT585" s="5"/>
      <c r="FU585" s="5"/>
      <c r="FV585" s="5"/>
      <c r="FW585" s="5"/>
      <c r="FX585" s="5"/>
      <c r="FY585" s="5"/>
      <c r="FZ585" s="5"/>
      <c r="GA585" s="5"/>
      <c r="GB585" s="5"/>
      <c r="GC585" s="5"/>
      <c r="GD585" s="5"/>
      <c r="GE585" s="5"/>
      <c r="GF585" s="5"/>
      <c r="GG585" s="5"/>
      <c r="GH585" s="5"/>
      <c r="GI585" s="5"/>
      <c r="GJ585" s="5"/>
      <c r="GK585" s="5"/>
      <c r="GL585" s="5"/>
      <c r="GM585" s="5"/>
      <c r="GN585" s="5"/>
      <c r="GO585" s="5"/>
      <c r="GP585" s="5"/>
      <c r="GQ585" s="5"/>
      <c r="GR585" s="5"/>
      <c r="GS585" s="5"/>
      <c r="GT585" s="5"/>
      <c r="GU585" s="5"/>
      <c r="GV585" s="5"/>
      <c r="GW585" s="5"/>
      <c r="GX585" s="5"/>
      <c r="GY585" s="5"/>
      <c r="GZ585" s="5"/>
      <c r="HA585" s="5"/>
      <c r="HB585" s="5"/>
      <c r="HC585" s="5"/>
      <c r="HD585" s="5"/>
      <c r="HE585" s="5"/>
      <c r="HF585" s="5"/>
      <c r="HG585" s="5"/>
      <c r="HH585" s="5"/>
      <c r="HI585" s="5"/>
      <c r="HJ585" s="5"/>
      <c r="HK585" s="5"/>
      <c r="HL585" s="5"/>
    </row>
    <row r="586" spans="1:220" s="56" customFormat="1" x14ac:dyDescent="0.25">
      <c r="A586" s="44"/>
      <c r="B586" s="142"/>
      <c r="C586" s="143"/>
      <c r="D586" s="26"/>
      <c r="E586" s="26"/>
      <c r="F586" s="26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5"/>
      <c r="FE586" s="5"/>
      <c r="FF586" s="5"/>
      <c r="FG586" s="5"/>
      <c r="FH586" s="5"/>
      <c r="FI586" s="5"/>
      <c r="FJ586" s="5"/>
      <c r="FK586" s="5"/>
      <c r="FL586" s="5"/>
      <c r="FM586" s="5"/>
      <c r="FN586" s="5"/>
      <c r="FO586" s="5"/>
      <c r="FP586" s="5"/>
      <c r="FQ586" s="5"/>
      <c r="FR586" s="5"/>
      <c r="FS586" s="5"/>
      <c r="FT586" s="5"/>
      <c r="FU586" s="5"/>
      <c r="FV586" s="5"/>
      <c r="FW586" s="5"/>
      <c r="FX586" s="5"/>
      <c r="FY586" s="5"/>
      <c r="FZ586" s="5"/>
      <c r="GA586" s="5"/>
      <c r="GB586" s="5"/>
      <c r="GC586" s="5"/>
      <c r="GD586" s="5"/>
      <c r="GE586" s="5"/>
      <c r="GF586" s="5"/>
      <c r="GG586" s="5"/>
      <c r="GH586" s="5"/>
      <c r="GI586" s="5"/>
      <c r="GJ586" s="5"/>
      <c r="GK586" s="5"/>
      <c r="GL586" s="5"/>
      <c r="GM586" s="5"/>
      <c r="GN586" s="5"/>
      <c r="GO586" s="5"/>
      <c r="GP586" s="5"/>
      <c r="GQ586" s="5"/>
      <c r="GR586" s="5"/>
      <c r="GS586" s="5"/>
      <c r="GT586" s="5"/>
      <c r="GU586" s="5"/>
      <c r="GV586" s="5"/>
      <c r="GW586" s="5"/>
      <c r="GX586" s="5"/>
      <c r="GY586" s="5"/>
      <c r="GZ586" s="5"/>
      <c r="HA586" s="5"/>
      <c r="HB586" s="5"/>
      <c r="HC586" s="5"/>
      <c r="HD586" s="5"/>
      <c r="HE586" s="5"/>
      <c r="HF586" s="5"/>
      <c r="HG586" s="5"/>
      <c r="HH586" s="5"/>
      <c r="HI586" s="5"/>
      <c r="HJ586" s="5"/>
      <c r="HK586" s="5"/>
      <c r="HL586" s="5"/>
    </row>
    <row r="587" spans="1:220" s="56" customFormat="1" x14ac:dyDescent="0.25">
      <c r="A587" s="44"/>
      <c r="B587" s="142"/>
      <c r="C587" s="143"/>
      <c r="D587" s="26"/>
      <c r="E587" s="26"/>
      <c r="F587" s="26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  <c r="EK587" s="5"/>
      <c r="EL587" s="5"/>
      <c r="EM587" s="5"/>
      <c r="EN587" s="5"/>
      <c r="EO587" s="5"/>
      <c r="EP587" s="5"/>
      <c r="EQ587" s="5"/>
      <c r="ER587" s="5"/>
      <c r="ES587" s="5"/>
      <c r="ET587" s="5"/>
      <c r="EU587" s="5"/>
      <c r="EV587" s="5"/>
      <c r="EW587" s="5"/>
      <c r="EX587" s="5"/>
      <c r="EY587" s="5"/>
      <c r="EZ587" s="5"/>
      <c r="FA587" s="5"/>
      <c r="FB587" s="5"/>
      <c r="FC587" s="5"/>
      <c r="FD587" s="5"/>
      <c r="FE587" s="5"/>
      <c r="FF587" s="5"/>
      <c r="FG587" s="5"/>
      <c r="FH587" s="5"/>
      <c r="FI587" s="5"/>
      <c r="FJ587" s="5"/>
      <c r="FK587" s="5"/>
      <c r="FL587" s="5"/>
      <c r="FM587" s="5"/>
      <c r="FN587" s="5"/>
      <c r="FO587" s="5"/>
      <c r="FP587" s="5"/>
      <c r="FQ587" s="5"/>
      <c r="FR587" s="5"/>
      <c r="FS587" s="5"/>
      <c r="FT587" s="5"/>
      <c r="FU587" s="5"/>
      <c r="FV587" s="5"/>
      <c r="FW587" s="5"/>
      <c r="FX587" s="5"/>
      <c r="FY587" s="5"/>
      <c r="FZ587" s="5"/>
      <c r="GA587" s="5"/>
      <c r="GB587" s="5"/>
      <c r="GC587" s="5"/>
      <c r="GD587" s="5"/>
      <c r="GE587" s="5"/>
      <c r="GF587" s="5"/>
      <c r="GG587" s="5"/>
      <c r="GH587" s="5"/>
      <c r="GI587" s="5"/>
      <c r="GJ587" s="5"/>
      <c r="GK587" s="5"/>
      <c r="GL587" s="5"/>
      <c r="GM587" s="5"/>
      <c r="GN587" s="5"/>
      <c r="GO587" s="5"/>
      <c r="GP587" s="5"/>
      <c r="GQ587" s="5"/>
      <c r="GR587" s="5"/>
      <c r="GS587" s="5"/>
      <c r="GT587" s="5"/>
      <c r="GU587" s="5"/>
      <c r="GV587" s="5"/>
      <c r="GW587" s="5"/>
      <c r="GX587" s="5"/>
      <c r="GY587" s="5"/>
      <c r="GZ587" s="5"/>
      <c r="HA587" s="5"/>
      <c r="HB587" s="5"/>
      <c r="HC587" s="5"/>
      <c r="HD587" s="5"/>
      <c r="HE587" s="5"/>
      <c r="HF587" s="5"/>
      <c r="HG587" s="5"/>
      <c r="HH587" s="5"/>
      <c r="HI587" s="5"/>
      <c r="HJ587" s="5"/>
      <c r="HK587" s="5"/>
      <c r="HL587" s="5"/>
    </row>
    <row r="588" spans="1:220" s="56" customFormat="1" x14ac:dyDescent="0.25">
      <c r="A588" s="44"/>
      <c r="B588" s="142"/>
      <c r="C588" s="143"/>
      <c r="D588" s="26"/>
      <c r="E588" s="26"/>
      <c r="F588" s="26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  <c r="EK588" s="5"/>
      <c r="EL588" s="5"/>
      <c r="EM588" s="5"/>
      <c r="EN588" s="5"/>
      <c r="EO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  <c r="EZ588" s="5"/>
      <c r="FA588" s="5"/>
      <c r="FB588" s="5"/>
      <c r="FC588" s="5"/>
      <c r="FD588" s="5"/>
      <c r="FE588" s="5"/>
      <c r="FF588" s="5"/>
      <c r="FG588" s="5"/>
      <c r="FH588" s="5"/>
      <c r="FI588" s="5"/>
      <c r="FJ588" s="5"/>
      <c r="FK588" s="5"/>
      <c r="FL588" s="5"/>
      <c r="FM588" s="5"/>
      <c r="FN588" s="5"/>
      <c r="FO588" s="5"/>
      <c r="FP588" s="5"/>
      <c r="FQ588" s="5"/>
      <c r="FR588" s="5"/>
      <c r="FS588" s="5"/>
      <c r="FT588" s="5"/>
      <c r="FU588" s="5"/>
      <c r="FV588" s="5"/>
      <c r="FW588" s="5"/>
      <c r="FX588" s="5"/>
      <c r="FY588" s="5"/>
      <c r="FZ588" s="5"/>
      <c r="GA588" s="5"/>
      <c r="GB588" s="5"/>
      <c r="GC588" s="5"/>
      <c r="GD588" s="5"/>
      <c r="GE588" s="5"/>
      <c r="GF588" s="5"/>
      <c r="GG588" s="5"/>
      <c r="GH588" s="5"/>
      <c r="GI588" s="5"/>
      <c r="GJ588" s="5"/>
      <c r="GK588" s="5"/>
      <c r="GL588" s="5"/>
      <c r="GM588" s="5"/>
      <c r="GN588" s="5"/>
      <c r="GO588" s="5"/>
      <c r="GP588" s="5"/>
      <c r="GQ588" s="5"/>
      <c r="GR588" s="5"/>
      <c r="GS588" s="5"/>
      <c r="GT588" s="5"/>
      <c r="GU588" s="5"/>
      <c r="GV588" s="5"/>
      <c r="GW588" s="5"/>
      <c r="GX588" s="5"/>
      <c r="GY588" s="5"/>
      <c r="GZ588" s="5"/>
      <c r="HA588" s="5"/>
      <c r="HB588" s="5"/>
      <c r="HC588" s="5"/>
      <c r="HD588" s="5"/>
      <c r="HE588" s="5"/>
      <c r="HF588" s="5"/>
      <c r="HG588" s="5"/>
      <c r="HH588" s="5"/>
      <c r="HI588" s="5"/>
      <c r="HJ588" s="5"/>
      <c r="HK588" s="5"/>
      <c r="HL588" s="5"/>
    </row>
    <row r="589" spans="1:220" s="56" customFormat="1" x14ac:dyDescent="0.25">
      <c r="A589" s="44"/>
      <c r="B589" s="142"/>
      <c r="C589" s="143"/>
      <c r="D589" s="26"/>
      <c r="E589" s="26"/>
      <c r="F589" s="26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  <c r="EK589" s="5"/>
      <c r="EL589" s="5"/>
      <c r="EM589" s="5"/>
      <c r="EN589" s="5"/>
      <c r="EO589" s="5"/>
      <c r="EP589" s="5"/>
      <c r="EQ589" s="5"/>
      <c r="ER589" s="5"/>
      <c r="ES589" s="5"/>
      <c r="ET589" s="5"/>
      <c r="EU589" s="5"/>
      <c r="EV589" s="5"/>
      <c r="EW589" s="5"/>
      <c r="EX589" s="5"/>
      <c r="EY589" s="5"/>
      <c r="EZ589" s="5"/>
      <c r="FA589" s="5"/>
      <c r="FB589" s="5"/>
      <c r="FC589" s="5"/>
      <c r="FD589" s="5"/>
      <c r="FE589" s="5"/>
      <c r="FF589" s="5"/>
      <c r="FG589" s="5"/>
      <c r="FH589" s="5"/>
      <c r="FI589" s="5"/>
      <c r="FJ589" s="5"/>
      <c r="FK589" s="5"/>
      <c r="FL589" s="5"/>
      <c r="FM589" s="5"/>
      <c r="FN589" s="5"/>
      <c r="FO589" s="5"/>
      <c r="FP589" s="5"/>
      <c r="FQ589" s="5"/>
      <c r="FR589" s="5"/>
      <c r="FS589" s="5"/>
      <c r="FT589" s="5"/>
      <c r="FU589" s="5"/>
      <c r="FV589" s="5"/>
      <c r="FW589" s="5"/>
      <c r="FX589" s="5"/>
      <c r="FY589" s="5"/>
      <c r="FZ589" s="5"/>
      <c r="GA589" s="5"/>
      <c r="GB589" s="5"/>
      <c r="GC589" s="5"/>
      <c r="GD589" s="5"/>
      <c r="GE589" s="5"/>
      <c r="GF589" s="5"/>
      <c r="GG589" s="5"/>
      <c r="GH589" s="5"/>
      <c r="GI589" s="5"/>
      <c r="GJ589" s="5"/>
      <c r="GK589" s="5"/>
      <c r="GL589" s="5"/>
      <c r="GM589" s="5"/>
      <c r="GN589" s="5"/>
      <c r="GO589" s="5"/>
      <c r="GP589" s="5"/>
      <c r="GQ589" s="5"/>
      <c r="GR589" s="5"/>
      <c r="GS589" s="5"/>
      <c r="GT589" s="5"/>
      <c r="GU589" s="5"/>
      <c r="GV589" s="5"/>
      <c r="GW589" s="5"/>
      <c r="GX589" s="5"/>
      <c r="GY589" s="5"/>
      <c r="GZ589" s="5"/>
      <c r="HA589" s="5"/>
      <c r="HB589" s="5"/>
      <c r="HC589" s="5"/>
      <c r="HD589" s="5"/>
      <c r="HE589" s="5"/>
      <c r="HF589" s="5"/>
      <c r="HG589" s="5"/>
      <c r="HH589" s="5"/>
      <c r="HI589" s="5"/>
      <c r="HJ589" s="5"/>
      <c r="HK589" s="5"/>
      <c r="HL589" s="5"/>
    </row>
    <row r="590" spans="1:220" s="56" customFormat="1" x14ac:dyDescent="0.25">
      <c r="A590" s="44"/>
      <c r="B590" s="142"/>
      <c r="C590" s="143"/>
      <c r="D590" s="26"/>
      <c r="E590" s="26"/>
      <c r="F590" s="26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  <c r="EK590" s="5"/>
      <c r="EL590" s="5"/>
      <c r="EM590" s="5"/>
      <c r="EN590" s="5"/>
      <c r="EO590" s="5"/>
      <c r="EP590" s="5"/>
      <c r="EQ590" s="5"/>
      <c r="ER590" s="5"/>
      <c r="ES590" s="5"/>
      <c r="ET590" s="5"/>
      <c r="EU590" s="5"/>
      <c r="EV590" s="5"/>
      <c r="EW590" s="5"/>
      <c r="EX590" s="5"/>
      <c r="EY590" s="5"/>
      <c r="EZ590" s="5"/>
      <c r="FA590" s="5"/>
      <c r="FB590" s="5"/>
      <c r="FC590" s="5"/>
      <c r="FD590" s="5"/>
      <c r="FE590" s="5"/>
      <c r="FF590" s="5"/>
      <c r="FG590" s="5"/>
      <c r="FH590" s="5"/>
      <c r="FI590" s="5"/>
      <c r="FJ590" s="5"/>
      <c r="FK590" s="5"/>
      <c r="FL590" s="5"/>
      <c r="FM590" s="5"/>
      <c r="FN590" s="5"/>
      <c r="FO590" s="5"/>
      <c r="FP590" s="5"/>
      <c r="FQ590" s="5"/>
      <c r="FR590" s="5"/>
      <c r="FS590" s="5"/>
      <c r="FT590" s="5"/>
      <c r="FU590" s="5"/>
      <c r="FV590" s="5"/>
      <c r="FW590" s="5"/>
      <c r="FX590" s="5"/>
      <c r="FY590" s="5"/>
      <c r="FZ590" s="5"/>
      <c r="GA590" s="5"/>
      <c r="GB590" s="5"/>
      <c r="GC590" s="5"/>
      <c r="GD590" s="5"/>
      <c r="GE590" s="5"/>
      <c r="GF590" s="5"/>
      <c r="GG590" s="5"/>
      <c r="GH590" s="5"/>
      <c r="GI590" s="5"/>
      <c r="GJ590" s="5"/>
      <c r="GK590" s="5"/>
      <c r="GL590" s="5"/>
      <c r="GM590" s="5"/>
      <c r="GN590" s="5"/>
      <c r="GO590" s="5"/>
      <c r="GP590" s="5"/>
      <c r="GQ590" s="5"/>
      <c r="GR590" s="5"/>
      <c r="GS590" s="5"/>
      <c r="GT590" s="5"/>
      <c r="GU590" s="5"/>
      <c r="GV590" s="5"/>
      <c r="GW590" s="5"/>
      <c r="GX590" s="5"/>
      <c r="GY590" s="5"/>
      <c r="GZ590" s="5"/>
      <c r="HA590" s="5"/>
      <c r="HB590" s="5"/>
      <c r="HC590" s="5"/>
      <c r="HD590" s="5"/>
      <c r="HE590" s="5"/>
      <c r="HF590" s="5"/>
      <c r="HG590" s="5"/>
      <c r="HH590" s="5"/>
      <c r="HI590" s="5"/>
      <c r="HJ590" s="5"/>
      <c r="HK590" s="5"/>
      <c r="HL590" s="5"/>
    </row>
    <row r="591" spans="1:220" s="56" customFormat="1" x14ac:dyDescent="0.25">
      <c r="A591" s="44"/>
      <c r="B591" s="142"/>
      <c r="C591" s="143"/>
      <c r="D591" s="26"/>
      <c r="E591" s="26"/>
      <c r="F591" s="26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  <c r="EK591" s="5"/>
      <c r="EL591" s="5"/>
      <c r="EM591" s="5"/>
      <c r="EN591" s="5"/>
      <c r="EO591" s="5"/>
      <c r="EP591" s="5"/>
      <c r="EQ591" s="5"/>
      <c r="ER591" s="5"/>
      <c r="ES591" s="5"/>
      <c r="ET591" s="5"/>
      <c r="EU591" s="5"/>
      <c r="EV591" s="5"/>
      <c r="EW591" s="5"/>
      <c r="EX591" s="5"/>
      <c r="EY591" s="5"/>
      <c r="EZ591" s="5"/>
      <c r="FA591" s="5"/>
      <c r="FB591" s="5"/>
      <c r="FC591" s="5"/>
      <c r="FD591" s="5"/>
      <c r="FE591" s="5"/>
      <c r="FF591" s="5"/>
      <c r="FG591" s="5"/>
      <c r="FH591" s="5"/>
      <c r="FI591" s="5"/>
      <c r="FJ591" s="5"/>
      <c r="FK591" s="5"/>
      <c r="FL591" s="5"/>
      <c r="FM591" s="5"/>
      <c r="FN591" s="5"/>
      <c r="FO591" s="5"/>
      <c r="FP591" s="5"/>
      <c r="FQ591" s="5"/>
      <c r="FR591" s="5"/>
      <c r="FS591" s="5"/>
      <c r="FT591" s="5"/>
      <c r="FU591" s="5"/>
      <c r="FV591" s="5"/>
      <c r="FW591" s="5"/>
      <c r="FX591" s="5"/>
      <c r="FY591" s="5"/>
      <c r="FZ591" s="5"/>
      <c r="GA591" s="5"/>
      <c r="GB591" s="5"/>
      <c r="GC591" s="5"/>
      <c r="GD591" s="5"/>
      <c r="GE591" s="5"/>
      <c r="GF591" s="5"/>
      <c r="GG591" s="5"/>
      <c r="GH591" s="5"/>
      <c r="GI591" s="5"/>
      <c r="GJ591" s="5"/>
      <c r="GK591" s="5"/>
      <c r="GL591" s="5"/>
      <c r="GM591" s="5"/>
      <c r="GN591" s="5"/>
      <c r="GO591" s="5"/>
      <c r="GP591" s="5"/>
      <c r="GQ591" s="5"/>
      <c r="GR591" s="5"/>
      <c r="GS591" s="5"/>
      <c r="GT591" s="5"/>
      <c r="GU591" s="5"/>
      <c r="GV591" s="5"/>
      <c r="GW591" s="5"/>
      <c r="GX591" s="5"/>
      <c r="GY591" s="5"/>
      <c r="GZ591" s="5"/>
      <c r="HA591" s="5"/>
      <c r="HB591" s="5"/>
      <c r="HC591" s="5"/>
      <c r="HD591" s="5"/>
      <c r="HE591" s="5"/>
      <c r="HF591" s="5"/>
      <c r="HG591" s="5"/>
      <c r="HH591" s="5"/>
      <c r="HI591" s="5"/>
      <c r="HJ591" s="5"/>
      <c r="HK591" s="5"/>
      <c r="HL591" s="5"/>
    </row>
    <row r="592" spans="1:220" s="56" customFormat="1" x14ac:dyDescent="0.25">
      <c r="A592" s="44"/>
      <c r="B592" s="142"/>
      <c r="C592" s="143"/>
      <c r="D592" s="26"/>
      <c r="E592" s="26"/>
      <c r="F592" s="26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  <c r="EK592" s="5"/>
      <c r="EL592" s="5"/>
      <c r="EM592" s="5"/>
      <c r="EN592" s="5"/>
      <c r="EO592" s="5"/>
      <c r="EP592" s="5"/>
      <c r="EQ592" s="5"/>
      <c r="ER592" s="5"/>
      <c r="ES592" s="5"/>
      <c r="ET592" s="5"/>
      <c r="EU592" s="5"/>
      <c r="EV592" s="5"/>
      <c r="EW592" s="5"/>
      <c r="EX592" s="5"/>
      <c r="EY592" s="5"/>
      <c r="EZ592" s="5"/>
      <c r="FA592" s="5"/>
      <c r="FB592" s="5"/>
      <c r="FC592" s="5"/>
      <c r="FD592" s="5"/>
      <c r="FE592" s="5"/>
      <c r="FF592" s="5"/>
      <c r="FG592" s="5"/>
      <c r="FH592" s="5"/>
      <c r="FI592" s="5"/>
      <c r="FJ592" s="5"/>
      <c r="FK592" s="5"/>
      <c r="FL592" s="5"/>
      <c r="FM592" s="5"/>
      <c r="FN592" s="5"/>
      <c r="FO592" s="5"/>
      <c r="FP592" s="5"/>
      <c r="FQ592" s="5"/>
      <c r="FR592" s="5"/>
      <c r="FS592" s="5"/>
      <c r="FT592" s="5"/>
      <c r="FU592" s="5"/>
      <c r="FV592" s="5"/>
      <c r="FW592" s="5"/>
      <c r="FX592" s="5"/>
      <c r="FY592" s="5"/>
      <c r="FZ592" s="5"/>
      <c r="GA592" s="5"/>
      <c r="GB592" s="5"/>
      <c r="GC592" s="5"/>
      <c r="GD592" s="5"/>
      <c r="GE592" s="5"/>
      <c r="GF592" s="5"/>
      <c r="GG592" s="5"/>
      <c r="GH592" s="5"/>
      <c r="GI592" s="5"/>
      <c r="GJ592" s="5"/>
      <c r="GK592" s="5"/>
      <c r="GL592" s="5"/>
      <c r="GM592" s="5"/>
      <c r="GN592" s="5"/>
      <c r="GO592" s="5"/>
      <c r="GP592" s="5"/>
      <c r="GQ592" s="5"/>
      <c r="GR592" s="5"/>
      <c r="GS592" s="5"/>
      <c r="GT592" s="5"/>
      <c r="GU592" s="5"/>
      <c r="GV592" s="5"/>
      <c r="GW592" s="5"/>
      <c r="GX592" s="5"/>
      <c r="GY592" s="5"/>
      <c r="GZ592" s="5"/>
      <c r="HA592" s="5"/>
      <c r="HB592" s="5"/>
      <c r="HC592" s="5"/>
      <c r="HD592" s="5"/>
      <c r="HE592" s="5"/>
      <c r="HF592" s="5"/>
      <c r="HG592" s="5"/>
      <c r="HH592" s="5"/>
      <c r="HI592" s="5"/>
      <c r="HJ592" s="5"/>
      <c r="HK592" s="5"/>
      <c r="HL592" s="5"/>
    </row>
    <row r="593" spans="1:220" s="56" customFormat="1" x14ac:dyDescent="0.25">
      <c r="A593" s="44"/>
      <c r="B593" s="142"/>
      <c r="C593" s="143"/>
      <c r="D593" s="26"/>
      <c r="E593" s="26"/>
      <c r="F593" s="26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  <c r="EK593" s="5"/>
      <c r="EL593" s="5"/>
      <c r="EM593" s="5"/>
      <c r="EN593" s="5"/>
      <c r="EO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5"/>
      <c r="FB593" s="5"/>
      <c r="FC593" s="5"/>
      <c r="FD593" s="5"/>
      <c r="FE593" s="5"/>
      <c r="FF593" s="5"/>
      <c r="FG593" s="5"/>
      <c r="FH593" s="5"/>
      <c r="FI593" s="5"/>
      <c r="FJ593" s="5"/>
      <c r="FK593" s="5"/>
      <c r="FL593" s="5"/>
      <c r="FM593" s="5"/>
      <c r="FN593" s="5"/>
      <c r="FO593" s="5"/>
      <c r="FP593" s="5"/>
      <c r="FQ593" s="5"/>
      <c r="FR593" s="5"/>
      <c r="FS593" s="5"/>
      <c r="FT593" s="5"/>
      <c r="FU593" s="5"/>
      <c r="FV593" s="5"/>
      <c r="FW593" s="5"/>
      <c r="FX593" s="5"/>
      <c r="FY593" s="5"/>
      <c r="FZ593" s="5"/>
      <c r="GA593" s="5"/>
      <c r="GB593" s="5"/>
      <c r="GC593" s="5"/>
      <c r="GD593" s="5"/>
      <c r="GE593" s="5"/>
      <c r="GF593" s="5"/>
      <c r="GG593" s="5"/>
      <c r="GH593" s="5"/>
      <c r="GI593" s="5"/>
      <c r="GJ593" s="5"/>
      <c r="GK593" s="5"/>
      <c r="GL593" s="5"/>
      <c r="GM593" s="5"/>
      <c r="GN593" s="5"/>
      <c r="GO593" s="5"/>
      <c r="GP593" s="5"/>
      <c r="GQ593" s="5"/>
      <c r="GR593" s="5"/>
      <c r="GS593" s="5"/>
      <c r="GT593" s="5"/>
      <c r="GU593" s="5"/>
      <c r="GV593" s="5"/>
      <c r="GW593" s="5"/>
      <c r="GX593" s="5"/>
      <c r="GY593" s="5"/>
      <c r="GZ593" s="5"/>
      <c r="HA593" s="5"/>
      <c r="HB593" s="5"/>
      <c r="HC593" s="5"/>
      <c r="HD593" s="5"/>
      <c r="HE593" s="5"/>
      <c r="HF593" s="5"/>
      <c r="HG593" s="5"/>
      <c r="HH593" s="5"/>
      <c r="HI593" s="5"/>
      <c r="HJ593" s="5"/>
      <c r="HK593" s="5"/>
      <c r="HL593" s="5"/>
    </row>
    <row r="594" spans="1:220" s="56" customFormat="1" x14ac:dyDescent="0.25">
      <c r="A594" s="44"/>
      <c r="B594" s="142"/>
      <c r="C594" s="143"/>
      <c r="D594" s="26"/>
      <c r="E594" s="26"/>
      <c r="F594" s="26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  <c r="EO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5"/>
      <c r="FB594" s="5"/>
      <c r="FC594" s="5"/>
      <c r="FD594" s="5"/>
      <c r="FE594" s="5"/>
      <c r="FF594" s="5"/>
      <c r="FG594" s="5"/>
      <c r="FH594" s="5"/>
      <c r="FI594" s="5"/>
      <c r="FJ594" s="5"/>
      <c r="FK594" s="5"/>
      <c r="FL594" s="5"/>
      <c r="FM594" s="5"/>
      <c r="FN594" s="5"/>
      <c r="FO594" s="5"/>
      <c r="FP594" s="5"/>
      <c r="FQ594" s="5"/>
      <c r="FR594" s="5"/>
      <c r="FS594" s="5"/>
      <c r="FT594" s="5"/>
      <c r="FU594" s="5"/>
      <c r="FV594" s="5"/>
      <c r="FW594" s="5"/>
      <c r="FX594" s="5"/>
      <c r="FY594" s="5"/>
      <c r="FZ594" s="5"/>
      <c r="GA594" s="5"/>
      <c r="GB594" s="5"/>
      <c r="GC594" s="5"/>
      <c r="GD594" s="5"/>
      <c r="GE594" s="5"/>
      <c r="GF594" s="5"/>
      <c r="GG594" s="5"/>
      <c r="GH594" s="5"/>
      <c r="GI594" s="5"/>
      <c r="GJ594" s="5"/>
      <c r="GK594" s="5"/>
      <c r="GL594" s="5"/>
      <c r="GM594" s="5"/>
      <c r="GN594" s="5"/>
      <c r="GO594" s="5"/>
      <c r="GP594" s="5"/>
      <c r="GQ594" s="5"/>
      <c r="GR594" s="5"/>
      <c r="GS594" s="5"/>
      <c r="GT594" s="5"/>
      <c r="GU594" s="5"/>
      <c r="GV594" s="5"/>
      <c r="GW594" s="5"/>
      <c r="GX594" s="5"/>
      <c r="GY594" s="5"/>
      <c r="GZ594" s="5"/>
      <c r="HA594" s="5"/>
      <c r="HB594" s="5"/>
      <c r="HC594" s="5"/>
      <c r="HD594" s="5"/>
      <c r="HE594" s="5"/>
      <c r="HF594" s="5"/>
      <c r="HG594" s="5"/>
      <c r="HH594" s="5"/>
      <c r="HI594" s="5"/>
      <c r="HJ594" s="5"/>
      <c r="HK594" s="5"/>
      <c r="HL594" s="5"/>
    </row>
    <row r="595" spans="1:220" s="56" customFormat="1" x14ac:dyDescent="0.25">
      <c r="A595" s="44"/>
      <c r="B595" s="142"/>
      <c r="C595" s="143"/>
      <c r="D595" s="26"/>
      <c r="E595" s="26"/>
      <c r="F595" s="26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  <c r="EK595" s="5"/>
      <c r="EL595" s="5"/>
      <c r="EM595" s="5"/>
      <c r="EN595" s="5"/>
      <c r="EO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  <c r="EZ595" s="5"/>
      <c r="FA595" s="5"/>
      <c r="FB595" s="5"/>
      <c r="FC595" s="5"/>
      <c r="FD595" s="5"/>
      <c r="FE595" s="5"/>
      <c r="FF595" s="5"/>
      <c r="FG595" s="5"/>
      <c r="FH595" s="5"/>
      <c r="FI595" s="5"/>
      <c r="FJ595" s="5"/>
      <c r="FK595" s="5"/>
      <c r="FL595" s="5"/>
      <c r="FM595" s="5"/>
      <c r="FN595" s="5"/>
      <c r="FO595" s="5"/>
      <c r="FP595" s="5"/>
      <c r="FQ595" s="5"/>
      <c r="FR595" s="5"/>
      <c r="FS595" s="5"/>
      <c r="FT595" s="5"/>
      <c r="FU595" s="5"/>
      <c r="FV595" s="5"/>
      <c r="FW595" s="5"/>
      <c r="FX595" s="5"/>
      <c r="FY595" s="5"/>
      <c r="FZ595" s="5"/>
      <c r="GA595" s="5"/>
      <c r="GB595" s="5"/>
      <c r="GC595" s="5"/>
      <c r="GD595" s="5"/>
      <c r="GE595" s="5"/>
      <c r="GF595" s="5"/>
      <c r="GG595" s="5"/>
      <c r="GH595" s="5"/>
      <c r="GI595" s="5"/>
      <c r="GJ595" s="5"/>
      <c r="GK595" s="5"/>
      <c r="GL595" s="5"/>
      <c r="GM595" s="5"/>
      <c r="GN595" s="5"/>
      <c r="GO595" s="5"/>
      <c r="GP595" s="5"/>
      <c r="GQ595" s="5"/>
      <c r="GR595" s="5"/>
      <c r="GS595" s="5"/>
      <c r="GT595" s="5"/>
      <c r="GU595" s="5"/>
      <c r="GV595" s="5"/>
      <c r="GW595" s="5"/>
      <c r="GX595" s="5"/>
      <c r="GY595" s="5"/>
      <c r="GZ595" s="5"/>
      <c r="HA595" s="5"/>
      <c r="HB595" s="5"/>
      <c r="HC595" s="5"/>
      <c r="HD595" s="5"/>
      <c r="HE595" s="5"/>
      <c r="HF595" s="5"/>
      <c r="HG595" s="5"/>
      <c r="HH595" s="5"/>
      <c r="HI595" s="5"/>
      <c r="HJ595" s="5"/>
      <c r="HK595" s="5"/>
      <c r="HL595" s="5"/>
    </row>
    <row r="596" spans="1:220" s="56" customFormat="1" x14ac:dyDescent="0.25">
      <c r="A596" s="44"/>
      <c r="B596" s="142"/>
      <c r="C596" s="143"/>
      <c r="D596" s="26"/>
      <c r="E596" s="26"/>
      <c r="F596" s="26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  <c r="EK596" s="5"/>
      <c r="EL596" s="5"/>
      <c r="EM596" s="5"/>
      <c r="EN596" s="5"/>
      <c r="EO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  <c r="EZ596" s="5"/>
      <c r="FA596" s="5"/>
      <c r="FB596" s="5"/>
      <c r="FC596" s="5"/>
      <c r="FD596" s="5"/>
      <c r="FE596" s="5"/>
      <c r="FF596" s="5"/>
      <c r="FG596" s="5"/>
      <c r="FH596" s="5"/>
      <c r="FI596" s="5"/>
      <c r="FJ596" s="5"/>
      <c r="FK596" s="5"/>
      <c r="FL596" s="5"/>
      <c r="FM596" s="5"/>
      <c r="FN596" s="5"/>
      <c r="FO596" s="5"/>
      <c r="FP596" s="5"/>
      <c r="FQ596" s="5"/>
      <c r="FR596" s="5"/>
      <c r="FS596" s="5"/>
      <c r="FT596" s="5"/>
      <c r="FU596" s="5"/>
      <c r="FV596" s="5"/>
      <c r="FW596" s="5"/>
      <c r="FX596" s="5"/>
      <c r="FY596" s="5"/>
      <c r="FZ596" s="5"/>
      <c r="GA596" s="5"/>
      <c r="GB596" s="5"/>
      <c r="GC596" s="5"/>
      <c r="GD596" s="5"/>
      <c r="GE596" s="5"/>
      <c r="GF596" s="5"/>
      <c r="GG596" s="5"/>
      <c r="GH596" s="5"/>
      <c r="GI596" s="5"/>
      <c r="GJ596" s="5"/>
      <c r="GK596" s="5"/>
      <c r="GL596" s="5"/>
      <c r="GM596" s="5"/>
      <c r="GN596" s="5"/>
      <c r="GO596" s="5"/>
      <c r="GP596" s="5"/>
      <c r="GQ596" s="5"/>
      <c r="GR596" s="5"/>
      <c r="GS596" s="5"/>
      <c r="GT596" s="5"/>
      <c r="GU596" s="5"/>
      <c r="GV596" s="5"/>
      <c r="GW596" s="5"/>
      <c r="GX596" s="5"/>
      <c r="GY596" s="5"/>
      <c r="GZ596" s="5"/>
      <c r="HA596" s="5"/>
      <c r="HB596" s="5"/>
      <c r="HC596" s="5"/>
      <c r="HD596" s="5"/>
      <c r="HE596" s="5"/>
      <c r="HF596" s="5"/>
      <c r="HG596" s="5"/>
      <c r="HH596" s="5"/>
      <c r="HI596" s="5"/>
      <c r="HJ596" s="5"/>
      <c r="HK596" s="5"/>
      <c r="HL596" s="5"/>
    </row>
    <row r="597" spans="1:220" s="56" customFormat="1" x14ac:dyDescent="0.25">
      <c r="A597" s="44"/>
      <c r="B597" s="142"/>
      <c r="C597" s="143"/>
      <c r="D597" s="26"/>
      <c r="E597" s="26"/>
      <c r="F597" s="26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  <c r="EK597" s="5"/>
      <c r="EL597" s="5"/>
      <c r="EM597" s="5"/>
      <c r="EN597" s="5"/>
      <c r="EO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  <c r="EZ597" s="5"/>
      <c r="FA597" s="5"/>
      <c r="FB597" s="5"/>
      <c r="FC597" s="5"/>
      <c r="FD597" s="5"/>
      <c r="FE597" s="5"/>
      <c r="FF597" s="5"/>
      <c r="FG597" s="5"/>
      <c r="FH597" s="5"/>
      <c r="FI597" s="5"/>
      <c r="FJ597" s="5"/>
      <c r="FK597" s="5"/>
      <c r="FL597" s="5"/>
      <c r="FM597" s="5"/>
      <c r="FN597" s="5"/>
      <c r="FO597" s="5"/>
      <c r="FP597" s="5"/>
      <c r="FQ597" s="5"/>
      <c r="FR597" s="5"/>
      <c r="FS597" s="5"/>
      <c r="FT597" s="5"/>
      <c r="FU597" s="5"/>
      <c r="FV597" s="5"/>
      <c r="FW597" s="5"/>
      <c r="FX597" s="5"/>
      <c r="FY597" s="5"/>
      <c r="FZ597" s="5"/>
      <c r="GA597" s="5"/>
      <c r="GB597" s="5"/>
      <c r="GC597" s="5"/>
      <c r="GD597" s="5"/>
      <c r="GE597" s="5"/>
      <c r="GF597" s="5"/>
      <c r="GG597" s="5"/>
      <c r="GH597" s="5"/>
      <c r="GI597" s="5"/>
      <c r="GJ597" s="5"/>
      <c r="GK597" s="5"/>
      <c r="GL597" s="5"/>
      <c r="GM597" s="5"/>
      <c r="GN597" s="5"/>
      <c r="GO597" s="5"/>
      <c r="GP597" s="5"/>
      <c r="GQ597" s="5"/>
      <c r="GR597" s="5"/>
      <c r="GS597" s="5"/>
      <c r="GT597" s="5"/>
      <c r="GU597" s="5"/>
      <c r="GV597" s="5"/>
      <c r="GW597" s="5"/>
      <c r="GX597" s="5"/>
      <c r="GY597" s="5"/>
      <c r="GZ597" s="5"/>
      <c r="HA597" s="5"/>
      <c r="HB597" s="5"/>
      <c r="HC597" s="5"/>
      <c r="HD597" s="5"/>
      <c r="HE597" s="5"/>
      <c r="HF597" s="5"/>
      <c r="HG597" s="5"/>
      <c r="HH597" s="5"/>
      <c r="HI597" s="5"/>
      <c r="HJ597" s="5"/>
      <c r="HK597" s="5"/>
      <c r="HL597" s="5"/>
    </row>
    <row r="598" spans="1:220" s="56" customFormat="1" x14ac:dyDescent="0.25">
      <c r="A598" s="44"/>
      <c r="B598" s="142"/>
      <c r="C598" s="143"/>
      <c r="D598" s="26"/>
      <c r="E598" s="26"/>
      <c r="F598" s="26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  <c r="EH598" s="5"/>
      <c r="EI598" s="5"/>
      <c r="EJ598" s="5"/>
      <c r="EK598" s="5"/>
      <c r="EL598" s="5"/>
      <c r="EM598" s="5"/>
      <c r="EN598" s="5"/>
      <c r="EO598" s="5"/>
      <c r="EP598" s="5"/>
      <c r="EQ598" s="5"/>
      <c r="ER598" s="5"/>
      <c r="ES598" s="5"/>
      <c r="ET598" s="5"/>
      <c r="EU598" s="5"/>
      <c r="EV598" s="5"/>
      <c r="EW598" s="5"/>
      <c r="EX598" s="5"/>
      <c r="EY598" s="5"/>
      <c r="EZ598" s="5"/>
      <c r="FA598" s="5"/>
      <c r="FB598" s="5"/>
      <c r="FC598" s="5"/>
      <c r="FD598" s="5"/>
      <c r="FE598" s="5"/>
      <c r="FF598" s="5"/>
      <c r="FG598" s="5"/>
      <c r="FH598" s="5"/>
      <c r="FI598" s="5"/>
      <c r="FJ598" s="5"/>
      <c r="FK598" s="5"/>
      <c r="FL598" s="5"/>
      <c r="FM598" s="5"/>
      <c r="FN598" s="5"/>
      <c r="FO598" s="5"/>
      <c r="FP598" s="5"/>
      <c r="FQ598" s="5"/>
      <c r="FR598" s="5"/>
      <c r="FS598" s="5"/>
      <c r="FT598" s="5"/>
      <c r="FU598" s="5"/>
      <c r="FV598" s="5"/>
      <c r="FW598" s="5"/>
      <c r="FX598" s="5"/>
      <c r="FY598" s="5"/>
      <c r="FZ598" s="5"/>
      <c r="GA598" s="5"/>
      <c r="GB598" s="5"/>
      <c r="GC598" s="5"/>
      <c r="GD598" s="5"/>
      <c r="GE598" s="5"/>
      <c r="GF598" s="5"/>
      <c r="GG598" s="5"/>
      <c r="GH598" s="5"/>
      <c r="GI598" s="5"/>
      <c r="GJ598" s="5"/>
      <c r="GK598" s="5"/>
      <c r="GL598" s="5"/>
      <c r="GM598" s="5"/>
      <c r="GN598" s="5"/>
      <c r="GO598" s="5"/>
      <c r="GP598" s="5"/>
      <c r="GQ598" s="5"/>
      <c r="GR598" s="5"/>
      <c r="GS598" s="5"/>
      <c r="GT598" s="5"/>
      <c r="GU598" s="5"/>
      <c r="GV598" s="5"/>
      <c r="GW598" s="5"/>
      <c r="GX598" s="5"/>
      <c r="GY598" s="5"/>
      <c r="GZ598" s="5"/>
      <c r="HA598" s="5"/>
      <c r="HB598" s="5"/>
      <c r="HC598" s="5"/>
      <c r="HD598" s="5"/>
      <c r="HE598" s="5"/>
      <c r="HF598" s="5"/>
      <c r="HG598" s="5"/>
      <c r="HH598" s="5"/>
      <c r="HI598" s="5"/>
      <c r="HJ598" s="5"/>
      <c r="HK598" s="5"/>
      <c r="HL598" s="5"/>
    </row>
    <row r="599" spans="1:220" s="56" customFormat="1" x14ac:dyDescent="0.25">
      <c r="A599" s="44"/>
      <c r="B599" s="142"/>
      <c r="C599" s="143"/>
      <c r="D599" s="26"/>
      <c r="E599" s="26"/>
      <c r="F599" s="26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  <c r="EH599" s="5"/>
      <c r="EI599" s="5"/>
      <c r="EJ599" s="5"/>
      <c r="EK599" s="5"/>
      <c r="EL599" s="5"/>
      <c r="EM599" s="5"/>
      <c r="EN599" s="5"/>
      <c r="EO599" s="5"/>
      <c r="EP599" s="5"/>
      <c r="EQ599" s="5"/>
      <c r="ER599" s="5"/>
      <c r="ES599" s="5"/>
      <c r="ET599" s="5"/>
      <c r="EU599" s="5"/>
      <c r="EV599" s="5"/>
      <c r="EW599" s="5"/>
      <c r="EX599" s="5"/>
      <c r="EY599" s="5"/>
      <c r="EZ599" s="5"/>
      <c r="FA599" s="5"/>
      <c r="FB599" s="5"/>
      <c r="FC599" s="5"/>
      <c r="FD599" s="5"/>
      <c r="FE599" s="5"/>
      <c r="FF599" s="5"/>
      <c r="FG599" s="5"/>
      <c r="FH599" s="5"/>
      <c r="FI599" s="5"/>
      <c r="FJ599" s="5"/>
      <c r="FK599" s="5"/>
      <c r="FL599" s="5"/>
      <c r="FM599" s="5"/>
      <c r="FN599" s="5"/>
      <c r="FO599" s="5"/>
      <c r="FP599" s="5"/>
      <c r="FQ599" s="5"/>
      <c r="FR599" s="5"/>
      <c r="FS599" s="5"/>
      <c r="FT599" s="5"/>
      <c r="FU599" s="5"/>
      <c r="FV599" s="5"/>
      <c r="FW599" s="5"/>
      <c r="FX599" s="5"/>
      <c r="FY599" s="5"/>
      <c r="FZ599" s="5"/>
      <c r="GA599" s="5"/>
      <c r="GB599" s="5"/>
      <c r="GC599" s="5"/>
      <c r="GD599" s="5"/>
      <c r="GE599" s="5"/>
      <c r="GF599" s="5"/>
      <c r="GG599" s="5"/>
      <c r="GH599" s="5"/>
      <c r="GI599" s="5"/>
      <c r="GJ599" s="5"/>
      <c r="GK599" s="5"/>
      <c r="GL599" s="5"/>
      <c r="GM599" s="5"/>
      <c r="GN599" s="5"/>
      <c r="GO599" s="5"/>
      <c r="GP599" s="5"/>
      <c r="GQ599" s="5"/>
      <c r="GR599" s="5"/>
      <c r="GS599" s="5"/>
      <c r="GT599" s="5"/>
      <c r="GU599" s="5"/>
      <c r="GV599" s="5"/>
      <c r="GW599" s="5"/>
      <c r="GX599" s="5"/>
      <c r="GY599" s="5"/>
      <c r="GZ599" s="5"/>
      <c r="HA599" s="5"/>
      <c r="HB599" s="5"/>
      <c r="HC599" s="5"/>
      <c r="HD599" s="5"/>
      <c r="HE599" s="5"/>
      <c r="HF599" s="5"/>
      <c r="HG599" s="5"/>
      <c r="HH599" s="5"/>
      <c r="HI599" s="5"/>
      <c r="HJ599" s="5"/>
      <c r="HK599" s="5"/>
      <c r="HL599" s="5"/>
    </row>
    <row r="600" spans="1:220" s="56" customFormat="1" x14ac:dyDescent="0.25">
      <c r="A600" s="44"/>
      <c r="B600" s="142"/>
      <c r="C600" s="143"/>
      <c r="D600" s="26"/>
      <c r="E600" s="26"/>
      <c r="F600" s="26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  <c r="DY600" s="5"/>
      <c r="DZ600" s="5"/>
      <c r="EA600" s="5"/>
      <c r="EB600" s="5"/>
      <c r="EC600" s="5"/>
      <c r="ED600" s="5"/>
      <c r="EE600" s="5"/>
      <c r="EF600" s="5"/>
      <c r="EG600" s="5"/>
      <c r="EH600" s="5"/>
      <c r="EI600" s="5"/>
      <c r="EJ600" s="5"/>
      <c r="EK600" s="5"/>
      <c r="EL600" s="5"/>
      <c r="EM600" s="5"/>
      <c r="EN600" s="5"/>
      <c r="EO600" s="5"/>
      <c r="EP600" s="5"/>
      <c r="EQ600" s="5"/>
      <c r="ER600" s="5"/>
      <c r="ES600" s="5"/>
      <c r="ET600" s="5"/>
      <c r="EU600" s="5"/>
      <c r="EV600" s="5"/>
      <c r="EW600" s="5"/>
      <c r="EX600" s="5"/>
      <c r="EY600" s="5"/>
      <c r="EZ600" s="5"/>
      <c r="FA600" s="5"/>
      <c r="FB600" s="5"/>
      <c r="FC600" s="5"/>
      <c r="FD600" s="5"/>
      <c r="FE600" s="5"/>
      <c r="FF600" s="5"/>
      <c r="FG600" s="5"/>
      <c r="FH600" s="5"/>
      <c r="FI600" s="5"/>
      <c r="FJ600" s="5"/>
      <c r="FK600" s="5"/>
      <c r="FL600" s="5"/>
      <c r="FM600" s="5"/>
      <c r="FN600" s="5"/>
      <c r="FO600" s="5"/>
      <c r="FP600" s="5"/>
      <c r="FQ600" s="5"/>
      <c r="FR600" s="5"/>
      <c r="FS600" s="5"/>
      <c r="FT600" s="5"/>
      <c r="FU600" s="5"/>
      <c r="FV600" s="5"/>
      <c r="FW600" s="5"/>
      <c r="FX600" s="5"/>
      <c r="FY600" s="5"/>
      <c r="FZ600" s="5"/>
      <c r="GA600" s="5"/>
      <c r="GB600" s="5"/>
      <c r="GC600" s="5"/>
      <c r="GD600" s="5"/>
      <c r="GE600" s="5"/>
      <c r="GF600" s="5"/>
      <c r="GG600" s="5"/>
      <c r="GH600" s="5"/>
      <c r="GI600" s="5"/>
      <c r="GJ600" s="5"/>
      <c r="GK600" s="5"/>
      <c r="GL600" s="5"/>
      <c r="GM600" s="5"/>
      <c r="GN600" s="5"/>
      <c r="GO600" s="5"/>
      <c r="GP600" s="5"/>
      <c r="GQ600" s="5"/>
      <c r="GR600" s="5"/>
      <c r="GS600" s="5"/>
      <c r="GT600" s="5"/>
      <c r="GU600" s="5"/>
      <c r="GV600" s="5"/>
      <c r="GW600" s="5"/>
      <c r="GX600" s="5"/>
      <c r="GY600" s="5"/>
      <c r="GZ600" s="5"/>
      <c r="HA600" s="5"/>
      <c r="HB600" s="5"/>
      <c r="HC600" s="5"/>
      <c r="HD600" s="5"/>
      <c r="HE600" s="5"/>
      <c r="HF600" s="5"/>
      <c r="HG600" s="5"/>
      <c r="HH600" s="5"/>
      <c r="HI600" s="5"/>
      <c r="HJ600" s="5"/>
      <c r="HK600" s="5"/>
      <c r="HL600" s="5"/>
    </row>
    <row r="601" spans="1:220" s="56" customFormat="1" x14ac:dyDescent="0.25">
      <c r="A601" s="44"/>
      <c r="B601" s="142"/>
      <c r="C601" s="143"/>
      <c r="D601" s="26"/>
      <c r="E601" s="26"/>
      <c r="F601" s="26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  <c r="EB601" s="5"/>
      <c r="EC601" s="5"/>
      <c r="ED601" s="5"/>
      <c r="EE601" s="5"/>
      <c r="EF601" s="5"/>
      <c r="EG601" s="5"/>
      <c r="EH601" s="5"/>
      <c r="EI601" s="5"/>
      <c r="EJ601" s="5"/>
      <c r="EK601" s="5"/>
      <c r="EL601" s="5"/>
      <c r="EM601" s="5"/>
      <c r="EN601" s="5"/>
      <c r="EO601" s="5"/>
      <c r="EP601" s="5"/>
      <c r="EQ601" s="5"/>
      <c r="ER601" s="5"/>
      <c r="ES601" s="5"/>
      <c r="ET601" s="5"/>
      <c r="EU601" s="5"/>
      <c r="EV601" s="5"/>
      <c r="EW601" s="5"/>
      <c r="EX601" s="5"/>
      <c r="EY601" s="5"/>
      <c r="EZ601" s="5"/>
      <c r="FA601" s="5"/>
      <c r="FB601" s="5"/>
      <c r="FC601" s="5"/>
      <c r="FD601" s="5"/>
      <c r="FE601" s="5"/>
      <c r="FF601" s="5"/>
      <c r="FG601" s="5"/>
      <c r="FH601" s="5"/>
      <c r="FI601" s="5"/>
      <c r="FJ601" s="5"/>
      <c r="FK601" s="5"/>
      <c r="FL601" s="5"/>
      <c r="FM601" s="5"/>
      <c r="FN601" s="5"/>
      <c r="FO601" s="5"/>
      <c r="FP601" s="5"/>
      <c r="FQ601" s="5"/>
      <c r="FR601" s="5"/>
      <c r="FS601" s="5"/>
      <c r="FT601" s="5"/>
      <c r="FU601" s="5"/>
      <c r="FV601" s="5"/>
      <c r="FW601" s="5"/>
      <c r="FX601" s="5"/>
      <c r="FY601" s="5"/>
      <c r="FZ601" s="5"/>
      <c r="GA601" s="5"/>
      <c r="GB601" s="5"/>
      <c r="GC601" s="5"/>
      <c r="GD601" s="5"/>
      <c r="GE601" s="5"/>
      <c r="GF601" s="5"/>
      <c r="GG601" s="5"/>
      <c r="GH601" s="5"/>
      <c r="GI601" s="5"/>
      <c r="GJ601" s="5"/>
      <c r="GK601" s="5"/>
      <c r="GL601" s="5"/>
      <c r="GM601" s="5"/>
      <c r="GN601" s="5"/>
      <c r="GO601" s="5"/>
      <c r="GP601" s="5"/>
      <c r="GQ601" s="5"/>
      <c r="GR601" s="5"/>
      <c r="GS601" s="5"/>
      <c r="GT601" s="5"/>
      <c r="GU601" s="5"/>
      <c r="GV601" s="5"/>
      <c r="GW601" s="5"/>
      <c r="GX601" s="5"/>
      <c r="GY601" s="5"/>
      <c r="GZ601" s="5"/>
      <c r="HA601" s="5"/>
      <c r="HB601" s="5"/>
      <c r="HC601" s="5"/>
      <c r="HD601" s="5"/>
      <c r="HE601" s="5"/>
      <c r="HF601" s="5"/>
      <c r="HG601" s="5"/>
      <c r="HH601" s="5"/>
      <c r="HI601" s="5"/>
      <c r="HJ601" s="5"/>
      <c r="HK601" s="5"/>
      <c r="HL601" s="5"/>
    </row>
    <row r="602" spans="1:220" s="56" customFormat="1" x14ac:dyDescent="0.25">
      <c r="A602" s="44"/>
      <c r="B602" s="142"/>
      <c r="C602" s="143"/>
      <c r="D602" s="26"/>
      <c r="E602" s="26"/>
      <c r="F602" s="26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  <c r="DY602" s="5"/>
      <c r="DZ602" s="5"/>
      <c r="EA602" s="5"/>
      <c r="EB602" s="5"/>
      <c r="EC602" s="5"/>
      <c r="ED602" s="5"/>
      <c r="EE602" s="5"/>
      <c r="EF602" s="5"/>
      <c r="EG602" s="5"/>
      <c r="EH602" s="5"/>
      <c r="EI602" s="5"/>
      <c r="EJ602" s="5"/>
      <c r="EK602" s="5"/>
      <c r="EL602" s="5"/>
      <c r="EM602" s="5"/>
      <c r="EN602" s="5"/>
      <c r="EO602" s="5"/>
      <c r="EP602" s="5"/>
      <c r="EQ602" s="5"/>
      <c r="ER602" s="5"/>
      <c r="ES602" s="5"/>
      <c r="ET602" s="5"/>
      <c r="EU602" s="5"/>
      <c r="EV602" s="5"/>
      <c r="EW602" s="5"/>
      <c r="EX602" s="5"/>
      <c r="EY602" s="5"/>
      <c r="EZ602" s="5"/>
      <c r="FA602" s="5"/>
      <c r="FB602" s="5"/>
      <c r="FC602" s="5"/>
      <c r="FD602" s="5"/>
      <c r="FE602" s="5"/>
      <c r="FF602" s="5"/>
      <c r="FG602" s="5"/>
      <c r="FH602" s="5"/>
      <c r="FI602" s="5"/>
      <c r="FJ602" s="5"/>
      <c r="FK602" s="5"/>
      <c r="FL602" s="5"/>
      <c r="FM602" s="5"/>
      <c r="FN602" s="5"/>
      <c r="FO602" s="5"/>
      <c r="FP602" s="5"/>
      <c r="FQ602" s="5"/>
      <c r="FR602" s="5"/>
      <c r="FS602" s="5"/>
      <c r="FT602" s="5"/>
      <c r="FU602" s="5"/>
      <c r="FV602" s="5"/>
      <c r="FW602" s="5"/>
      <c r="FX602" s="5"/>
      <c r="FY602" s="5"/>
      <c r="FZ602" s="5"/>
      <c r="GA602" s="5"/>
      <c r="GB602" s="5"/>
      <c r="GC602" s="5"/>
      <c r="GD602" s="5"/>
      <c r="GE602" s="5"/>
      <c r="GF602" s="5"/>
      <c r="GG602" s="5"/>
      <c r="GH602" s="5"/>
      <c r="GI602" s="5"/>
      <c r="GJ602" s="5"/>
      <c r="GK602" s="5"/>
      <c r="GL602" s="5"/>
      <c r="GM602" s="5"/>
      <c r="GN602" s="5"/>
      <c r="GO602" s="5"/>
      <c r="GP602" s="5"/>
      <c r="GQ602" s="5"/>
      <c r="GR602" s="5"/>
      <c r="GS602" s="5"/>
      <c r="GT602" s="5"/>
      <c r="GU602" s="5"/>
      <c r="GV602" s="5"/>
      <c r="GW602" s="5"/>
      <c r="GX602" s="5"/>
      <c r="GY602" s="5"/>
      <c r="GZ602" s="5"/>
      <c r="HA602" s="5"/>
      <c r="HB602" s="5"/>
      <c r="HC602" s="5"/>
      <c r="HD602" s="5"/>
      <c r="HE602" s="5"/>
      <c r="HF602" s="5"/>
      <c r="HG602" s="5"/>
      <c r="HH602" s="5"/>
      <c r="HI602" s="5"/>
      <c r="HJ602" s="5"/>
      <c r="HK602" s="5"/>
      <c r="HL602" s="5"/>
    </row>
    <row r="603" spans="1:220" s="56" customFormat="1" x14ac:dyDescent="0.25">
      <c r="A603" s="44"/>
      <c r="B603" s="142"/>
      <c r="C603" s="143"/>
      <c r="D603" s="26"/>
      <c r="E603" s="26"/>
      <c r="F603" s="26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  <c r="EB603" s="5"/>
      <c r="EC603" s="5"/>
      <c r="ED603" s="5"/>
      <c r="EE603" s="5"/>
      <c r="EF603" s="5"/>
      <c r="EG603" s="5"/>
      <c r="EH603" s="5"/>
      <c r="EI603" s="5"/>
      <c r="EJ603" s="5"/>
      <c r="EK603" s="5"/>
      <c r="EL603" s="5"/>
      <c r="EM603" s="5"/>
      <c r="EN603" s="5"/>
      <c r="EO603" s="5"/>
      <c r="EP603" s="5"/>
      <c r="EQ603" s="5"/>
      <c r="ER603" s="5"/>
      <c r="ES603" s="5"/>
      <c r="ET603" s="5"/>
      <c r="EU603" s="5"/>
      <c r="EV603" s="5"/>
      <c r="EW603" s="5"/>
      <c r="EX603" s="5"/>
      <c r="EY603" s="5"/>
      <c r="EZ603" s="5"/>
      <c r="FA603" s="5"/>
      <c r="FB603" s="5"/>
      <c r="FC603" s="5"/>
      <c r="FD603" s="5"/>
      <c r="FE603" s="5"/>
      <c r="FF603" s="5"/>
      <c r="FG603" s="5"/>
      <c r="FH603" s="5"/>
      <c r="FI603" s="5"/>
      <c r="FJ603" s="5"/>
      <c r="FK603" s="5"/>
      <c r="FL603" s="5"/>
      <c r="FM603" s="5"/>
      <c r="FN603" s="5"/>
      <c r="FO603" s="5"/>
      <c r="FP603" s="5"/>
      <c r="FQ603" s="5"/>
      <c r="FR603" s="5"/>
      <c r="FS603" s="5"/>
      <c r="FT603" s="5"/>
      <c r="FU603" s="5"/>
      <c r="FV603" s="5"/>
      <c r="FW603" s="5"/>
      <c r="FX603" s="5"/>
      <c r="FY603" s="5"/>
      <c r="FZ603" s="5"/>
      <c r="GA603" s="5"/>
      <c r="GB603" s="5"/>
      <c r="GC603" s="5"/>
      <c r="GD603" s="5"/>
      <c r="GE603" s="5"/>
      <c r="GF603" s="5"/>
      <c r="GG603" s="5"/>
      <c r="GH603" s="5"/>
      <c r="GI603" s="5"/>
      <c r="GJ603" s="5"/>
      <c r="GK603" s="5"/>
      <c r="GL603" s="5"/>
      <c r="GM603" s="5"/>
      <c r="GN603" s="5"/>
      <c r="GO603" s="5"/>
      <c r="GP603" s="5"/>
      <c r="GQ603" s="5"/>
      <c r="GR603" s="5"/>
      <c r="GS603" s="5"/>
      <c r="GT603" s="5"/>
      <c r="GU603" s="5"/>
      <c r="GV603" s="5"/>
      <c r="GW603" s="5"/>
      <c r="GX603" s="5"/>
      <c r="GY603" s="5"/>
      <c r="GZ603" s="5"/>
      <c r="HA603" s="5"/>
      <c r="HB603" s="5"/>
      <c r="HC603" s="5"/>
      <c r="HD603" s="5"/>
      <c r="HE603" s="5"/>
      <c r="HF603" s="5"/>
      <c r="HG603" s="5"/>
      <c r="HH603" s="5"/>
      <c r="HI603" s="5"/>
      <c r="HJ603" s="5"/>
      <c r="HK603" s="5"/>
      <c r="HL603" s="5"/>
    </row>
    <row r="604" spans="1:220" s="56" customFormat="1" x14ac:dyDescent="0.25">
      <c r="A604" s="44"/>
      <c r="B604" s="142"/>
      <c r="C604" s="143"/>
      <c r="D604" s="26"/>
      <c r="E604" s="26"/>
      <c r="F604" s="26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  <c r="DX604" s="5"/>
      <c r="DY604" s="5"/>
      <c r="DZ604" s="5"/>
      <c r="EA604" s="5"/>
      <c r="EB604" s="5"/>
      <c r="EC604" s="5"/>
      <c r="ED604" s="5"/>
      <c r="EE604" s="5"/>
      <c r="EF604" s="5"/>
      <c r="EG604" s="5"/>
      <c r="EH604" s="5"/>
      <c r="EI604" s="5"/>
      <c r="EJ604" s="5"/>
      <c r="EK604" s="5"/>
      <c r="EL604" s="5"/>
      <c r="EM604" s="5"/>
      <c r="EN604" s="5"/>
      <c r="EO604" s="5"/>
      <c r="EP604" s="5"/>
      <c r="EQ604" s="5"/>
      <c r="ER604" s="5"/>
      <c r="ES604" s="5"/>
      <c r="ET604" s="5"/>
      <c r="EU604" s="5"/>
      <c r="EV604" s="5"/>
      <c r="EW604" s="5"/>
      <c r="EX604" s="5"/>
      <c r="EY604" s="5"/>
      <c r="EZ604" s="5"/>
      <c r="FA604" s="5"/>
      <c r="FB604" s="5"/>
      <c r="FC604" s="5"/>
      <c r="FD604" s="5"/>
      <c r="FE604" s="5"/>
      <c r="FF604" s="5"/>
      <c r="FG604" s="5"/>
      <c r="FH604" s="5"/>
      <c r="FI604" s="5"/>
      <c r="FJ604" s="5"/>
      <c r="FK604" s="5"/>
      <c r="FL604" s="5"/>
      <c r="FM604" s="5"/>
      <c r="FN604" s="5"/>
      <c r="FO604" s="5"/>
      <c r="FP604" s="5"/>
      <c r="FQ604" s="5"/>
      <c r="FR604" s="5"/>
      <c r="FS604" s="5"/>
      <c r="FT604" s="5"/>
      <c r="FU604" s="5"/>
      <c r="FV604" s="5"/>
      <c r="FW604" s="5"/>
      <c r="FX604" s="5"/>
      <c r="FY604" s="5"/>
      <c r="FZ604" s="5"/>
      <c r="GA604" s="5"/>
      <c r="GB604" s="5"/>
      <c r="GC604" s="5"/>
      <c r="GD604" s="5"/>
      <c r="GE604" s="5"/>
      <c r="GF604" s="5"/>
      <c r="GG604" s="5"/>
      <c r="GH604" s="5"/>
      <c r="GI604" s="5"/>
      <c r="GJ604" s="5"/>
      <c r="GK604" s="5"/>
      <c r="GL604" s="5"/>
      <c r="GM604" s="5"/>
      <c r="GN604" s="5"/>
      <c r="GO604" s="5"/>
      <c r="GP604" s="5"/>
      <c r="GQ604" s="5"/>
      <c r="GR604" s="5"/>
      <c r="GS604" s="5"/>
      <c r="GT604" s="5"/>
      <c r="GU604" s="5"/>
      <c r="GV604" s="5"/>
      <c r="GW604" s="5"/>
      <c r="GX604" s="5"/>
      <c r="GY604" s="5"/>
      <c r="GZ604" s="5"/>
      <c r="HA604" s="5"/>
      <c r="HB604" s="5"/>
      <c r="HC604" s="5"/>
      <c r="HD604" s="5"/>
      <c r="HE604" s="5"/>
      <c r="HF604" s="5"/>
      <c r="HG604" s="5"/>
      <c r="HH604" s="5"/>
      <c r="HI604" s="5"/>
      <c r="HJ604" s="5"/>
      <c r="HK604" s="5"/>
      <c r="HL604" s="5"/>
    </row>
    <row r="605" spans="1:220" s="56" customFormat="1" x14ac:dyDescent="0.25">
      <c r="A605" s="44"/>
      <c r="B605" s="142"/>
      <c r="C605" s="143"/>
      <c r="D605" s="26"/>
      <c r="E605" s="26"/>
      <c r="F605" s="26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  <c r="DX605" s="5"/>
      <c r="DY605" s="5"/>
      <c r="DZ605" s="5"/>
      <c r="EA605" s="5"/>
      <c r="EB605" s="5"/>
      <c r="EC605" s="5"/>
      <c r="ED605" s="5"/>
      <c r="EE605" s="5"/>
      <c r="EF605" s="5"/>
      <c r="EG605" s="5"/>
      <c r="EH605" s="5"/>
      <c r="EI605" s="5"/>
      <c r="EJ605" s="5"/>
      <c r="EK605" s="5"/>
      <c r="EL605" s="5"/>
      <c r="EM605" s="5"/>
      <c r="EN605" s="5"/>
      <c r="EO605" s="5"/>
      <c r="EP605" s="5"/>
      <c r="EQ605" s="5"/>
      <c r="ER605" s="5"/>
      <c r="ES605" s="5"/>
      <c r="ET605" s="5"/>
      <c r="EU605" s="5"/>
      <c r="EV605" s="5"/>
      <c r="EW605" s="5"/>
      <c r="EX605" s="5"/>
      <c r="EY605" s="5"/>
      <c r="EZ605" s="5"/>
      <c r="FA605" s="5"/>
      <c r="FB605" s="5"/>
      <c r="FC605" s="5"/>
      <c r="FD605" s="5"/>
      <c r="FE605" s="5"/>
      <c r="FF605" s="5"/>
      <c r="FG605" s="5"/>
      <c r="FH605" s="5"/>
      <c r="FI605" s="5"/>
      <c r="FJ605" s="5"/>
      <c r="FK605" s="5"/>
      <c r="FL605" s="5"/>
      <c r="FM605" s="5"/>
      <c r="FN605" s="5"/>
      <c r="FO605" s="5"/>
      <c r="FP605" s="5"/>
      <c r="FQ605" s="5"/>
      <c r="FR605" s="5"/>
      <c r="FS605" s="5"/>
      <c r="FT605" s="5"/>
      <c r="FU605" s="5"/>
      <c r="FV605" s="5"/>
      <c r="FW605" s="5"/>
      <c r="FX605" s="5"/>
      <c r="FY605" s="5"/>
      <c r="FZ605" s="5"/>
      <c r="GA605" s="5"/>
      <c r="GB605" s="5"/>
      <c r="GC605" s="5"/>
      <c r="GD605" s="5"/>
      <c r="GE605" s="5"/>
      <c r="GF605" s="5"/>
      <c r="GG605" s="5"/>
      <c r="GH605" s="5"/>
      <c r="GI605" s="5"/>
      <c r="GJ605" s="5"/>
      <c r="GK605" s="5"/>
      <c r="GL605" s="5"/>
      <c r="GM605" s="5"/>
      <c r="GN605" s="5"/>
      <c r="GO605" s="5"/>
      <c r="GP605" s="5"/>
      <c r="GQ605" s="5"/>
      <c r="GR605" s="5"/>
      <c r="GS605" s="5"/>
      <c r="GT605" s="5"/>
      <c r="GU605" s="5"/>
      <c r="GV605" s="5"/>
      <c r="GW605" s="5"/>
      <c r="GX605" s="5"/>
      <c r="GY605" s="5"/>
      <c r="GZ605" s="5"/>
      <c r="HA605" s="5"/>
      <c r="HB605" s="5"/>
      <c r="HC605" s="5"/>
      <c r="HD605" s="5"/>
      <c r="HE605" s="5"/>
      <c r="HF605" s="5"/>
      <c r="HG605" s="5"/>
      <c r="HH605" s="5"/>
      <c r="HI605" s="5"/>
      <c r="HJ605" s="5"/>
      <c r="HK605" s="5"/>
      <c r="HL605" s="5"/>
    </row>
    <row r="606" spans="1:220" s="56" customFormat="1" x14ac:dyDescent="0.25">
      <c r="A606" s="44"/>
      <c r="B606" s="142"/>
      <c r="C606" s="143"/>
      <c r="D606" s="26"/>
      <c r="E606" s="26"/>
      <c r="F606" s="26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  <c r="DX606" s="5"/>
      <c r="DY606" s="5"/>
      <c r="DZ606" s="5"/>
      <c r="EA606" s="5"/>
      <c r="EB606" s="5"/>
      <c r="EC606" s="5"/>
      <c r="ED606" s="5"/>
      <c r="EE606" s="5"/>
      <c r="EF606" s="5"/>
      <c r="EG606" s="5"/>
      <c r="EH606" s="5"/>
      <c r="EI606" s="5"/>
      <c r="EJ606" s="5"/>
      <c r="EK606" s="5"/>
      <c r="EL606" s="5"/>
      <c r="EM606" s="5"/>
      <c r="EN606" s="5"/>
      <c r="EO606" s="5"/>
      <c r="EP606" s="5"/>
      <c r="EQ606" s="5"/>
      <c r="ER606" s="5"/>
      <c r="ES606" s="5"/>
      <c r="ET606" s="5"/>
      <c r="EU606" s="5"/>
      <c r="EV606" s="5"/>
      <c r="EW606" s="5"/>
      <c r="EX606" s="5"/>
      <c r="EY606" s="5"/>
      <c r="EZ606" s="5"/>
      <c r="FA606" s="5"/>
      <c r="FB606" s="5"/>
      <c r="FC606" s="5"/>
      <c r="FD606" s="5"/>
      <c r="FE606" s="5"/>
      <c r="FF606" s="5"/>
      <c r="FG606" s="5"/>
      <c r="FH606" s="5"/>
      <c r="FI606" s="5"/>
      <c r="FJ606" s="5"/>
      <c r="FK606" s="5"/>
      <c r="FL606" s="5"/>
      <c r="FM606" s="5"/>
      <c r="FN606" s="5"/>
      <c r="FO606" s="5"/>
      <c r="FP606" s="5"/>
      <c r="FQ606" s="5"/>
      <c r="FR606" s="5"/>
      <c r="FS606" s="5"/>
      <c r="FT606" s="5"/>
      <c r="FU606" s="5"/>
      <c r="FV606" s="5"/>
      <c r="FW606" s="5"/>
      <c r="FX606" s="5"/>
      <c r="FY606" s="5"/>
      <c r="FZ606" s="5"/>
      <c r="GA606" s="5"/>
      <c r="GB606" s="5"/>
      <c r="GC606" s="5"/>
      <c r="GD606" s="5"/>
      <c r="GE606" s="5"/>
      <c r="GF606" s="5"/>
      <c r="GG606" s="5"/>
      <c r="GH606" s="5"/>
      <c r="GI606" s="5"/>
      <c r="GJ606" s="5"/>
      <c r="GK606" s="5"/>
      <c r="GL606" s="5"/>
      <c r="GM606" s="5"/>
      <c r="GN606" s="5"/>
      <c r="GO606" s="5"/>
      <c r="GP606" s="5"/>
      <c r="GQ606" s="5"/>
      <c r="GR606" s="5"/>
      <c r="GS606" s="5"/>
      <c r="GT606" s="5"/>
      <c r="GU606" s="5"/>
      <c r="GV606" s="5"/>
      <c r="GW606" s="5"/>
      <c r="GX606" s="5"/>
      <c r="GY606" s="5"/>
      <c r="GZ606" s="5"/>
      <c r="HA606" s="5"/>
      <c r="HB606" s="5"/>
      <c r="HC606" s="5"/>
      <c r="HD606" s="5"/>
      <c r="HE606" s="5"/>
      <c r="HF606" s="5"/>
      <c r="HG606" s="5"/>
      <c r="HH606" s="5"/>
      <c r="HI606" s="5"/>
      <c r="HJ606" s="5"/>
      <c r="HK606" s="5"/>
      <c r="HL606" s="5"/>
    </row>
    <row r="607" spans="1:220" s="56" customFormat="1" x14ac:dyDescent="0.25">
      <c r="A607" s="44"/>
      <c r="B607" s="142"/>
      <c r="C607" s="143"/>
      <c r="D607" s="26"/>
      <c r="E607" s="26"/>
      <c r="F607" s="26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  <c r="EB607" s="5"/>
      <c r="EC607" s="5"/>
      <c r="ED607" s="5"/>
      <c r="EE607" s="5"/>
      <c r="EF607" s="5"/>
      <c r="EG607" s="5"/>
      <c r="EH607" s="5"/>
      <c r="EI607" s="5"/>
      <c r="EJ607" s="5"/>
      <c r="EK607" s="5"/>
      <c r="EL607" s="5"/>
      <c r="EM607" s="5"/>
      <c r="EN607" s="5"/>
      <c r="EO607" s="5"/>
      <c r="EP607" s="5"/>
      <c r="EQ607" s="5"/>
      <c r="ER607" s="5"/>
      <c r="ES607" s="5"/>
      <c r="ET607" s="5"/>
      <c r="EU607" s="5"/>
      <c r="EV607" s="5"/>
      <c r="EW607" s="5"/>
      <c r="EX607" s="5"/>
      <c r="EY607" s="5"/>
      <c r="EZ607" s="5"/>
      <c r="FA607" s="5"/>
      <c r="FB607" s="5"/>
      <c r="FC607" s="5"/>
      <c r="FD607" s="5"/>
      <c r="FE607" s="5"/>
      <c r="FF607" s="5"/>
      <c r="FG607" s="5"/>
      <c r="FH607" s="5"/>
      <c r="FI607" s="5"/>
      <c r="FJ607" s="5"/>
      <c r="FK607" s="5"/>
      <c r="FL607" s="5"/>
      <c r="FM607" s="5"/>
      <c r="FN607" s="5"/>
      <c r="FO607" s="5"/>
      <c r="FP607" s="5"/>
      <c r="FQ607" s="5"/>
      <c r="FR607" s="5"/>
      <c r="FS607" s="5"/>
      <c r="FT607" s="5"/>
      <c r="FU607" s="5"/>
      <c r="FV607" s="5"/>
      <c r="FW607" s="5"/>
      <c r="FX607" s="5"/>
      <c r="FY607" s="5"/>
      <c r="FZ607" s="5"/>
      <c r="GA607" s="5"/>
      <c r="GB607" s="5"/>
      <c r="GC607" s="5"/>
      <c r="GD607" s="5"/>
      <c r="GE607" s="5"/>
      <c r="GF607" s="5"/>
      <c r="GG607" s="5"/>
      <c r="GH607" s="5"/>
      <c r="GI607" s="5"/>
      <c r="GJ607" s="5"/>
      <c r="GK607" s="5"/>
      <c r="GL607" s="5"/>
      <c r="GM607" s="5"/>
      <c r="GN607" s="5"/>
      <c r="GO607" s="5"/>
      <c r="GP607" s="5"/>
      <c r="GQ607" s="5"/>
      <c r="GR607" s="5"/>
      <c r="GS607" s="5"/>
      <c r="GT607" s="5"/>
      <c r="GU607" s="5"/>
      <c r="GV607" s="5"/>
      <c r="GW607" s="5"/>
      <c r="GX607" s="5"/>
      <c r="GY607" s="5"/>
      <c r="GZ607" s="5"/>
      <c r="HA607" s="5"/>
      <c r="HB607" s="5"/>
      <c r="HC607" s="5"/>
      <c r="HD607" s="5"/>
      <c r="HE607" s="5"/>
      <c r="HF607" s="5"/>
      <c r="HG607" s="5"/>
      <c r="HH607" s="5"/>
      <c r="HI607" s="5"/>
      <c r="HJ607" s="5"/>
      <c r="HK607" s="5"/>
      <c r="HL607" s="5"/>
    </row>
    <row r="608" spans="1:220" s="56" customFormat="1" x14ac:dyDescent="0.25">
      <c r="A608" s="44"/>
      <c r="B608" s="142"/>
      <c r="C608" s="143"/>
      <c r="D608" s="26"/>
      <c r="E608" s="26"/>
      <c r="F608" s="26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  <c r="DY608" s="5"/>
      <c r="DZ608" s="5"/>
      <c r="EA608" s="5"/>
      <c r="EB608" s="5"/>
      <c r="EC608" s="5"/>
      <c r="ED608" s="5"/>
      <c r="EE608" s="5"/>
      <c r="EF608" s="5"/>
      <c r="EG608" s="5"/>
      <c r="EH608" s="5"/>
      <c r="EI608" s="5"/>
      <c r="EJ608" s="5"/>
      <c r="EK608" s="5"/>
      <c r="EL608" s="5"/>
      <c r="EM608" s="5"/>
      <c r="EN608" s="5"/>
      <c r="EO608" s="5"/>
      <c r="EP608" s="5"/>
      <c r="EQ608" s="5"/>
      <c r="ER608" s="5"/>
      <c r="ES608" s="5"/>
      <c r="ET608" s="5"/>
      <c r="EU608" s="5"/>
      <c r="EV608" s="5"/>
      <c r="EW608" s="5"/>
      <c r="EX608" s="5"/>
      <c r="EY608" s="5"/>
      <c r="EZ608" s="5"/>
      <c r="FA608" s="5"/>
      <c r="FB608" s="5"/>
      <c r="FC608" s="5"/>
      <c r="FD608" s="5"/>
      <c r="FE608" s="5"/>
      <c r="FF608" s="5"/>
      <c r="FG608" s="5"/>
      <c r="FH608" s="5"/>
      <c r="FI608" s="5"/>
      <c r="FJ608" s="5"/>
      <c r="FK608" s="5"/>
      <c r="FL608" s="5"/>
      <c r="FM608" s="5"/>
      <c r="FN608" s="5"/>
      <c r="FO608" s="5"/>
      <c r="FP608" s="5"/>
      <c r="FQ608" s="5"/>
      <c r="FR608" s="5"/>
      <c r="FS608" s="5"/>
      <c r="FT608" s="5"/>
      <c r="FU608" s="5"/>
      <c r="FV608" s="5"/>
      <c r="FW608" s="5"/>
      <c r="FX608" s="5"/>
      <c r="FY608" s="5"/>
      <c r="FZ608" s="5"/>
      <c r="GA608" s="5"/>
      <c r="GB608" s="5"/>
      <c r="GC608" s="5"/>
      <c r="GD608" s="5"/>
      <c r="GE608" s="5"/>
      <c r="GF608" s="5"/>
      <c r="GG608" s="5"/>
      <c r="GH608" s="5"/>
      <c r="GI608" s="5"/>
      <c r="GJ608" s="5"/>
      <c r="GK608" s="5"/>
      <c r="GL608" s="5"/>
      <c r="GM608" s="5"/>
      <c r="GN608" s="5"/>
      <c r="GO608" s="5"/>
      <c r="GP608" s="5"/>
      <c r="GQ608" s="5"/>
      <c r="GR608" s="5"/>
      <c r="GS608" s="5"/>
      <c r="GT608" s="5"/>
      <c r="GU608" s="5"/>
      <c r="GV608" s="5"/>
      <c r="GW608" s="5"/>
      <c r="GX608" s="5"/>
      <c r="GY608" s="5"/>
      <c r="GZ608" s="5"/>
      <c r="HA608" s="5"/>
      <c r="HB608" s="5"/>
      <c r="HC608" s="5"/>
      <c r="HD608" s="5"/>
      <c r="HE608" s="5"/>
      <c r="HF608" s="5"/>
      <c r="HG608" s="5"/>
      <c r="HH608" s="5"/>
      <c r="HI608" s="5"/>
      <c r="HJ608" s="5"/>
      <c r="HK608" s="5"/>
      <c r="HL608" s="5"/>
    </row>
    <row r="609" spans="1:220" s="56" customFormat="1" x14ac:dyDescent="0.25">
      <c r="A609" s="44"/>
      <c r="B609" s="142"/>
      <c r="C609" s="143"/>
      <c r="D609" s="26"/>
      <c r="E609" s="26"/>
      <c r="F609" s="26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5"/>
      <c r="EF609" s="5"/>
      <c r="EG609" s="5"/>
      <c r="EH609" s="5"/>
      <c r="EI609" s="5"/>
      <c r="EJ609" s="5"/>
      <c r="EK609" s="5"/>
      <c r="EL609" s="5"/>
      <c r="EM609" s="5"/>
      <c r="EN609" s="5"/>
      <c r="EO609" s="5"/>
      <c r="EP609" s="5"/>
      <c r="EQ609" s="5"/>
      <c r="ER609" s="5"/>
      <c r="ES609" s="5"/>
      <c r="ET609" s="5"/>
      <c r="EU609" s="5"/>
      <c r="EV609" s="5"/>
      <c r="EW609" s="5"/>
      <c r="EX609" s="5"/>
      <c r="EY609" s="5"/>
      <c r="EZ609" s="5"/>
      <c r="FA609" s="5"/>
      <c r="FB609" s="5"/>
      <c r="FC609" s="5"/>
      <c r="FD609" s="5"/>
      <c r="FE609" s="5"/>
      <c r="FF609" s="5"/>
      <c r="FG609" s="5"/>
      <c r="FH609" s="5"/>
      <c r="FI609" s="5"/>
      <c r="FJ609" s="5"/>
      <c r="FK609" s="5"/>
      <c r="FL609" s="5"/>
      <c r="FM609" s="5"/>
      <c r="FN609" s="5"/>
      <c r="FO609" s="5"/>
      <c r="FP609" s="5"/>
      <c r="FQ609" s="5"/>
      <c r="FR609" s="5"/>
      <c r="FS609" s="5"/>
      <c r="FT609" s="5"/>
      <c r="FU609" s="5"/>
      <c r="FV609" s="5"/>
      <c r="FW609" s="5"/>
      <c r="FX609" s="5"/>
      <c r="FY609" s="5"/>
      <c r="FZ609" s="5"/>
      <c r="GA609" s="5"/>
      <c r="GB609" s="5"/>
      <c r="GC609" s="5"/>
      <c r="GD609" s="5"/>
      <c r="GE609" s="5"/>
      <c r="GF609" s="5"/>
      <c r="GG609" s="5"/>
      <c r="GH609" s="5"/>
      <c r="GI609" s="5"/>
      <c r="GJ609" s="5"/>
      <c r="GK609" s="5"/>
      <c r="GL609" s="5"/>
      <c r="GM609" s="5"/>
      <c r="GN609" s="5"/>
      <c r="GO609" s="5"/>
      <c r="GP609" s="5"/>
      <c r="GQ609" s="5"/>
      <c r="GR609" s="5"/>
      <c r="GS609" s="5"/>
      <c r="GT609" s="5"/>
      <c r="GU609" s="5"/>
      <c r="GV609" s="5"/>
      <c r="GW609" s="5"/>
      <c r="GX609" s="5"/>
      <c r="GY609" s="5"/>
      <c r="GZ609" s="5"/>
      <c r="HA609" s="5"/>
      <c r="HB609" s="5"/>
      <c r="HC609" s="5"/>
      <c r="HD609" s="5"/>
      <c r="HE609" s="5"/>
      <c r="HF609" s="5"/>
      <c r="HG609" s="5"/>
      <c r="HH609" s="5"/>
      <c r="HI609" s="5"/>
      <c r="HJ609" s="5"/>
      <c r="HK609" s="5"/>
      <c r="HL609" s="5"/>
    </row>
    <row r="610" spans="1:220" s="56" customFormat="1" x14ac:dyDescent="0.25">
      <c r="A610" s="44"/>
      <c r="B610" s="142"/>
      <c r="C610" s="143"/>
      <c r="D610" s="26"/>
      <c r="E610" s="26"/>
      <c r="F610" s="26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5"/>
      <c r="EF610" s="5"/>
      <c r="EG610" s="5"/>
      <c r="EH610" s="5"/>
      <c r="EI610" s="5"/>
      <c r="EJ610" s="5"/>
      <c r="EK610" s="5"/>
      <c r="EL610" s="5"/>
      <c r="EM610" s="5"/>
      <c r="EN610" s="5"/>
      <c r="EO610" s="5"/>
      <c r="EP610" s="5"/>
      <c r="EQ610" s="5"/>
      <c r="ER610" s="5"/>
      <c r="ES610" s="5"/>
      <c r="ET610" s="5"/>
      <c r="EU610" s="5"/>
      <c r="EV610" s="5"/>
      <c r="EW610" s="5"/>
      <c r="EX610" s="5"/>
      <c r="EY610" s="5"/>
      <c r="EZ610" s="5"/>
      <c r="FA610" s="5"/>
      <c r="FB610" s="5"/>
      <c r="FC610" s="5"/>
      <c r="FD610" s="5"/>
      <c r="FE610" s="5"/>
      <c r="FF610" s="5"/>
      <c r="FG610" s="5"/>
      <c r="FH610" s="5"/>
      <c r="FI610" s="5"/>
      <c r="FJ610" s="5"/>
      <c r="FK610" s="5"/>
      <c r="FL610" s="5"/>
      <c r="FM610" s="5"/>
      <c r="FN610" s="5"/>
      <c r="FO610" s="5"/>
      <c r="FP610" s="5"/>
      <c r="FQ610" s="5"/>
      <c r="FR610" s="5"/>
      <c r="FS610" s="5"/>
      <c r="FT610" s="5"/>
      <c r="FU610" s="5"/>
      <c r="FV610" s="5"/>
      <c r="FW610" s="5"/>
      <c r="FX610" s="5"/>
      <c r="FY610" s="5"/>
      <c r="FZ610" s="5"/>
      <c r="GA610" s="5"/>
      <c r="GB610" s="5"/>
      <c r="GC610" s="5"/>
      <c r="GD610" s="5"/>
      <c r="GE610" s="5"/>
      <c r="GF610" s="5"/>
      <c r="GG610" s="5"/>
      <c r="GH610" s="5"/>
      <c r="GI610" s="5"/>
      <c r="GJ610" s="5"/>
      <c r="GK610" s="5"/>
      <c r="GL610" s="5"/>
      <c r="GM610" s="5"/>
      <c r="GN610" s="5"/>
      <c r="GO610" s="5"/>
      <c r="GP610" s="5"/>
      <c r="GQ610" s="5"/>
      <c r="GR610" s="5"/>
      <c r="GS610" s="5"/>
      <c r="GT610" s="5"/>
      <c r="GU610" s="5"/>
      <c r="GV610" s="5"/>
      <c r="GW610" s="5"/>
      <c r="GX610" s="5"/>
      <c r="GY610" s="5"/>
      <c r="GZ610" s="5"/>
      <c r="HA610" s="5"/>
      <c r="HB610" s="5"/>
      <c r="HC610" s="5"/>
      <c r="HD610" s="5"/>
      <c r="HE610" s="5"/>
      <c r="HF610" s="5"/>
      <c r="HG610" s="5"/>
      <c r="HH610" s="5"/>
      <c r="HI610" s="5"/>
      <c r="HJ610" s="5"/>
      <c r="HK610" s="5"/>
      <c r="HL610" s="5"/>
    </row>
    <row r="611" spans="1:220" s="56" customFormat="1" x14ac:dyDescent="0.25">
      <c r="A611" s="44"/>
      <c r="B611" s="142"/>
      <c r="C611" s="143"/>
      <c r="D611" s="26"/>
      <c r="E611" s="26"/>
      <c r="F611" s="26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  <c r="EK611" s="5"/>
      <c r="EL611" s="5"/>
      <c r="EM611" s="5"/>
      <c r="EN611" s="5"/>
      <c r="EO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  <c r="EZ611" s="5"/>
      <c r="FA611" s="5"/>
      <c r="FB611" s="5"/>
      <c r="FC611" s="5"/>
      <c r="FD611" s="5"/>
      <c r="FE611" s="5"/>
      <c r="FF611" s="5"/>
      <c r="FG611" s="5"/>
      <c r="FH611" s="5"/>
      <c r="FI611" s="5"/>
      <c r="FJ611" s="5"/>
      <c r="FK611" s="5"/>
      <c r="FL611" s="5"/>
      <c r="FM611" s="5"/>
      <c r="FN611" s="5"/>
      <c r="FO611" s="5"/>
      <c r="FP611" s="5"/>
      <c r="FQ611" s="5"/>
      <c r="FR611" s="5"/>
      <c r="FS611" s="5"/>
      <c r="FT611" s="5"/>
      <c r="FU611" s="5"/>
      <c r="FV611" s="5"/>
      <c r="FW611" s="5"/>
      <c r="FX611" s="5"/>
      <c r="FY611" s="5"/>
      <c r="FZ611" s="5"/>
      <c r="GA611" s="5"/>
      <c r="GB611" s="5"/>
      <c r="GC611" s="5"/>
      <c r="GD611" s="5"/>
      <c r="GE611" s="5"/>
      <c r="GF611" s="5"/>
      <c r="GG611" s="5"/>
      <c r="GH611" s="5"/>
      <c r="GI611" s="5"/>
      <c r="GJ611" s="5"/>
      <c r="GK611" s="5"/>
      <c r="GL611" s="5"/>
      <c r="GM611" s="5"/>
      <c r="GN611" s="5"/>
      <c r="GO611" s="5"/>
      <c r="GP611" s="5"/>
      <c r="GQ611" s="5"/>
      <c r="GR611" s="5"/>
      <c r="GS611" s="5"/>
      <c r="GT611" s="5"/>
      <c r="GU611" s="5"/>
      <c r="GV611" s="5"/>
      <c r="GW611" s="5"/>
      <c r="GX611" s="5"/>
      <c r="GY611" s="5"/>
      <c r="GZ611" s="5"/>
      <c r="HA611" s="5"/>
      <c r="HB611" s="5"/>
      <c r="HC611" s="5"/>
      <c r="HD611" s="5"/>
      <c r="HE611" s="5"/>
      <c r="HF611" s="5"/>
      <c r="HG611" s="5"/>
      <c r="HH611" s="5"/>
      <c r="HI611" s="5"/>
      <c r="HJ611" s="5"/>
      <c r="HK611" s="5"/>
      <c r="HL611" s="5"/>
    </row>
    <row r="612" spans="1:220" s="56" customFormat="1" x14ac:dyDescent="0.25">
      <c r="A612" s="44"/>
      <c r="B612" s="142"/>
      <c r="C612" s="143"/>
      <c r="D612" s="26"/>
      <c r="E612" s="26"/>
      <c r="F612" s="26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5"/>
      <c r="EE612" s="5"/>
      <c r="EF612" s="5"/>
      <c r="EG612" s="5"/>
      <c r="EH612" s="5"/>
      <c r="EI612" s="5"/>
      <c r="EJ612" s="5"/>
      <c r="EK612" s="5"/>
      <c r="EL612" s="5"/>
      <c r="EM612" s="5"/>
      <c r="EN612" s="5"/>
      <c r="EO612" s="5"/>
      <c r="EP612" s="5"/>
      <c r="EQ612" s="5"/>
      <c r="ER612" s="5"/>
      <c r="ES612" s="5"/>
      <c r="ET612" s="5"/>
      <c r="EU612" s="5"/>
      <c r="EV612" s="5"/>
      <c r="EW612" s="5"/>
      <c r="EX612" s="5"/>
      <c r="EY612" s="5"/>
      <c r="EZ612" s="5"/>
      <c r="FA612" s="5"/>
      <c r="FB612" s="5"/>
      <c r="FC612" s="5"/>
      <c r="FD612" s="5"/>
      <c r="FE612" s="5"/>
      <c r="FF612" s="5"/>
      <c r="FG612" s="5"/>
      <c r="FH612" s="5"/>
      <c r="FI612" s="5"/>
      <c r="FJ612" s="5"/>
      <c r="FK612" s="5"/>
      <c r="FL612" s="5"/>
      <c r="FM612" s="5"/>
      <c r="FN612" s="5"/>
      <c r="FO612" s="5"/>
      <c r="FP612" s="5"/>
      <c r="FQ612" s="5"/>
      <c r="FR612" s="5"/>
      <c r="FS612" s="5"/>
      <c r="FT612" s="5"/>
      <c r="FU612" s="5"/>
      <c r="FV612" s="5"/>
      <c r="FW612" s="5"/>
      <c r="FX612" s="5"/>
      <c r="FY612" s="5"/>
      <c r="FZ612" s="5"/>
      <c r="GA612" s="5"/>
      <c r="GB612" s="5"/>
      <c r="GC612" s="5"/>
      <c r="GD612" s="5"/>
      <c r="GE612" s="5"/>
      <c r="GF612" s="5"/>
      <c r="GG612" s="5"/>
      <c r="GH612" s="5"/>
      <c r="GI612" s="5"/>
      <c r="GJ612" s="5"/>
      <c r="GK612" s="5"/>
      <c r="GL612" s="5"/>
      <c r="GM612" s="5"/>
      <c r="GN612" s="5"/>
      <c r="GO612" s="5"/>
      <c r="GP612" s="5"/>
      <c r="GQ612" s="5"/>
      <c r="GR612" s="5"/>
      <c r="GS612" s="5"/>
      <c r="GT612" s="5"/>
      <c r="GU612" s="5"/>
      <c r="GV612" s="5"/>
      <c r="GW612" s="5"/>
      <c r="GX612" s="5"/>
      <c r="GY612" s="5"/>
      <c r="GZ612" s="5"/>
      <c r="HA612" s="5"/>
      <c r="HB612" s="5"/>
      <c r="HC612" s="5"/>
      <c r="HD612" s="5"/>
      <c r="HE612" s="5"/>
      <c r="HF612" s="5"/>
      <c r="HG612" s="5"/>
      <c r="HH612" s="5"/>
      <c r="HI612" s="5"/>
      <c r="HJ612" s="5"/>
      <c r="HK612" s="5"/>
      <c r="HL612" s="5"/>
    </row>
    <row r="613" spans="1:220" s="56" customFormat="1" x14ac:dyDescent="0.25">
      <c r="A613" s="44"/>
      <c r="B613" s="142"/>
      <c r="C613" s="143"/>
      <c r="D613" s="26"/>
      <c r="E613" s="26"/>
      <c r="F613" s="26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  <c r="EK613" s="5"/>
      <c r="EL613" s="5"/>
      <c r="EM613" s="5"/>
      <c r="EN613" s="5"/>
      <c r="EO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  <c r="EZ613" s="5"/>
      <c r="FA613" s="5"/>
      <c r="FB613" s="5"/>
      <c r="FC613" s="5"/>
      <c r="FD613" s="5"/>
      <c r="FE613" s="5"/>
      <c r="FF613" s="5"/>
      <c r="FG613" s="5"/>
      <c r="FH613" s="5"/>
      <c r="FI613" s="5"/>
      <c r="FJ613" s="5"/>
      <c r="FK613" s="5"/>
      <c r="FL613" s="5"/>
      <c r="FM613" s="5"/>
      <c r="FN613" s="5"/>
      <c r="FO613" s="5"/>
      <c r="FP613" s="5"/>
      <c r="FQ613" s="5"/>
      <c r="FR613" s="5"/>
      <c r="FS613" s="5"/>
      <c r="FT613" s="5"/>
      <c r="FU613" s="5"/>
      <c r="FV613" s="5"/>
      <c r="FW613" s="5"/>
      <c r="FX613" s="5"/>
      <c r="FY613" s="5"/>
      <c r="FZ613" s="5"/>
      <c r="GA613" s="5"/>
      <c r="GB613" s="5"/>
      <c r="GC613" s="5"/>
      <c r="GD613" s="5"/>
      <c r="GE613" s="5"/>
      <c r="GF613" s="5"/>
      <c r="GG613" s="5"/>
      <c r="GH613" s="5"/>
      <c r="GI613" s="5"/>
      <c r="GJ613" s="5"/>
      <c r="GK613" s="5"/>
      <c r="GL613" s="5"/>
      <c r="GM613" s="5"/>
      <c r="GN613" s="5"/>
      <c r="GO613" s="5"/>
      <c r="GP613" s="5"/>
      <c r="GQ613" s="5"/>
      <c r="GR613" s="5"/>
      <c r="GS613" s="5"/>
      <c r="GT613" s="5"/>
      <c r="GU613" s="5"/>
      <c r="GV613" s="5"/>
      <c r="GW613" s="5"/>
      <c r="GX613" s="5"/>
      <c r="GY613" s="5"/>
      <c r="GZ613" s="5"/>
      <c r="HA613" s="5"/>
      <c r="HB613" s="5"/>
      <c r="HC613" s="5"/>
      <c r="HD613" s="5"/>
      <c r="HE613" s="5"/>
      <c r="HF613" s="5"/>
      <c r="HG613" s="5"/>
      <c r="HH613" s="5"/>
      <c r="HI613" s="5"/>
      <c r="HJ613" s="5"/>
      <c r="HK613" s="5"/>
      <c r="HL613" s="5"/>
    </row>
    <row r="614" spans="1:220" s="56" customFormat="1" x14ac:dyDescent="0.25">
      <c r="A614" s="44"/>
      <c r="B614" s="142"/>
      <c r="C614" s="143"/>
      <c r="D614" s="26"/>
      <c r="E614" s="26"/>
      <c r="F614" s="26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5"/>
      <c r="EF614" s="5"/>
      <c r="EG614" s="5"/>
      <c r="EH614" s="5"/>
      <c r="EI614" s="5"/>
      <c r="EJ614" s="5"/>
      <c r="EK614" s="5"/>
      <c r="EL614" s="5"/>
      <c r="EM614" s="5"/>
      <c r="EN614" s="5"/>
      <c r="EO614" s="5"/>
      <c r="EP614" s="5"/>
      <c r="EQ614" s="5"/>
      <c r="ER614" s="5"/>
      <c r="ES614" s="5"/>
      <c r="ET614" s="5"/>
      <c r="EU614" s="5"/>
      <c r="EV614" s="5"/>
      <c r="EW614" s="5"/>
      <c r="EX614" s="5"/>
      <c r="EY614" s="5"/>
      <c r="EZ614" s="5"/>
      <c r="FA614" s="5"/>
      <c r="FB614" s="5"/>
      <c r="FC614" s="5"/>
      <c r="FD614" s="5"/>
      <c r="FE614" s="5"/>
      <c r="FF614" s="5"/>
      <c r="FG614" s="5"/>
      <c r="FH614" s="5"/>
      <c r="FI614" s="5"/>
      <c r="FJ614" s="5"/>
      <c r="FK614" s="5"/>
      <c r="FL614" s="5"/>
      <c r="FM614" s="5"/>
      <c r="FN614" s="5"/>
      <c r="FO614" s="5"/>
      <c r="FP614" s="5"/>
      <c r="FQ614" s="5"/>
      <c r="FR614" s="5"/>
      <c r="FS614" s="5"/>
      <c r="FT614" s="5"/>
      <c r="FU614" s="5"/>
      <c r="FV614" s="5"/>
      <c r="FW614" s="5"/>
      <c r="FX614" s="5"/>
      <c r="FY614" s="5"/>
      <c r="FZ614" s="5"/>
      <c r="GA614" s="5"/>
      <c r="GB614" s="5"/>
      <c r="GC614" s="5"/>
      <c r="GD614" s="5"/>
      <c r="GE614" s="5"/>
      <c r="GF614" s="5"/>
      <c r="GG614" s="5"/>
      <c r="GH614" s="5"/>
      <c r="GI614" s="5"/>
      <c r="GJ614" s="5"/>
      <c r="GK614" s="5"/>
      <c r="GL614" s="5"/>
      <c r="GM614" s="5"/>
      <c r="GN614" s="5"/>
      <c r="GO614" s="5"/>
      <c r="GP614" s="5"/>
      <c r="GQ614" s="5"/>
      <c r="GR614" s="5"/>
      <c r="GS614" s="5"/>
      <c r="GT614" s="5"/>
      <c r="GU614" s="5"/>
      <c r="GV614" s="5"/>
      <c r="GW614" s="5"/>
      <c r="GX614" s="5"/>
      <c r="GY614" s="5"/>
      <c r="GZ614" s="5"/>
      <c r="HA614" s="5"/>
      <c r="HB614" s="5"/>
      <c r="HC614" s="5"/>
      <c r="HD614" s="5"/>
      <c r="HE614" s="5"/>
      <c r="HF614" s="5"/>
      <c r="HG614" s="5"/>
      <c r="HH614" s="5"/>
      <c r="HI614" s="5"/>
      <c r="HJ614" s="5"/>
      <c r="HK614" s="5"/>
      <c r="HL614" s="5"/>
    </row>
    <row r="615" spans="1:220" s="56" customFormat="1" x14ac:dyDescent="0.25">
      <c r="A615" s="44"/>
      <c r="B615" s="142"/>
      <c r="C615" s="143"/>
      <c r="D615" s="26"/>
      <c r="E615" s="26"/>
      <c r="F615" s="26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  <c r="EB615" s="5"/>
      <c r="EC615" s="5"/>
      <c r="ED615" s="5"/>
      <c r="EE615" s="5"/>
      <c r="EF615" s="5"/>
      <c r="EG615" s="5"/>
      <c r="EH615" s="5"/>
      <c r="EI615" s="5"/>
      <c r="EJ615" s="5"/>
      <c r="EK615" s="5"/>
      <c r="EL615" s="5"/>
      <c r="EM615" s="5"/>
      <c r="EN615" s="5"/>
      <c r="EO615" s="5"/>
      <c r="EP615" s="5"/>
      <c r="EQ615" s="5"/>
      <c r="ER615" s="5"/>
      <c r="ES615" s="5"/>
      <c r="ET615" s="5"/>
      <c r="EU615" s="5"/>
      <c r="EV615" s="5"/>
      <c r="EW615" s="5"/>
      <c r="EX615" s="5"/>
      <c r="EY615" s="5"/>
      <c r="EZ615" s="5"/>
      <c r="FA615" s="5"/>
      <c r="FB615" s="5"/>
      <c r="FC615" s="5"/>
      <c r="FD615" s="5"/>
      <c r="FE615" s="5"/>
      <c r="FF615" s="5"/>
      <c r="FG615" s="5"/>
      <c r="FH615" s="5"/>
      <c r="FI615" s="5"/>
      <c r="FJ615" s="5"/>
      <c r="FK615" s="5"/>
      <c r="FL615" s="5"/>
      <c r="FM615" s="5"/>
      <c r="FN615" s="5"/>
      <c r="FO615" s="5"/>
      <c r="FP615" s="5"/>
      <c r="FQ615" s="5"/>
      <c r="FR615" s="5"/>
      <c r="FS615" s="5"/>
      <c r="FT615" s="5"/>
      <c r="FU615" s="5"/>
      <c r="FV615" s="5"/>
      <c r="FW615" s="5"/>
      <c r="FX615" s="5"/>
      <c r="FY615" s="5"/>
      <c r="FZ615" s="5"/>
      <c r="GA615" s="5"/>
      <c r="GB615" s="5"/>
      <c r="GC615" s="5"/>
      <c r="GD615" s="5"/>
      <c r="GE615" s="5"/>
      <c r="GF615" s="5"/>
      <c r="GG615" s="5"/>
      <c r="GH615" s="5"/>
      <c r="GI615" s="5"/>
      <c r="GJ615" s="5"/>
      <c r="GK615" s="5"/>
      <c r="GL615" s="5"/>
      <c r="GM615" s="5"/>
      <c r="GN615" s="5"/>
      <c r="GO615" s="5"/>
      <c r="GP615" s="5"/>
      <c r="GQ615" s="5"/>
      <c r="GR615" s="5"/>
      <c r="GS615" s="5"/>
      <c r="GT615" s="5"/>
      <c r="GU615" s="5"/>
      <c r="GV615" s="5"/>
      <c r="GW615" s="5"/>
      <c r="GX615" s="5"/>
      <c r="GY615" s="5"/>
      <c r="GZ615" s="5"/>
      <c r="HA615" s="5"/>
      <c r="HB615" s="5"/>
      <c r="HC615" s="5"/>
      <c r="HD615" s="5"/>
      <c r="HE615" s="5"/>
      <c r="HF615" s="5"/>
      <c r="HG615" s="5"/>
      <c r="HH615" s="5"/>
      <c r="HI615" s="5"/>
      <c r="HJ615" s="5"/>
      <c r="HK615" s="5"/>
      <c r="HL615" s="5"/>
    </row>
    <row r="616" spans="1:220" s="56" customFormat="1" x14ac:dyDescent="0.25">
      <c r="A616" s="44"/>
      <c r="B616" s="142"/>
      <c r="C616" s="143"/>
      <c r="D616" s="26"/>
      <c r="E616" s="26"/>
      <c r="F616" s="26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  <c r="EH616" s="5"/>
      <c r="EI616" s="5"/>
      <c r="EJ616" s="5"/>
      <c r="EK616" s="5"/>
      <c r="EL616" s="5"/>
      <c r="EM616" s="5"/>
      <c r="EN616" s="5"/>
      <c r="EO616" s="5"/>
      <c r="EP616" s="5"/>
      <c r="EQ616" s="5"/>
      <c r="ER616" s="5"/>
      <c r="ES616" s="5"/>
      <c r="ET616" s="5"/>
      <c r="EU616" s="5"/>
      <c r="EV616" s="5"/>
      <c r="EW616" s="5"/>
      <c r="EX616" s="5"/>
      <c r="EY616" s="5"/>
      <c r="EZ616" s="5"/>
      <c r="FA616" s="5"/>
      <c r="FB616" s="5"/>
      <c r="FC616" s="5"/>
      <c r="FD616" s="5"/>
      <c r="FE616" s="5"/>
      <c r="FF616" s="5"/>
      <c r="FG616" s="5"/>
      <c r="FH616" s="5"/>
      <c r="FI616" s="5"/>
      <c r="FJ616" s="5"/>
      <c r="FK616" s="5"/>
      <c r="FL616" s="5"/>
      <c r="FM616" s="5"/>
      <c r="FN616" s="5"/>
      <c r="FO616" s="5"/>
      <c r="FP616" s="5"/>
      <c r="FQ616" s="5"/>
      <c r="FR616" s="5"/>
      <c r="FS616" s="5"/>
      <c r="FT616" s="5"/>
      <c r="FU616" s="5"/>
      <c r="FV616" s="5"/>
      <c r="FW616" s="5"/>
      <c r="FX616" s="5"/>
      <c r="FY616" s="5"/>
      <c r="FZ616" s="5"/>
      <c r="GA616" s="5"/>
      <c r="GB616" s="5"/>
      <c r="GC616" s="5"/>
      <c r="GD616" s="5"/>
      <c r="GE616" s="5"/>
      <c r="GF616" s="5"/>
      <c r="GG616" s="5"/>
      <c r="GH616" s="5"/>
      <c r="GI616" s="5"/>
      <c r="GJ616" s="5"/>
      <c r="GK616" s="5"/>
      <c r="GL616" s="5"/>
      <c r="GM616" s="5"/>
      <c r="GN616" s="5"/>
      <c r="GO616" s="5"/>
      <c r="GP616" s="5"/>
      <c r="GQ616" s="5"/>
      <c r="GR616" s="5"/>
      <c r="GS616" s="5"/>
      <c r="GT616" s="5"/>
      <c r="GU616" s="5"/>
      <c r="GV616" s="5"/>
      <c r="GW616" s="5"/>
      <c r="GX616" s="5"/>
      <c r="GY616" s="5"/>
      <c r="GZ616" s="5"/>
      <c r="HA616" s="5"/>
      <c r="HB616" s="5"/>
      <c r="HC616" s="5"/>
      <c r="HD616" s="5"/>
      <c r="HE616" s="5"/>
      <c r="HF616" s="5"/>
      <c r="HG616" s="5"/>
      <c r="HH616" s="5"/>
      <c r="HI616" s="5"/>
      <c r="HJ616" s="5"/>
      <c r="HK616" s="5"/>
      <c r="HL616" s="5"/>
    </row>
    <row r="617" spans="1:220" s="56" customFormat="1" x14ac:dyDescent="0.25">
      <c r="A617" s="44"/>
      <c r="B617" s="142"/>
      <c r="C617" s="143"/>
      <c r="D617" s="26"/>
      <c r="E617" s="26"/>
      <c r="F617" s="26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  <c r="EK617" s="5"/>
      <c r="EL617" s="5"/>
      <c r="EM617" s="5"/>
      <c r="EN617" s="5"/>
      <c r="EO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  <c r="EZ617" s="5"/>
      <c r="FA617" s="5"/>
      <c r="FB617" s="5"/>
      <c r="FC617" s="5"/>
      <c r="FD617" s="5"/>
      <c r="FE617" s="5"/>
      <c r="FF617" s="5"/>
      <c r="FG617" s="5"/>
      <c r="FH617" s="5"/>
      <c r="FI617" s="5"/>
      <c r="FJ617" s="5"/>
      <c r="FK617" s="5"/>
      <c r="FL617" s="5"/>
      <c r="FM617" s="5"/>
      <c r="FN617" s="5"/>
      <c r="FO617" s="5"/>
      <c r="FP617" s="5"/>
      <c r="FQ617" s="5"/>
      <c r="FR617" s="5"/>
      <c r="FS617" s="5"/>
      <c r="FT617" s="5"/>
      <c r="FU617" s="5"/>
      <c r="FV617" s="5"/>
      <c r="FW617" s="5"/>
      <c r="FX617" s="5"/>
      <c r="FY617" s="5"/>
      <c r="FZ617" s="5"/>
      <c r="GA617" s="5"/>
      <c r="GB617" s="5"/>
      <c r="GC617" s="5"/>
      <c r="GD617" s="5"/>
      <c r="GE617" s="5"/>
      <c r="GF617" s="5"/>
      <c r="GG617" s="5"/>
      <c r="GH617" s="5"/>
      <c r="GI617" s="5"/>
      <c r="GJ617" s="5"/>
      <c r="GK617" s="5"/>
      <c r="GL617" s="5"/>
      <c r="GM617" s="5"/>
      <c r="GN617" s="5"/>
      <c r="GO617" s="5"/>
      <c r="GP617" s="5"/>
      <c r="GQ617" s="5"/>
      <c r="GR617" s="5"/>
      <c r="GS617" s="5"/>
      <c r="GT617" s="5"/>
      <c r="GU617" s="5"/>
      <c r="GV617" s="5"/>
      <c r="GW617" s="5"/>
      <c r="GX617" s="5"/>
      <c r="GY617" s="5"/>
      <c r="GZ617" s="5"/>
      <c r="HA617" s="5"/>
      <c r="HB617" s="5"/>
      <c r="HC617" s="5"/>
      <c r="HD617" s="5"/>
      <c r="HE617" s="5"/>
      <c r="HF617" s="5"/>
      <c r="HG617" s="5"/>
      <c r="HH617" s="5"/>
      <c r="HI617" s="5"/>
      <c r="HJ617" s="5"/>
      <c r="HK617" s="5"/>
      <c r="HL617" s="5"/>
    </row>
    <row r="618" spans="1:220" s="56" customFormat="1" x14ac:dyDescent="0.25">
      <c r="A618" s="44"/>
      <c r="B618" s="142"/>
      <c r="C618" s="143"/>
      <c r="D618" s="26"/>
      <c r="E618" s="26"/>
      <c r="F618" s="26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  <c r="DY618" s="5"/>
      <c r="DZ618" s="5"/>
      <c r="EA618" s="5"/>
      <c r="EB618" s="5"/>
      <c r="EC618" s="5"/>
      <c r="ED618" s="5"/>
      <c r="EE618" s="5"/>
      <c r="EF618" s="5"/>
      <c r="EG618" s="5"/>
      <c r="EH618" s="5"/>
      <c r="EI618" s="5"/>
      <c r="EJ618" s="5"/>
      <c r="EK618" s="5"/>
      <c r="EL618" s="5"/>
      <c r="EM618" s="5"/>
      <c r="EN618" s="5"/>
      <c r="EO618" s="5"/>
      <c r="EP618" s="5"/>
      <c r="EQ618" s="5"/>
      <c r="ER618" s="5"/>
      <c r="ES618" s="5"/>
      <c r="ET618" s="5"/>
      <c r="EU618" s="5"/>
      <c r="EV618" s="5"/>
      <c r="EW618" s="5"/>
      <c r="EX618" s="5"/>
      <c r="EY618" s="5"/>
      <c r="EZ618" s="5"/>
      <c r="FA618" s="5"/>
      <c r="FB618" s="5"/>
      <c r="FC618" s="5"/>
      <c r="FD618" s="5"/>
      <c r="FE618" s="5"/>
      <c r="FF618" s="5"/>
      <c r="FG618" s="5"/>
      <c r="FH618" s="5"/>
      <c r="FI618" s="5"/>
      <c r="FJ618" s="5"/>
      <c r="FK618" s="5"/>
      <c r="FL618" s="5"/>
      <c r="FM618" s="5"/>
      <c r="FN618" s="5"/>
      <c r="FO618" s="5"/>
      <c r="FP618" s="5"/>
      <c r="FQ618" s="5"/>
      <c r="FR618" s="5"/>
      <c r="FS618" s="5"/>
      <c r="FT618" s="5"/>
      <c r="FU618" s="5"/>
      <c r="FV618" s="5"/>
      <c r="FW618" s="5"/>
      <c r="FX618" s="5"/>
      <c r="FY618" s="5"/>
      <c r="FZ618" s="5"/>
      <c r="GA618" s="5"/>
      <c r="GB618" s="5"/>
      <c r="GC618" s="5"/>
      <c r="GD618" s="5"/>
      <c r="GE618" s="5"/>
      <c r="GF618" s="5"/>
      <c r="GG618" s="5"/>
      <c r="GH618" s="5"/>
      <c r="GI618" s="5"/>
      <c r="GJ618" s="5"/>
      <c r="GK618" s="5"/>
      <c r="GL618" s="5"/>
      <c r="GM618" s="5"/>
      <c r="GN618" s="5"/>
      <c r="GO618" s="5"/>
      <c r="GP618" s="5"/>
      <c r="GQ618" s="5"/>
      <c r="GR618" s="5"/>
      <c r="GS618" s="5"/>
      <c r="GT618" s="5"/>
      <c r="GU618" s="5"/>
      <c r="GV618" s="5"/>
      <c r="GW618" s="5"/>
      <c r="GX618" s="5"/>
      <c r="GY618" s="5"/>
      <c r="GZ618" s="5"/>
      <c r="HA618" s="5"/>
      <c r="HB618" s="5"/>
      <c r="HC618" s="5"/>
      <c r="HD618" s="5"/>
      <c r="HE618" s="5"/>
      <c r="HF618" s="5"/>
      <c r="HG618" s="5"/>
      <c r="HH618" s="5"/>
      <c r="HI618" s="5"/>
      <c r="HJ618" s="5"/>
      <c r="HK618" s="5"/>
      <c r="HL618" s="5"/>
    </row>
    <row r="619" spans="1:220" s="56" customFormat="1" x14ac:dyDescent="0.25">
      <c r="A619" s="44"/>
      <c r="B619" s="142"/>
      <c r="C619" s="143"/>
      <c r="D619" s="26"/>
      <c r="E619" s="26"/>
      <c r="F619" s="26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  <c r="EB619" s="5"/>
      <c r="EC619" s="5"/>
      <c r="ED619" s="5"/>
      <c r="EE619" s="5"/>
      <c r="EF619" s="5"/>
      <c r="EG619" s="5"/>
      <c r="EH619" s="5"/>
      <c r="EI619" s="5"/>
      <c r="EJ619" s="5"/>
      <c r="EK619" s="5"/>
      <c r="EL619" s="5"/>
      <c r="EM619" s="5"/>
      <c r="EN619" s="5"/>
      <c r="EO619" s="5"/>
      <c r="EP619" s="5"/>
      <c r="EQ619" s="5"/>
      <c r="ER619" s="5"/>
      <c r="ES619" s="5"/>
      <c r="ET619" s="5"/>
      <c r="EU619" s="5"/>
      <c r="EV619" s="5"/>
      <c r="EW619" s="5"/>
      <c r="EX619" s="5"/>
      <c r="EY619" s="5"/>
      <c r="EZ619" s="5"/>
      <c r="FA619" s="5"/>
      <c r="FB619" s="5"/>
      <c r="FC619" s="5"/>
      <c r="FD619" s="5"/>
      <c r="FE619" s="5"/>
      <c r="FF619" s="5"/>
      <c r="FG619" s="5"/>
      <c r="FH619" s="5"/>
      <c r="FI619" s="5"/>
      <c r="FJ619" s="5"/>
      <c r="FK619" s="5"/>
      <c r="FL619" s="5"/>
      <c r="FM619" s="5"/>
      <c r="FN619" s="5"/>
      <c r="FO619" s="5"/>
      <c r="FP619" s="5"/>
      <c r="FQ619" s="5"/>
      <c r="FR619" s="5"/>
      <c r="FS619" s="5"/>
      <c r="FT619" s="5"/>
      <c r="FU619" s="5"/>
      <c r="FV619" s="5"/>
      <c r="FW619" s="5"/>
      <c r="FX619" s="5"/>
      <c r="FY619" s="5"/>
      <c r="FZ619" s="5"/>
      <c r="GA619" s="5"/>
      <c r="GB619" s="5"/>
      <c r="GC619" s="5"/>
      <c r="GD619" s="5"/>
      <c r="GE619" s="5"/>
      <c r="GF619" s="5"/>
      <c r="GG619" s="5"/>
      <c r="GH619" s="5"/>
      <c r="GI619" s="5"/>
      <c r="GJ619" s="5"/>
      <c r="GK619" s="5"/>
      <c r="GL619" s="5"/>
      <c r="GM619" s="5"/>
      <c r="GN619" s="5"/>
      <c r="GO619" s="5"/>
      <c r="GP619" s="5"/>
      <c r="GQ619" s="5"/>
      <c r="GR619" s="5"/>
      <c r="GS619" s="5"/>
      <c r="GT619" s="5"/>
      <c r="GU619" s="5"/>
      <c r="GV619" s="5"/>
      <c r="GW619" s="5"/>
      <c r="GX619" s="5"/>
      <c r="GY619" s="5"/>
      <c r="GZ619" s="5"/>
      <c r="HA619" s="5"/>
      <c r="HB619" s="5"/>
      <c r="HC619" s="5"/>
      <c r="HD619" s="5"/>
      <c r="HE619" s="5"/>
      <c r="HF619" s="5"/>
      <c r="HG619" s="5"/>
      <c r="HH619" s="5"/>
      <c r="HI619" s="5"/>
      <c r="HJ619" s="5"/>
      <c r="HK619" s="5"/>
      <c r="HL619" s="5"/>
    </row>
    <row r="620" spans="1:220" s="56" customFormat="1" x14ac:dyDescent="0.25">
      <c r="A620" s="44"/>
      <c r="B620" s="142"/>
      <c r="C620" s="143"/>
      <c r="D620" s="26"/>
      <c r="E620" s="26"/>
      <c r="F620" s="26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5"/>
      <c r="EF620" s="5"/>
      <c r="EG620" s="5"/>
      <c r="EH620" s="5"/>
      <c r="EI620" s="5"/>
      <c r="EJ620" s="5"/>
      <c r="EK620" s="5"/>
      <c r="EL620" s="5"/>
      <c r="EM620" s="5"/>
      <c r="EN620" s="5"/>
      <c r="EO620" s="5"/>
      <c r="EP620" s="5"/>
      <c r="EQ620" s="5"/>
      <c r="ER620" s="5"/>
      <c r="ES620" s="5"/>
      <c r="ET620" s="5"/>
      <c r="EU620" s="5"/>
      <c r="EV620" s="5"/>
      <c r="EW620" s="5"/>
      <c r="EX620" s="5"/>
      <c r="EY620" s="5"/>
      <c r="EZ620" s="5"/>
      <c r="FA620" s="5"/>
      <c r="FB620" s="5"/>
      <c r="FC620" s="5"/>
      <c r="FD620" s="5"/>
      <c r="FE620" s="5"/>
      <c r="FF620" s="5"/>
      <c r="FG620" s="5"/>
      <c r="FH620" s="5"/>
      <c r="FI620" s="5"/>
      <c r="FJ620" s="5"/>
      <c r="FK620" s="5"/>
      <c r="FL620" s="5"/>
      <c r="FM620" s="5"/>
      <c r="FN620" s="5"/>
      <c r="FO620" s="5"/>
      <c r="FP620" s="5"/>
      <c r="FQ620" s="5"/>
      <c r="FR620" s="5"/>
      <c r="FS620" s="5"/>
      <c r="FT620" s="5"/>
      <c r="FU620" s="5"/>
      <c r="FV620" s="5"/>
      <c r="FW620" s="5"/>
      <c r="FX620" s="5"/>
      <c r="FY620" s="5"/>
      <c r="FZ620" s="5"/>
      <c r="GA620" s="5"/>
      <c r="GB620" s="5"/>
      <c r="GC620" s="5"/>
      <c r="GD620" s="5"/>
      <c r="GE620" s="5"/>
      <c r="GF620" s="5"/>
      <c r="GG620" s="5"/>
      <c r="GH620" s="5"/>
      <c r="GI620" s="5"/>
      <c r="GJ620" s="5"/>
      <c r="GK620" s="5"/>
      <c r="GL620" s="5"/>
      <c r="GM620" s="5"/>
      <c r="GN620" s="5"/>
      <c r="GO620" s="5"/>
      <c r="GP620" s="5"/>
      <c r="GQ620" s="5"/>
      <c r="GR620" s="5"/>
      <c r="GS620" s="5"/>
      <c r="GT620" s="5"/>
      <c r="GU620" s="5"/>
      <c r="GV620" s="5"/>
      <c r="GW620" s="5"/>
      <c r="GX620" s="5"/>
      <c r="GY620" s="5"/>
      <c r="GZ620" s="5"/>
      <c r="HA620" s="5"/>
      <c r="HB620" s="5"/>
      <c r="HC620" s="5"/>
      <c r="HD620" s="5"/>
      <c r="HE620" s="5"/>
      <c r="HF620" s="5"/>
      <c r="HG620" s="5"/>
      <c r="HH620" s="5"/>
      <c r="HI620" s="5"/>
      <c r="HJ620" s="5"/>
      <c r="HK620" s="5"/>
      <c r="HL620" s="5"/>
    </row>
    <row r="621" spans="1:220" s="56" customFormat="1" x14ac:dyDescent="0.25">
      <c r="A621" s="44"/>
      <c r="B621" s="142"/>
      <c r="C621" s="143"/>
      <c r="D621" s="26"/>
      <c r="E621" s="26"/>
      <c r="F621" s="26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  <c r="EB621" s="5"/>
      <c r="EC621" s="5"/>
      <c r="ED621" s="5"/>
      <c r="EE621" s="5"/>
      <c r="EF621" s="5"/>
      <c r="EG621" s="5"/>
      <c r="EH621" s="5"/>
      <c r="EI621" s="5"/>
      <c r="EJ621" s="5"/>
      <c r="EK621" s="5"/>
      <c r="EL621" s="5"/>
      <c r="EM621" s="5"/>
      <c r="EN621" s="5"/>
      <c r="EO621" s="5"/>
      <c r="EP621" s="5"/>
      <c r="EQ621" s="5"/>
      <c r="ER621" s="5"/>
      <c r="ES621" s="5"/>
      <c r="ET621" s="5"/>
      <c r="EU621" s="5"/>
      <c r="EV621" s="5"/>
      <c r="EW621" s="5"/>
      <c r="EX621" s="5"/>
      <c r="EY621" s="5"/>
      <c r="EZ621" s="5"/>
      <c r="FA621" s="5"/>
      <c r="FB621" s="5"/>
      <c r="FC621" s="5"/>
      <c r="FD621" s="5"/>
      <c r="FE621" s="5"/>
      <c r="FF621" s="5"/>
      <c r="FG621" s="5"/>
      <c r="FH621" s="5"/>
      <c r="FI621" s="5"/>
      <c r="FJ621" s="5"/>
      <c r="FK621" s="5"/>
      <c r="FL621" s="5"/>
      <c r="FM621" s="5"/>
      <c r="FN621" s="5"/>
      <c r="FO621" s="5"/>
      <c r="FP621" s="5"/>
      <c r="FQ621" s="5"/>
      <c r="FR621" s="5"/>
      <c r="FS621" s="5"/>
      <c r="FT621" s="5"/>
      <c r="FU621" s="5"/>
      <c r="FV621" s="5"/>
      <c r="FW621" s="5"/>
      <c r="FX621" s="5"/>
      <c r="FY621" s="5"/>
      <c r="FZ621" s="5"/>
      <c r="GA621" s="5"/>
      <c r="GB621" s="5"/>
      <c r="GC621" s="5"/>
      <c r="GD621" s="5"/>
      <c r="GE621" s="5"/>
      <c r="GF621" s="5"/>
      <c r="GG621" s="5"/>
      <c r="GH621" s="5"/>
      <c r="GI621" s="5"/>
      <c r="GJ621" s="5"/>
      <c r="GK621" s="5"/>
      <c r="GL621" s="5"/>
      <c r="GM621" s="5"/>
      <c r="GN621" s="5"/>
      <c r="GO621" s="5"/>
      <c r="GP621" s="5"/>
      <c r="GQ621" s="5"/>
      <c r="GR621" s="5"/>
      <c r="GS621" s="5"/>
      <c r="GT621" s="5"/>
      <c r="GU621" s="5"/>
      <c r="GV621" s="5"/>
      <c r="GW621" s="5"/>
      <c r="GX621" s="5"/>
      <c r="GY621" s="5"/>
      <c r="GZ621" s="5"/>
      <c r="HA621" s="5"/>
      <c r="HB621" s="5"/>
      <c r="HC621" s="5"/>
      <c r="HD621" s="5"/>
      <c r="HE621" s="5"/>
      <c r="HF621" s="5"/>
      <c r="HG621" s="5"/>
      <c r="HH621" s="5"/>
      <c r="HI621" s="5"/>
      <c r="HJ621" s="5"/>
      <c r="HK621" s="5"/>
      <c r="HL621" s="5"/>
    </row>
    <row r="622" spans="1:220" s="56" customFormat="1" x14ac:dyDescent="0.25">
      <c r="A622" s="44"/>
      <c r="B622" s="142"/>
      <c r="C622" s="143"/>
      <c r="D622" s="26"/>
      <c r="E622" s="26"/>
      <c r="F622" s="26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5"/>
      <c r="EE622" s="5"/>
      <c r="EF622" s="5"/>
      <c r="EG622" s="5"/>
      <c r="EH622" s="5"/>
      <c r="EI622" s="5"/>
      <c r="EJ622" s="5"/>
      <c r="EK622" s="5"/>
      <c r="EL622" s="5"/>
      <c r="EM622" s="5"/>
      <c r="EN622" s="5"/>
      <c r="EO622" s="5"/>
      <c r="EP622" s="5"/>
      <c r="EQ622" s="5"/>
      <c r="ER622" s="5"/>
      <c r="ES622" s="5"/>
      <c r="ET622" s="5"/>
      <c r="EU622" s="5"/>
      <c r="EV622" s="5"/>
      <c r="EW622" s="5"/>
      <c r="EX622" s="5"/>
      <c r="EY622" s="5"/>
      <c r="EZ622" s="5"/>
      <c r="FA622" s="5"/>
      <c r="FB622" s="5"/>
      <c r="FC622" s="5"/>
      <c r="FD622" s="5"/>
      <c r="FE622" s="5"/>
      <c r="FF622" s="5"/>
      <c r="FG622" s="5"/>
      <c r="FH622" s="5"/>
      <c r="FI622" s="5"/>
      <c r="FJ622" s="5"/>
      <c r="FK622" s="5"/>
      <c r="FL622" s="5"/>
      <c r="FM622" s="5"/>
      <c r="FN622" s="5"/>
      <c r="FO622" s="5"/>
      <c r="FP622" s="5"/>
      <c r="FQ622" s="5"/>
      <c r="FR622" s="5"/>
      <c r="FS622" s="5"/>
      <c r="FT622" s="5"/>
      <c r="FU622" s="5"/>
      <c r="FV622" s="5"/>
      <c r="FW622" s="5"/>
      <c r="FX622" s="5"/>
      <c r="FY622" s="5"/>
      <c r="FZ622" s="5"/>
      <c r="GA622" s="5"/>
      <c r="GB622" s="5"/>
      <c r="GC622" s="5"/>
      <c r="GD622" s="5"/>
      <c r="GE622" s="5"/>
      <c r="GF622" s="5"/>
      <c r="GG622" s="5"/>
      <c r="GH622" s="5"/>
      <c r="GI622" s="5"/>
      <c r="GJ622" s="5"/>
      <c r="GK622" s="5"/>
      <c r="GL622" s="5"/>
      <c r="GM622" s="5"/>
      <c r="GN622" s="5"/>
      <c r="GO622" s="5"/>
      <c r="GP622" s="5"/>
      <c r="GQ622" s="5"/>
      <c r="GR622" s="5"/>
      <c r="GS622" s="5"/>
      <c r="GT622" s="5"/>
      <c r="GU622" s="5"/>
      <c r="GV622" s="5"/>
      <c r="GW622" s="5"/>
      <c r="GX622" s="5"/>
      <c r="GY622" s="5"/>
      <c r="GZ622" s="5"/>
      <c r="HA622" s="5"/>
      <c r="HB622" s="5"/>
      <c r="HC622" s="5"/>
      <c r="HD622" s="5"/>
      <c r="HE622" s="5"/>
      <c r="HF622" s="5"/>
      <c r="HG622" s="5"/>
      <c r="HH622" s="5"/>
      <c r="HI622" s="5"/>
      <c r="HJ622" s="5"/>
      <c r="HK622" s="5"/>
      <c r="HL622" s="5"/>
    </row>
    <row r="623" spans="1:220" s="56" customFormat="1" x14ac:dyDescent="0.25">
      <c r="A623" s="44"/>
      <c r="B623" s="142"/>
      <c r="C623" s="143"/>
      <c r="D623" s="26"/>
      <c r="E623" s="26"/>
      <c r="F623" s="26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  <c r="EF623" s="5"/>
      <c r="EG623" s="5"/>
      <c r="EH623" s="5"/>
      <c r="EI623" s="5"/>
      <c r="EJ623" s="5"/>
      <c r="EK623" s="5"/>
      <c r="EL623" s="5"/>
      <c r="EM623" s="5"/>
      <c r="EN623" s="5"/>
      <c r="EO623" s="5"/>
      <c r="EP623" s="5"/>
      <c r="EQ623" s="5"/>
      <c r="ER623" s="5"/>
      <c r="ES623" s="5"/>
      <c r="ET623" s="5"/>
      <c r="EU623" s="5"/>
      <c r="EV623" s="5"/>
      <c r="EW623" s="5"/>
      <c r="EX623" s="5"/>
      <c r="EY623" s="5"/>
      <c r="EZ623" s="5"/>
      <c r="FA623" s="5"/>
      <c r="FB623" s="5"/>
      <c r="FC623" s="5"/>
      <c r="FD623" s="5"/>
      <c r="FE623" s="5"/>
      <c r="FF623" s="5"/>
      <c r="FG623" s="5"/>
      <c r="FH623" s="5"/>
      <c r="FI623" s="5"/>
      <c r="FJ623" s="5"/>
      <c r="FK623" s="5"/>
      <c r="FL623" s="5"/>
      <c r="FM623" s="5"/>
      <c r="FN623" s="5"/>
      <c r="FO623" s="5"/>
      <c r="FP623" s="5"/>
      <c r="FQ623" s="5"/>
      <c r="FR623" s="5"/>
      <c r="FS623" s="5"/>
      <c r="FT623" s="5"/>
      <c r="FU623" s="5"/>
      <c r="FV623" s="5"/>
      <c r="FW623" s="5"/>
      <c r="FX623" s="5"/>
      <c r="FY623" s="5"/>
      <c r="FZ623" s="5"/>
      <c r="GA623" s="5"/>
      <c r="GB623" s="5"/>
      <c r="GC623" s="5"/>
      <c r="GD623" s="5"/>
      <c r="GE623" s="5"/>
      <c r="GF623" s="5"/>
      <c r="GG623" s="5"/>
      <c r="GH623" s="5"/>
      <c r="GI623" s="5"/>
      <c r="GJ623" s="5"/>
      <c r="GK623" s="5"/>
      <c r="GL623" s="5"/>
      <c r="GM623" s="5"/>
      <c r="GN623" s="5"/>
      <c r="GO623" s="5"/>
      <c r="GP623" s="5"/>
      <c r="GQ623" s="5"/>
      <c r="GR623" s="5"/>
      <c r="GS623" s="5"/>
      <c r="GT623" s="5"/>
      <c r="GU623" s="5"/>
      <c r="GV623" s="5"/>
      <c r="GW623" s="5"/>
      <c r="GX623" s="5"/>
      <c r="GY623" s="5"/>
      <c r="GZ623" s="5"/>
      <c r="HA623" s="5"/>
      <c r="HB623" s="5"/>
      <c r="HC623" s="5"/>
      <c r="HD623" s="5"/>
      <c r="HE623" s="5"/>
      <c r="HF623" s="5"/>
      <c r="HG623" s="5"/>
      <c r="HH623" s="5"/>
      <c r="HI623" s="5"/>
      <c r="HJ623" s="5"/>
      <c r="HK623" s="5"/>
      <c r="HL623" s="5"/>
    </row>
    <row r="624" spans="1:220" s="56" customFormat="1" x14ac:dyDescent="0.25">
      <c r="A624" s="44"/>
      <c r="B624" s="142"/>
      <c r="C624" s="143"/>
      <c r="D624" s="26"/>
      <c r="E624" s="26"/>
      <c r="F624" s="26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5"/>
      <c r="EF624" s="5"/>
      <c r="EG624" s="5"/>
      <c r="EH624" s="5"/>
      <c r="EI624" s="5"/>
      <c r="EJ624" s="5"/>
      <c r="EK624" s="5"/>
      <c r="EL624" s="5"/>
      <c r="EM624" s="5"/>
      <c r="EN624" s="5"/>
      <c r="EO624" s="5"/>
      <c r="EP624" s="5"/>
      <c r="EQ624" s="5"/>
      <c r="ER624" s="5"/>
      <c r="ES624" s="5"/>
      <c r="ET624" s="5"/>
      <c r="EU624" s="5"/>
      <c r="EV624" s="5"/>
      <c r="EW624" s="5"/>
      <c r="EX624" s="5"/>
      <c r="EY624" s="5"/>
      <c r="EZ624" s="5"/>
      <c r="FA624" s="5"/>
      <c r="FB624" s="5"/>
      <c r="FC624" s="5"/>
      <c r="FD624" s="5"/>
      <c r="FE624" s="5"/>
      <c r="FF624" s="5"/>
      <c r="FG624" s="5"/>
      <c r="FH624" s="5"/>
      <c r="FI624" s="5"/>
      <c r="FJ624" s="5"/>
      <c r="FK624" s="5"/>
      <c r="FL624" s="5"/>
      <c r="FM624" s="5"/>
      <c r="FN624" s="5"/>
      <c r="FO624" s="5"/>
      <c r="FP624" s="5"/>
      <c r="FQ624" s="5"/>
      <c r="FR624" s="5"/>
      <c r="FS624" s="5"/>
      <c r="FT624" s="5"/>
      <c r="FU624" s="5"/>
      <c r="FV624" s="5"/>
      <c r="FW624" s="5"/>
      <c r="FX624" s="5"/>
      <c r="FY624" s="5"/>
      <c r="FZ624" s="5"/>
      <c r="GA624" s="5"/>
      <c r="GB624" s="5"/>
      <c r="GC624" s="5"/>
      <c r="GD624" s="5"/>
      <c r="GE624" s="5"/>
      <c r="GF624" s="5"/>
      <c r="GG624" s="5"/>
      <c r="GH624" s="5"/>
      <c r="GI624" s="5"/>
      <c r="GJ624" s="5"/>
      <c r="GK624" s="5"/>
      <c r="GL624" s="5"/>
      <c r="GM624" s="5"/>
      <c r="GN624" s="5"/>
      <c r="GO624" s="5"/>
      <c r="GP624" s="5"/>
      <c r="GQ624" s="5"/>
      <c r="GR624" s="5"/>
      <c r="GS624" s="5"/>
      <c r="GT624" s="5"/>
      <c r="GU624" s="5"/>
      <c r="GV624" s="5"/>
      <c r="GW624" s="5"/>
      <c r="GX624" s="5"/>
      <c r="GY624" s="5"/>
      <c r="GZ624" s="5"/>
      <c r="HA624" s="5"/>
      <c r="HB624" s="5"/>
      <c r="HC624" s="5"/>
      <c r="HD624" s="5"/>
      <c r="HE624" s="5"/>
      <c r="HF624" s="5"/>
      <c r="HG624" s="5"/>
      <c r="HH624" s="5"/>
      <c r="HI624" s="5"/>
      <c r="HJ624" s="5"/>
      <c r="HK624" s="5"/>
      <c r="HL624" s="5"/>
    </row>
    <row r="625" spans="1:220" s="56" customFormat="1" x14ac:dyDescent="0.25">
      <c r="A625" s="44"/>
      <c r="B625" s="142"/>
      <c r="C625" s="143"/>
      <c r="D625" s="26"/>
      <c r="E625" s="26"/>
      <c r="F625" s="26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5"/>
      <c r="EF625" s="5"/>
      <c r="EG625" s="5"/>
      <c r="EH625" s="5"/>
      <c r="EI625" s="5"/>
      <c r="EJ625" s="5"/>
      <c r="EK625" s="5"/>
      <c r="EL625" s="5"/>
      <c r="EM625" s="5"/>
      <c r="EN625" s="5"/>
      <c r="EO625" s="5"/>
      <c r="EP625" s="5"/>
      <c r="EQ625" s="5"/>
      <c r="ER625" s="5"/>
      <c r="ES625" s="5"/>
      <c r="ET625" s="5"/>
      <c r="EU625" s="5"/>
      <c r="EV625" s="5"/>
      <c r="EW625" s="5"/>
      <c r="EX625" s="5"/>
      <c r="EY625" s="5"/>
      <c r="EZ625" s="5"/>
      <c r="FA625" s="5"/>
      <c r="FB625" s="5"/>
      <c r="FC625" s="5"/>
      <c r="FD625" s="5"/>
      <c r="FE625" s="5"/>
      <c r="FF625" s="5"/>
      <c r="FG625" s="5"/>
      <c r="FH625" s="5"/>
      <c r="FI625" s="5"/>
      <c r="FJ625" s="5"/>
      <c r="FK625" s="5"/>
      <c r="FL625" s="5"/>
      <c r="FM625" s="5"/>
      <c r="FN625" s="5"/>
      <c r="FO625" s="5"/>
      <c r="FP625" s="5"/>
      <c r="FQ625" s="5"/>
      <c r="FR625" s="5"/>
      <c r="FS625" s="5"/>
      <c r="FT625" s="5"/>
      <c r="FU625" s="5"/>
      <c r="FV625" s="5"/>
      <c r="FW625" s="5"/>
      <c r="FX625" s="5"/>
      <c r="FY625" s="5"/>
      <c r="FZ625" s="5"/>
      <c r="GA625" s="5"/>
      <c r="GB625" s="5"/>
      <c r="GC625" s="5"/>
      <c r="GD625" s="5"/>
      <c r="GE625" s="5"/>
      <c r="GF625" s="5"/>
      <c r="GG625" s="5"/>
      <c r="GH625" s="5"/>
      <c r="GI625" s="5"/>
      <c r="GJ625" s="5"/>
      <c r="GK625" s="5"/>
      <c r="GL625" s="5"/>
      <c r="GM625" s="5"/>
      <c r="GN625" s="5"/>
      <c r="GO625" s="5"/>
      <c r="GP625" s="5"/>
      <c r="GQ625" s="5"/>
      <c r="GR625" s="5"/>
      <c r="GS625" s="5"/>
      <c r="GT625" s="5"/>
      <c r="GU625" s="5"/>
      <c r="GV625" s="5"/>
      <c r="GW625" s="5"/>
      <c r="GX625" s="5"/>
      <c r="GY625" s="5"/>
      <c r="GZ625" s="5"/>
      <c r="HA625" s="5"/>
      <c r="HB625" s="5"/>
      <c r="HC625" s="5"/>
      <c r="HD625" s="5"/>
      <c r="HE625" s="5"/>
      <c r="HF625" s="5"/>
      <c r="HG625" s="5"/>
      <c r="HH625" s="5"/>
      <c r="HI625" s="5"/>
      <c r="HJ625" s="5"/>
      <c r="HK625" s="5"/>
      <c r="HL625" s="5"/>
    </row>
    <row r="626" spans="1:220" s="56" customFormat="1" x14ac:dyDescent="0.25">
      <c r="A626" s="44"/>
      <c r="B626" s="142"/>
      <c r="C626" s="143"/>
      <c r="D626" s="26"/>
      <c r="E626" s="26"/>
      <c r="F626" s="26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  <c r="EB626" s="5"/>
      <c r="EC626" s="5"/>
      <c r="ED626" s="5"/>
      <c r="EE626" s="5"/>
      <c r="EF626" s="5"/>
      <c r="EG626" s="5"/>
      <c r="EH626" s="5"/>
      <c r="EI626" s="5"/>
      <c r="EJ626" s="5"/>
      <c r="EK626" s="5"/>
      <c r="EL626" s="5"/>
      <c r="EM626" s="5"/>
      <c r="EN626" s="5"/>
      <c r="EO626" s="5"/>
      <c r="EP626" s="5"/>
      <c r="EQ626" s="5"/>
      <c r="ER626" s="5"/>
      <c r="ES626" s="5"/>
      <c r="ET626" s="5"/>
      <c r="EU626" s="5"/>
      <c r="EV626" s="5"/>
      <c r="EW626" s="5"/>
      <c r="EX626" s="5"/>
      <c r="EY626" s="5"/>
      <c r="EZ626" s="5"/>
      <c r="FA626" s="5"/>
      <c r="FB626" s="5"/>
      <c r="FC626" s="5"/>
      <c r="FD626" s="5"/>
      <c r="FE626" s="5"/>
      <c r="FF626" s="5"/>
      <c r="FG626" s="5"/>
      <c r="FH626" s="5"/>
      <c r="FI626" s="5"/>
      <c r="FJ626" s="5"/>
      <c r="FK626" s="5"/>
      <c r="FL626" s="5"/>
      <c r="FM626" s="5"/>
      <c r="FN626" s="5"/>
      <c r="FO626" s="5"/>
      <c r="FP626" s="5"/>
      <c r="FQ626" s="5"/>
      <c r="FR626" s="5"/>
      <c r="FS626" s="5"/>
      <c r="FT626" s="5"/>
      <c r="FU626" s="5"/>
      <c r="FV626" s="5"/>
      <c r="FW626" s="5"/>
      <c r="FX626" s="5"/>
      <c r="FY626" s="5"/>
      <c r="FZ626" s="5"/>
      <c r="GA626" s="5"/>
      <c r="GB626" s="5"/>
      <c r="GC626" s="5"/>
      <c r="GD626" s="5"/>
      <c r="GE626" s="5"/>
      <c r="GF626" s="5"/>
      <c r="GG626" s="5"/>
      <c r="GH626" s="5"/>
      <c r="GI626" s="5"/>
      <c r="GJ626" s="5"/>
      <c r="GK626" s="5"/>
      <c r="GL626" s="5"/>
      <c r="GM626" s="5"/>
      <c r="GN626" s="5"/>
      <c r="GO626" s="5"/>
      <c r="GP626" s="5"/>
      <c r="GQ626" s="5"/>
      <c r="GR626" s="5"/>
      <c r="GS626" s="5"/>
      <c r="GT626" s="5"/>
      <c r="GU626" s="5"/>
      <c r="GV626" s="5"/>
      <c r="GW626" s="5"/>
      <c r="GX626" s="5"/>
      <c r="GY626" s="5"/>
      <c r="GZ626" s="5"/>
      <c r="HA626" s="5"/>
      <c r="HB626" s="5"/>
      <c r="HC626" s="5"/>
      <c r="HD626" s="5"/>
      <c r="HE626" s="5"/>
      <c r="HF626" s="5"/>
      <c r="HG626" s="5"/>
      <c r="HH626" s="5"/>
      <c r="HI626" s="5"/>
      <c r="HJ626" s="5"/>
      <c r="HK626" s="5"/>
      <c r="HL626" s="5"/>
    </row>
    <row r="627" spans="1:220" s="56" customFormat="1" x14ac:dyDescent="0.25">
      <c r="A627" s="44"/>
      <c r="B627" s="142"/>
      <c r="C627" s="143"/>
      <c r="D627" s="26"/>
      <c r="E627" s="26"/>
      <c r="F627" s="26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  <c r="DX627" s="5"/>
      <c r="DY627" s="5"/>
      <c r="DZ627" s="5"/>
      <c r="EA627" s="5"/>
      <c r="EB627" s="5"/>
      <c r="EC627" s="5"/>
      <c r="ED627" s="5"/>
      <c r="EE627" s="5"/>
      <c r="EF627" s="5"/>
      <c r="EG627" s="5"/>
      <c r="EH627" s="5"/>
      <c r="EI627" s="5"/>
      <c r="EJ627" s="5"/>
      <c r="EK627" s="5"/>
      <c r="EL627" s="5"/>
      <c r="EM627" s="5"/>
      <c r="EN627" s="5"/>
      <c r="EO627" s="5"/>
      <c r="EP627" s="5"/>
      <c r="EQ627" s="5"/>
      <c r="ER627" s="5"/>
      <c r="ES627" s="5"/>
      <c r="ET627" s="5"/>
      <c r="EU627" s="5"/>
      <c r="EV627" s="5"/>
      <c r="EW627" s="5"/>
      <c r="EX627" s="5"/>
      <c r="EY627" s="5"/>
      <c r="EZ627" s="5"/>
      <c r="FA627" s="5"/>
      <c r="FB627" s="5"/>
      <c r="FC627" s="5"/>
      <c r="FD627" s="5"/>
      <c r="FE627" s="5"/>
      <c r="FF627" s="5"/>
      <c r="FG627" s="5"/>
      <c r="FH627" s="5"/>
      <c r="FI627" s="5"/>
      <c r="FJ627" s="5"/>
      <c r="FK627" s="5"/>
      <c r="FL627" s="5"/>
      <c r="FM627" s="5"/>
      <c r="FN627" s="5"/>
      <c r="FO627" s="5"/>
      <c r="FP627" s="5"/>
      <c r="FQ627" s="5"/>
      <c r="FR627" s="5"/>
      <c r="FS627" s="5"/>
      <c r="FT627" s="5"/>
      <c r="FU627" s="5"/>
      <c r="FV627" s="5"/>
      <c r="FW627" s="5"/>
      <c r="FX627" s="5"/>
      <c r="FY627" s="5"/>
      <c r="FZ627" s="5"/>
      <c r="GA627" s="5"/>
      <c r="GB627" s="5"/>
      <c r="GC627" s="5"/>
      <c r="GD627" s="5"/>
      <c r="GE627" s="5"/>
      <c r="GF627" s="5"/>
      <c r="GG627" s="5"/>
      <c r="GH627" s="5"/>
      <c r="GI627" s="5"/>
      <c r="GJ627" s="5"/>
      <c r="GK627" s="5"/>
      <c r="GL627" s="5"/>
      <c r="GM627" s="5"/>
      <c r="GN627" s="5"/>
      <c r="GO627" s="5"/>
      <c r="GP627" s="5"/>
      <c r="GQ627" s="5"/>
      <c r="GR627" s="5"/>
      <c r="GS627" s="5"/>
      <c r="GT627" s="5"/>
      <c r="GU627" s="5"/>
      <c r="GV627" s="5"/>
      <c r="GW627" s="5"/>
      <c r="GX627" s="5"/>
      <c r="GY627" s="5"/>
      <c r="GZ627" s="5"/>
      <c r="HA627" s="5"/>
      <c r="HB627" s="5"/>
      <c r="HC627" s="5"/>
      <c r="HD627" s="5"/>
      <c r="HE627" s="5"/>
      <c r="HF627" s="5"/>
      <c r="HG627" s="5"/>
      <c r="HH627" s="5"/>
      <c r="HI627" s="5"/>
      <c r="HJ627" s="5"/>
      <c r="HK627" s="5"/>
      <c r="HL627" s="5"/>
    </row>
    <row r="628" spans="1:220" s="56" customFormat="1" x14ac:dyDescent="0.25">
      <c r="A628" s="44"/>
      <c r="B628" s="142"/>
      <c r="C628" s="143"/>
      <c r="D628" s="26"/>
      <c r="E628" s="26"/>
      <c r="F628" s="26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  <c r="DX628" s="5"/>
      <c r="DY628" s="5"/>
      <c r="DZ628" s="5"/>
      <c r="EA628" s="5"/>
      <c r="EB628" s="5"/>
      <c r="EC628" s="5"/>
      <c r="ED628" s="5"/>
      <c r="EE628" s="5"/>
      <c r="EF628" s="5"/>
      <c r="EG628" s="5"/>
      <c r="EH628" s="5"/>
      <c r="EI628" s="5"/>
      <c r="EJ628" s="5"/>
      <c r="EK628" s="5"/>
      <c r="EL628" s="5"/>
      <c r="EM628" s="5"/>
      <c r="EN628" s="5"/>
      <c r="EO628" s="5"/>
      <c r="EP628" s="5"/>
      <c r="EQ628" s="5"/>
      <c r="ER628" s="5"/>
      <c r="ES628" s="5"/>
      <c r="ET628" s="5"/>
      <c r="EU628" s="5"/>
      <c r="EV628" s="5"/>
      <c r="EW628" s="5"/>
      <c r="EX628" s="5"/>
      <c r="EY628" s="5"/>
      <c r="EZ628" s="5"/>
      <c r="FA628" s="5"/>
      <c r="FB628" s="5"/>
      <c r="FC628" s="5"/>
      <c r="FD628" s="5"/>
      <c r="FE628" s="5"/>
      <c r="FF628" s="5"/>
      <c r="FG628" s="5"/>
      <c r="FH628" s="5"/>
      <c r="FI628" s="5"/>
      <c r="FJ628" s="5"/>
      <c r="FK628" s="5"/>
      <c r="FL628" s="5"/>
      <c r="FM628" s="5"/>
      <c r="FN628" s="5"/>
      <c r="FO628" s="5"/>
      <c r="FP628" s="5"/>
      <c r="FQ628" s="5"/>
      <c r="FR628" s="5"/>
      <c r="FS628" s="5"/>
      <c r="FT628" s="5"/>
      <c r="FU628" s="5"/>
      <c r="FV628" s="5"/>
      <c r="FW628" s="5"/>
      <c r="FX628" s="5"/>
      <c r="FY628" s="5"/>
      <c r="FZ628" s="5"/>
      <c r="GA628" s="5"/>
      <c r="GB628" s="5"/>
      <c r="GC628" s="5"/>
      <c r="GD628" s="5"/>
      <c r="GE628" s="5"/>
      <c r="GF628" s="5"/>
      <c r="GG628" s="5"/>
      <c r="GH628" s="5"/>
      <c r="GI628" s="5"/>
      <c r="GJ628" s="5"/>
      <c r="GK628" s="5"/>
      <c r="GL628" s="5"/>
      <c r="GM628" s="5"/>
      <c r="GN628" s="5"/>
      <c r="GO628" s="5"/>
      <c r="GP628" s="5"/>
      <c r="GQ628" s="5"/>
      <c r="GR628" s="5"/>
      <c r="GS628" s="5"/>
      <c r="GT628" s="5"/>
      <c r="GU628" s="5"/>
      <c r="GV628" s="5"/>
      <c r="GW628" s="5"/>
      <c r="GX628" s="5"/>
      <c r="GY628" s="5"/>
      <c r="GZ628" s="5"/>
      <c r="HA628" s="5"/>
      <c r="HB628" s="5"/>
      <c r="HC628" s="5"/>
      <c r="HD628" s="5"/>
      <c r="HE628" s="5"/>
      <c r="HF628" s="5"/>
      <c r="HG628" s="5"/>
      <c r="HH628" s="5"/>
      <c r="HI628" s="5"/>
      <c r="HJ628" s="5"/>
      <c r="HK628" s="5"/>
      <c r="HL628" s="5"/>
    </row>
    <row r="629" spans="1:220" s="56" customFormat="1" x14ac:dyDescent="0.25">
      <c r="A629" s="44"/>
      <c r="B629" s="142"/>
      <c r="C629" s="143"/>
      <c r="D629" s="26"/>
      <c r="E629" s="26"/>
      <c r="F629" s="26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  <c r="DV629" s="5"/>
      <c r="DW629" s="5"/>
      <c r="DX629" s="5"/>
      <c r="DY629" s="5"/>
      <c r="DZ629" s="5"/>
      <c r="EA629" s="5"/>
      <c r="EB629" s="5"/>
      <c r="EC629" s="5"/>
      <c r="ED629" s="5"/>
      <c r="EE629" s="5"/>
      <c r="EF629" s="5"/>
      <c r="EG629" s="5"/>
      <c r="EH629" s="5"/>
      <c r="EI629" s="5"/>
      <c r="EJ629" s="5"/>
      <c r="EK629" s="5"/>
      <c r="EL629" s="5"/>
      <c r="EM629" s="5"/>
      <c r="EN629" s="5"/>
      <c r="EO629" s="5"/>
      <c r="EP629" s="5"/>
      <c r="EQ629" s="5"/>
      <c r="ER629" s="5"/>
      <c r="ES629" s="5"/>
      <c r="ET629" s="5"/>
      <c r="EU629" s="5"/>
      <c r="EV629" s="5"/>
      <c r="EW629" s="5"/>
      <c r="EX629" s="5"/>
      <c r="EY629" s="5"/>
      <c r="EZ629" s="5"/>
      <c r="FA629" s="5"/>
      <c r="FB629" s="5"/>
      <c r="FC629" s="5"/>
      <c r="FD629" s="5"/>
      <c r="FE629" s="5"/>
      <c r="FF629" s="5"/>
      <c r="FG629" s="5"/>
      <c r="FH629" s="5"/>
      <c r="FI629" s="5"/>
      <c r="FJ629" s="5"/>
      <c r="FK629" s="5"/>
      <c r="FL629" s="5"/>
      <c r="FM629" s="5"/>
      <c r="FN629" s="5"/>
      <c r="FO629" s="5"/>
      <c r="FP629" s="5"/>
      <c r="FQ629" s="5"/>
      <c r="FR629" s="5"/>
      <c r="FS629" s="5"/>
      <c r="FT629" s="5"/>
      <c r="FU629" s="5"/>
      <c r="FV629" s="5"/>
      <c r="FW629" s="5"/>
      <c r="FX629" s="5"/>
      <c r="FY629" s="5"/>
      <c r="FZ629" s="5"/>
      <c r="GA629" s="5"/>
      <c r="GB629" s="5"/>
      <c r="GC629" s="5"/>
      <c r="GD629" s="5"/>
      <c r="GE629" s="5"/>
      <c r="GF629" s="5"/>
      <c r="GG629" s="5"/>
      <c r="GH629" s="5"/>
      <c r="GI629" s="5"/>
      <c r="GJ629" s="5"/>
      <c r="GK629" s="5"/>
      <c r="GL629" s="5"/>
      <c r="GM629" s="5"/>
      <c r="GN629" s="5"/>
      <c r="GO629" s="5"/>
      <c r="GP629" s="5"/>
      <c r="GQ629" s="5"/>
      <c r="GR629" s="5"/>
      <c r="GS629" s="5"/>
      <c r="GT629" s="5"/>
      <c r="GU629" s="5"/>
      <c r="GV629" s="5"/>
      <c r="GW629" s="5"/>
      <c r="GX629" s="5"/>
      <c r="GY629" s="5"/>
      <c r="GZ629" s="5"/>
      <c r="HA629" s="5"/>
      <c r="HB629" s="5"/>
      <c r="HC629" s="5"/>
      <c r="HD629" s="5"/>
      <c r="HE629" s="5"/>
      <c r="HF629" s="5"/>
      <c r="HG629" s="5"/>
      <c r="HH629" s="5"/>
      <c r="HI629" s="5"/>
      <c r="HJ629" s="5"/>
      <c r="HK629" s="5"/>
      <c r="HL629" s="5"/>
    </row>
    <row r="630" spans="1:220" s="56" customFormat="1" x14ac:dyDescent="0.25">
      <c r="A630" s="44"/>
      <c r="B630" s="142"/>
      <c r="C630" s="143"/>
      <c r="D630" s="26"/>
      <c r="E630" s="26"/>
      <c r="F630" s="26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  <c r="DU630" s="5"/>
      <c r="DV630" s="5"/>
      <c r="DW630" s="5"/>
      <c r="DX630" s="5"/>
      <c r="DY630" s="5"/>
      <c r="DZ630" s="5"/>
      <c r="EA630" s="5"/>
      <c r="EB630" s="5"/>
      <c r="EC630" s="5"/>
      <c r="ED630" s="5"/>
      <c r="EE630" s="5"/>
      <c r="EF630" s="5"/>
      <c r="EG630" s="5"/>
      <c r="EH630" s="5"/>
      <c r="EI630" s="5"/>
      <c r="EJ630" s="5"/>
      <c r="EK630" s="5"/>
      <c r="EL630" s="5"/>
      <c r="EM630" s="5"/>
      <c r="EN630" s="5"/>
      <c r="EO630" s="5"/>
      <c r="EP630" s="5"/>
      <c r="EQ630" s="5"/>
      <c r="ER630" s="5"/>
      <c r="ES630" s="5"/>
      <c r="ET630" s="5"/>
      <c r="EU630" s="5"/>
      <c r="EV630" s="5"/>
      <c r="EW630" s="5"/>
      <c r="EX630" s="5"/>
      <c r="EY630" s="5"/>
      <c r="EZ630" s="5"/>
      <c r="FA630" s="5"/>
      <c r="FB630" s="5"/>
      <c r="FC630" s="5"/>
      <c r="FD630" s="5"/>
      <c r="FE630" s="5"/>
      <c r="FF630" s="5"/>
      <c r="FG630" s="5"/>
      <c r="FH630" s="5"/>
      <c r="FI630" s="5"/>
      <c r="FJ630" s="5"/>
      <c r="FK630" s="5"/>
      <c r="FL630" s="5"/>
      <c r="FM630" s="5"/>
      <c r="FN630" s="5"/>
      <c r="FO630" s="5"/>
      <c r="FP630" s="5"/>
      <c r="FQ630" s="5"/>
      <c r="FR630" s="5"/>
      <c r="FS630" s="5"/>
      <c r="FT630" s="5"/>
      <c r="FU630" s="5"/>
      <c r="FV630" s="5"/>
      <c r="FW630" s="5"/>
      <c r="FX630" s="5"/>
      <c r="FY630" s="5"/>
      <c r="FZ630" s="5"/>
      <c r="GA630" s="5"/>
      <c r="GB630" s="5"/>
      <c r="GC630" s="5"/>
      <c r="GD630" s="5"/>
      <c r="GE630" s="5"/>
      <c r="GF630" s="5"/>
      <c r="GG630" s="5"/>
      <c r="GH630" s="5"/>
      <c r="GI630" s="5"/>
      <c r="GJ630" s="5"/>
      <c r="GK630" s="5"/>
      <c r="GL630" s="5"/>
      <c r="GM630" s="5"/>
      <c r="GN630" s="5"/>
      <c r="GO630" s="5"/>
      <c r="GP630" s="5"/>
      <c r="GQ630" s="5"/>
      <c r="GR630" s="5"/>
      <c r="GS630" s="5"/>
      <c r="GT630" s="5"/>
      <c r="GU630" s="5"/>
      <c r="GV630" s="5"/>
      <c r="GW630" s="5"/>
      <c r="GX630" s="5"/>
      <c r="GY630" s="5"/>
      <c r="GZ630" s="5"/>
      <c r="HA630" s="5"/>
      <c r="HB630" s="5"/>
      <c r="HC630" s="5"/>
      <c r="HD630" s="5"/>
      <c r="HE630" s="5"/>
      <c r="HF630" s="5"/>
      <c r="HG630" s="5"/>
      <c r="HH630" s="5"/>
      <c r="HI630" s="5"/>
      <c r="HJ630" s="5"/>
      <c r="HK630" s="5"/>
      <c r="HL630" s="5"/>
    </row>
    <row r="631" spans="1:220" s="56" customFormat="1" x14ac:dyDescent="0.25">
      <c r="A631" s="44"/>
      <c r="B631" s="142"/>
      <c r="C631" s="143"/>
      <c r="D631" s="26"/>
      <c r="E631" s="26"/>
      <c r="F631" s="26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  <c r="DU631" s="5"/>
      <c r="DV631" s="5"/>
      <c r="DW631" s="5"/>
      <c r="DX631" s="5"/>
      <c r="DY631" s="5"/>
      <c r="DZ631" s="5"/>
      <c r="EA631" s="5"/>
      <c r="EB631" s="5"/>
      <c r="EC631" s="5"/>
      <c r="ED631" s="5"/>
      <c r="EE631" s="5"/>
      <c r="EF631" s="5"/>
      <c r="EG631" s="5"/>
      <c r="EH631" s="5"/>
      <c r="EI631" s="5"/>
      <c r="EJ631" s="5"/>
      <c r="EK631" s="5"/>
      <c r="EL631" s="5"/>
      <c r="EM631" s="5"/>
      <c r="EN631" s="5"/>
      <c r="EO631" s="5"/>
      <c r="EP631" s="5"/>
      <c r="EQ631" s="5"/>
      <c r="ER631" s="5"/>
      <c r="ES631" s="5"/>
      <c r="ET631" s="5"/>
      <c r="EU631" s="5"/>
      <c r="EV631" s="5"/>
      <c r="EW631" s="5"/>
      <c r="EX631" s="5"/>
      <c r="EY631" s="5"/>
      <c r="EZ631" s="5"/>
      <c r="FA631" s="5"/>
      <c r="FB631" s="5"/>
      <c r="FC631" s="5"/>
      <c r="FD631" s="5"/>
      <c r="FE631" s="5"/>
      <c r="FF631" s="5"/>
      <c r="FG631" s="5"/>
      <c r="FH631" s="5"/>
      <c r="FI631" s="5"/>
      <c r="FJ631" s="5"/>
      <c r="FK631" s="5"/>
      <c r="FL631" s="5"/>
      <c r="FM631" s="5"/>
      <c r="FN631" s="5"/>
      <c r="FO631" s="5"/>
      <c r="FP631" s="5"/>
      <c r="FQ631" s="5"/>
      <c r="FR631" s="5"/>
      <c r="FS631" s="5"/>
      <c r="FT631" s="5"/>
      <c r="FU631" s="5"/>
      <c r="FV631" s="5"/>
      <c r="FW631" s="5"/>
      <c r="FX631" s="5"/>
      <c r="FY631" s="5"/>
      <c r="FZ631" s="5"/>
      <c r="GA631" s="5"/>
      <c r="GB631" s="5"/>
      <c r="GC631" s="5"/>
      <c r="GD631" s="5"/>
      <c r="GE631" s="5"/>
      <c r="GF631" s="5"/>
      <c r="GG631" s="5"/>
      <c r="GH631" s="5"/>
      <c r="GI631" s="5"/>
      <c r="GJ631" s="5"/>
      <c r="GK631" s="5"/>
      <c r="GL631" s="5"/>
      <c r="GM631" s="5"/>
      <c r="GN631" s="5"/>
      <c r="GO631" s="5"/>
      <c r="GP631" s="5"/>
      <c r="GQ631" s="5"/>
      <c r="GR631" s="5"/>
      <c r="GS631" s="5"/>
      <c r="GT631" s="5"/>
      <c r="GU631" s="5"/>
      <c r="GV631" s="5"/>
      <c r="GW631" s="5"/>
      <c r="GX631" s="5"/>
      <c r="GY631" s="5"/>
      <c r="GZ631" s="5"/>
      <c r="HA631" s="5"/>
      <c r="HB631" s="5"/>
      <c r="HC631" s="5"/>
      <c r="HD631" s="5"/>
      <c r="HE631" s="5"/>
      <c r="HF631" s="5"/>
      <c r="HG631" s="5"/>
      <c r="HH631" s="5"/>
      <c r="HI631" s="5"/>
      <c r="HJ631" s="5"/>
      <c r="HK631" s="5"/>
      <c r="HL631" s="5"/>
    </row>
    <row r="632" spans="1:220" s="56" customFormat="1" x14ac:dyDescent="0.25">
      <c r="A632" s="44"/>
      <c r="B632" s="142"/>
      <c r="C632" s="143"/>
      <c r="D632" s="26"/>
      <c r="E632" s="26"/>
      <c r="F632" s="26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  <c r="DU632" s="5"/>
      <c r="DV632" s="5"/>
      <c r="DW632" s="5"/>
      <c r="DX632" s="5"/>
      <c r="DY632" s="5"/>
      <c r="DZ632" s="5"/>
      <c r="EA632" s="5"/>
      <c r="EB632" s="5"/>
      <c r="EC632" s="5"/>
      <c r="ED632" s="5"/>
      <c r="EE632" s="5"/>
      <c r="EF632" s="5"/>
      <c r="EG632" s="5"/>
      <c r="EH632" s="5"/>
      <c r="EI632" s="5"/>
      <c r="EJ632" s="5"/>
      <c r="EK632" s="5"/>
      <c r="EL632" s="5"/>
      <c r="EM632" s="5"/>
      <c r="EN632" s="5"/>
      <c r="EO632" s="5"/>
      <c r="EP632" s="5"/>
      <c r="EQ632" s="5"/>
      <c r="ER632" s="5"/>
      <c r="ES632" s="5"/>
      <c r="ET632" s="5"/>
      <c r="EU632" s="5"/>
      <c r="EV632" s="5"/>
      <c r="EW632" s="5"/>
      <c r="EX632" s="5"/>
      <c r="EY632" s="5"/>
      <c r="EZ632" s="5"/>
      <c r="FA632" s="5"/>
      <c r="FB632" s="5"/>
      <c r="FC632" s="5"/>
      <c r="FD632" s="5"/>
      <c r="FE632" s="5"/>
      <c r="FF632" s="5"/>
      <c r="FG632" s="5"/>
      <c r="FH632" s="5"/>
      <c r="FI632" s="5"/>
      <c r="FJ632" s="5"/>
      <c r="FK632" s="5"/>
      <c r="FL632" s="5"/>
      <c r="FM632" s="5"/>
      <c r="FN632" s="5"/>
      <c r="FO632" s="5"/>
      <c r="FP632" s="5"/>
      <c r="FQ632" s="5"/>
      <c r="FR632" s="5"/>
      <c r="FS632" s="5"/>
      <c r="FT632" s="5"/>
      <c r="FU632" s="5"/>
      <c r="FV632" s="5"/>
      <c r="FW632" s="5"/>
      <c r="FX632" s="5"/>
      <c r="FY632" s="5"/>
      <c r="FZ632" s="5"/>
      <c r="GA632" s="5"/>
      <c r="GB632" s="5"/>
      <c r="GC632" s="5"/>
      <c r="GD632" s="5"/>
      <c r="GE632" s="5"/>
      <c r="GF632" s="5"/>
      <c r="GG632" s="5"/>
      <c r="GH632" s="5"/>
      <c r="GI632" s="5"/>
      <c r="GJ632" s="5"/>
      <c r="GK632" s="5"/>
      <c r="GL632" s="5"/>
      <c r="GM632" s="5"/>
      <c r="GN632" s="5"/>
      <c r="GO632" s="5"/>
      <c r="GP632" s="5"/>
      <c r="GQ632" s="5"/>
      <c r="GR632" s="5"/>
      <c r="GS632" s="5"/>
      <c r="GT632" s="5"/>
      <c r="GU632" s="5"/>
      <c r="GV632" s="5"/>
      <c r="GW632" s="5"/>
      <c r="GX632" s="5"/>
      <c r="GY632" s="5"/>
      <c r="GZ632" s="5"/>
      <c r="HA632" s="5"/>
      <c r="HB632" s="5"/>
      <c r="HC632" s="5"/>
      <c r="HD632" s="5"/>
      <c r="HE632" s="5"/>
      <c r="HF632" s="5"/>
      <c r="HG632" s="5"/>
      <c r="HH632" s="5"/>
      <c r="HI632" s="5"/>
      <c r="HJ632" s="5"/>
      <c r="HK632" s="5"/>
      <c r="HL632" s="5"/>
    </row>
    <row r="633" spans="1:220" s="56" customFormat="1" x14ac:dyDescent="0.25">
      <c r="A633" s="44"/>
      <c r="B633" s="142"/>
      <c r="C633" s="143"/>
      <c r="D633" s="26"/>
      <c r="E633" s="26"/>
      <c r="F633" s="26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  <c r="DU633" s="5"/>
      <c r="DV633" s="5"/>
      <c r="DW633" s="5"/>
      <c r="DX633" s="5"/>
      <c r="DY633" s="5"/>
      <c r="DZ633" s="5"/>
      <c r="EA633" s="5"/>
      <c r="EB633" s="5"/>
      <c r="EC633" s="5"/>
      <c r="ED633" s="5"/>
      <c r="EE633" s="5"/>
      <c r="EF633" s="5"/>
      <c r="EG633" s="5"/>
      <c r="EH633" s="5"/>
      <c r="EI633" s="5"/>
      <c r="EJ633" s="5"/>
      <c r="EK633" s="5"/>
      <c r="EL633" s="5"/>
      <c r="EM633" s="5"/>
      <c r="EN633" s="5"/>
      <c r="EO633" s="5"/>
      <c r="EP633" s="5"/>
      <c r="EQ633" s="5"/>
      <c r="ER633" s="5"/>
      <c r="ES633" s="5"/>
      <c r="ET633" s="5"/>
      <c r="EU633" s="5"/>
      <c r="EV633" s="5"/>
      <c r="EW633" s="5"/>
      <c r="EX633" s="5"/>
      <c r="EY633" s="5"/>
      <c r="EZ633" s="5"/>
      <c r="FA633" s="5"/>
      <c r="FB633" s="5"/>
      <c r="FC633" s="5"/>
      <c r="FD633" s="5"/>
      <c r="FE633" s="5"/>
      <c r="FF633" s="5"/>
      <c r="FG633" s="5"/>
      <c r="FH633" s="5"/>
      <c r="FI633" s="5"/>
      <c r="FJ633" s="5"/>
      <c r="FK633" s="5"/>
      <c r="FL633" s="5"/>
      <c r="FM633" s="5"/>
      <c r="FN633" s="5"/>
      <c r="FO633" s="5"/>
      <c r="FP633" s="5"/>
      <c r="FQ633" s="5"/>
      <c r="FR633" s="5"/>
      <c r="FS633" s="5"/>
      <c r="FT633" s="5"/>
      <c r="FU633" s="5"/>
      <c r="FV633" s="5"/>
      <c r="FW633" s="5"/>
      <c r="FX633" s="5"/>
      <c r="FY633" s="5"/>
      <c r="FZ633" s="5"/>
      <c r="GA633" s="5"/>
      <c r="GB633" s="5"/>
      <c r="GC633" s="5"/>
      <c r="GD633" s="5"/>
      <c r="GE633" s="5"/>
      <c r="GF633" s="5"/>
      <c r="GG633" s="5"/>
      <c r="GH633" s="5"/>
      <c r="GI633" s="5"/>
      <c r="GJ633" s="5"/>
      <c r="GK633" s="5"/>
      <c r="GL633" s="5"/>
      <c r="GM633" s="5"/>
      <c r="GN633" s="5"/>
      <c r="GO633" s="5"/>
      <c r="GP633" s="5"/>
      <c r="GQ633" s="5"/>
      <c r="GR633" s="5"/>
      <c r="GS633" s="5"/>
      <c r="GT633" s="5"/>
      <c r="GU633" s="5"/>
      <c r="GV633" s="5"/>
      <c r="GW633" s="5"/>
      <c r="GX633" s="5"/>
      <c r="GY633" s="5"/>
      <c r="GZ633" s="5"/>
      <c r="HA633" s="5"/>
      <c r="HB633" s="5"/>
      <c r="HC633" s="5"/>
      <c r="HD633" s="5"/>
      <c r="HE633" s="5"/>
      <c r="HF633" s="5"/>
      <c r="HG633" s="5"/>
      <c r="HH633" s="5"/>
      <c r="HI633" s="5"/>
      <c r="HJ633" s="5"/>
      <c r="HK633" s="5"/>
      <c r="HL633" s="5"/>
    </row>
    <row r="634" spans="1:220" s="56" customFormat="1" x14ac:dyDescent="0.25">
      <c r="A634" s="44"/>
      <c r="B634" s="142"/>
      <c r="C634" s="143"/>
      <c r="D634" s="26"/>
      <c r="E634" s="26"/>
      <c r="F634" s="26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  <c r="DV634" s="5"/>
      <c r="DW634" s="5"/>
      <c r="DX634" s="5"/>
      <c r="DY634" s="5"/>
      <c r="DZ634" s="5"/>
      <c r="EA634" s="5"/>
      <c r="EB634" s="5"/>
      <c r="EC634" s="5"/>
      <c r="ED634" s="5"/>
      <c r="EE634" s="5"/>
      <c r="EF634" s="5"/>
      <c r="EG634" s="5"/>
      <c r="EH634" s="5"/>
      <c r="EI634" s="5"/>
      <c r="EJ634" s="5"/>
      <c r="EK634" s="5"/>
      <c r="EL634" s="5"/>
      <c r="EM634" s="5"/>
      <c r="EN634" s="5"/>
      <c r="EO634" s="5"/>
      <c r="EP634" s="5"/>
      <c r="EQ634" s="5"/>
      <c r="ER634" s="5"/>
      <c r="ES634" s="5"/>
      <c r="ET634" s="5"/>
      <c r="EU634" s="5"/>
      <c r="EV634" s="5"/>
      <c r="EW634" s="5"/>
      <c r="EX634" s="5"/>
      <c r="EY634" s="5"/>
      <c r="EZ634" s="5"/>
      <c r="FA634" s="5"/>
      <c r="FB634" s="5"/>
      <c r="FC634" s="5"/>
      <c r="FD634" s="5"/>
      <c r="FE634" s="5"/>
      <c r="FF634" s="5"/>
      <c r="FG634" s="5"/>
      <c r="FH634" s="5"/>
      <c r="FI634" s="5"/>
      <c r="FJ634" s="5"/>
      <c r="FK634" s="5"/>
      <c r="FL634" s="5"/>
      <c r="FM634" s="5"/>
      <c r="FN634" s="5"/>
      <c r="FO634" s="5"/>
      <c r="FP634" s="5"/>
      <c r="FQ634" s="5"/>
      <c r="FR634" s="5"/>
      <c r="FS634" s="5"/>
      <c r="FT634" s="5"/>
      <c r="FU634" s="5"/>
      <c r="FV634" s="5"/>
      <c r="FW634" s="5"/>
      <c r="FX634" s="5"/>
      <c r="FY634" s="5"/>
      <c r="FZ634" s="5"/>
      <c r="GA634" s="5"/>
      <c r="GB634" s="5"/>
      <c r="GC634" s="5"/>
      <c r="GD634" s="5"/>
      <c r="GE634" s="5"/>
      <c r="GF634" s="5"/>
      <c r="GG634" s="5"/>
      <c r="GH634" s="5"/>
      <c r="GI634" s="5"/>
      <c r="GJ634" s="5"/>
      <c r="GK634" s="5"/>
      <c r="GL634" s="5"/>
      <c r="GM634" s="5"/>
      <c r="GN634" s="5"/>
      <c r="GO634" s="5"/>
      <c r="GP634" s="5"/>
      <c r="GQ634" s="5"/>
      <c r="GR634" s="5"/>
      <c r="GS634" s="5"/>
      <c r="GT634" s="5"/>
      <c r="GU634" s="5"/>
      <c r="GV634" s="5"/>
      <c r="GW634" s="5"/>
      <c r="GX634" s="5"/>
      <c r="GY634" s="5"/>
      <c r="GZ634" s="5"/>
      <c r="HA634" s="5"/>
      <c r="HB634" s="5"/>
      <c r="HC634" s="5"/>
      <c r="HD634" s="5"/>
      <c r="HE634" s="5"/>
      <c r="HF634" s="5"/>
      <c r="HG634" s="5"/>
      <c r="HH634" s="5"/>
      <c r="HI634" s="5"/>
      <c r="HJ634" s="5"/>
      <c r="HK634" s="5"/>
      <c r="HL634" s="5"/>
    </row>
    <row r="635" spans="1:220" s="56" customFormat="1" x14ac:dyDescent="0.25">
      <c r="A635" s="44"/>
      <c r="B635" s="142"/>
      <c r="C635" s="143"/>
      <c r="D635" s="26"/>
      <c r="E635" s="26"/>
      <c r="F635" s="26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  <c r="DV635" s="5"/>
      <c r="DW635" s="5"/>
      <c r="DX635" s="5"/>
      <c r="DY635" s="5"/>
      <c r="DZ635" s="5"/>
      <c r="EA635" s="5"/>
      <c r="EB635" s="5"/>
      <c r="EC635" s="5"/>
      <c r="ED635" s="5"/>
      <c r="EE635" s="5"/>
      <c r="EF635" s="5"/>
      <c r="EG635" s="5"/>
      <c r="EH635" s="5"/>
      <c r="EI635" s="5"/>
      <c r="EJ635" s="5"/>
      <c r="EK635" s="5"/>
      <c r="EL635" s="5"/>
      <c r="EM635" s="5"/>
      <c r="EN635" s="5"/>
      <c r="EO635" s="5"/>
      <c r="EP635" s="5"/>
      <c r="EQ635" s="5"/>
      <c r="ER635" s="5"/>
      <c r="ES635" s="5"/>
      <c r="ET635" s="5"/>
      <c r="EU635" s="5"/>
      <c r="EV635" s="5"/>
      <c r="EW635" s="5"/>
      <c r="EX635" s="5"/>
      <c r="EY635" s="5"/>
      <c r="EZ635" s="5"/>
      <c r="FA635" s="5"/>
      <c r="FB635" s="5"/>
      <c r="FC635" s="5"/>
      <c r="FD635" s="5"/>
      <c r="FE635" s="5"/>
      <c r="FF635" s="5"/>
      <c r="FG635" s="5"/>
      <c r="FH635" s="5"/>
      <c r="FI635" s="5"/>
      <c r="FJ635" s="5"/>
      <c r="FK635" s="5"/>
      <c r="FL635" s="5"/>
      <c r="FM635" s="5"/>
      <c r="FN635" s="5"/>
      <c r="FO635" s="5"/>
      <c r="FP635" s="5"/>
      <c r="FQ635" s="5"/>
      <c r="FR635" s="5"/>
      <c r="FS635" s="5"/>
      <c r="FT635" s="5"/>
      <c r="FU635" s="5"/>
      <c r="FV635" s="5"/>
      <c r="FW635" s="5"/>
      <c r="FX635" s="5"/>
      <c r="FY635" s="5"/>
      <c r="FZ635" s="5"/>
      <c r="GA635" s="5"/>
      <c r="GB635" s="5"/>
      <c r="GC635" s="5"/>
      <c r="GD635" s="5"/>
      <c r="GE635" s="5"/>
      <c r="GF635" s="5"/>
      <c r="GG635" s="5"/>
      <c r="GH635" s="5"/>
      <c r="GI635" s="5"/>
      <c r="GJ635" s="5"/>
      <c r="GK635" s="5"/>
      <c r="GL635" s="5"/>
      <c r="GM635" s="5"/>
      <c r="GN635" s="5"/>
      <c r="GO635" s="5"/>
      <c r="GP635" s="5"/>
      <c r="GQ635" s="5"/>
      <c r="GR635" s="5"/>
      <c r="GS635" s="5"/>
      <c r="GT635" s="5"/>
      <c r="GU635" s="5"/>
      <c r="GV635" s="5"/>
      <c r="GW635" s="5"/>
      <c r="GX635" s="5"/>
      <c r="GY635" s="5"/>
      <c r="GZ635" s="5"/>
      <c r="HA635" s="5"/>
      <c r="HB635" s="5"/>
      <c r="HC635" s="5"/>
      <c r="HD635" s="5"/>
      <c r="HE635" s="5"/>
      <c r="HF635" s="5"/>
      <c r="HG635" s="5"/>
      <c r="HH635" s="5"/>
      <c r="HI635" s="5"/>
      <c r="HJ635" s="5"/>
      <c r="HK635" s="5"/>
      <c r="HL635" s="5"/>
    </row>
    <row r="636" spans="1:220" s="56" customFormat="1" x14ac:dyDescent="0.25">
      <c r="A636" s="44"/>
      <c r="B636" s="142"/>
      <c r="C636" s="143"/>
      <c r="D636" s="26"/>
      <c r="E636" s="26"/>
      <c r="F636" s="26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"/>
      <c r="DW636" s="5"/>
      <c r="DX636" s="5"/>
      <c r="DY636" s="5"/>
      <c r="DZ636" s="5"/>
      <c r="EA636" s="5"/>
      <c r="EB636" s="5"/>
      <c r="EC636" s="5"/>
      <c r="ED636" s="5"/>
      <c r="EE636" s="5"/>
      <c r="EF636" s="5"/>
      <c r="EG636" s="5"/>
      <c r="EH636" s="5"/>
      <c r="EI636" s="5"/>
      <c r="EJ636" s="5"/>
      <c r="EK636" s="5"/>
      <c r="EL636" s="5"/>
      <c r="EM636" s="5"/>
      <c r="EN636" s="5"/>
      <c r="EO636" s="5"/>
      <c r="EP636" s="5"/>
      <c r="EQ636" s="5"/>
      <c r="ER636" s="5"/>
      <c r="ES636" s="5"/>
      <c r="ET636" s="5"/>
      <c r="EU636" s="5"/>
      <c r="EV636" s="5"/>
      <c r="EW636" s="5"/>
      <c r="EX636" s="5"/>
      <c r="EY636" s="5"/>
      <c r="EZ636" s="5"/>
      <c r="FA636" s="5"/>
      <c r="FB636" s="5"/>
      <c r="FC636" s="5"/>
      <c r="FD636" s="5"/>
      <c r="FE636" s="5"/>
      <c r="FF636" s="5"/>
      <c r="FG636" s="5"/>
      <c r="FH636" s="5"/>
      <c r="FI636" s="5"/>
      <c r="FJ636" s="5"/>
      <c r="FK636" s="5"/>
      <c r="FL636" s="5"/>
      <c r="FM636" s="5"/>
      <c r="FN636" s="5"/>
      <c r="FO636" s="5"/>
      <c r="FP636" s="5"/>
      <c r="FQ636" s="5"/>
      <c r="FR636" s="5"/>
      <c r="FS636" s="5"/>
      <c r="FT636" s="5"/>
      <c r="FU636" s="5"/>
      <c r="FV636" s="5"/>
      <c r="FW636" s="5"/>
      <c r="FX636" s="5"/>
      <c r="FY636" s="5"/>
      <c r="FZ636" s="5"/>
      <c r="GA636" s="5"/>
      <c r="GB636" s="5"/>
      <c r="GC636" s="5"/>
      <c r="GD636" s="5"/>
      <c r="GE636" s="5"/>
      <c r="GF636" s="5"/>
      <c r="GG636" s="5"/>
      <c r="GH636" s="5"/>
      <c r="GI636" s="5"/>
      <c r="GJ636" s="5"/>
      <c r="GK636" s="5"/>
      <c r="GL636" s="5"/>
      <c r="GM636" s="5"/>
      <c r="GN636" s="5"/>
      <c r="GO636" s="5"/>
      <c r="GP636" s="5"/>
      <c r="GQ636" s="5"/>
      <c r="GR636" s="5"/>
      <c r="GS636" s="5"/>
      <c r="GT636" s="5"/>
      <c r="GU636" s="5"/>
      <c r="GV636" s="5"/>
      <c r="GW636" s="5"/>
      <c r="GX636" s="5"/>
      <c r="GY636" s="5"/>
      <c r="GZ636" s="5"/>
      <c r="HA636" s="5"/>
      <c r="HB636" s="5"/>
      <c r="HC636" s="5"/>
      <c r="HD636" s="5"/>
      <c r="HE636" s="5"/>
      <c r="HF636" s="5"/>
      <c r="HG636" s="5"/>
      <c r="HH636" s="5"/>
      <c r="HI636" s="5"/>
      <c r="HJ636" s="5"/>
      <c r="HK636" s="5"/>
      <c r="HL636" s="5"/>
    </row>
    <row r="637" spans="1:220" s="56" customFormat="1" x14ac:dyDescent="0.25">
      <c r="A637" s="44"/>
      <c r="B637" s="142"/>
      <c r="C637" s="143"/>
      <c r="D637" s="26"/>
      <c r="E637" s="26"/>
      <c r="F637" s="26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  <c r="DX637" s="5"/>
      <c r="DY637" s="5"/>
      <c r="DZ637" s="5"/>
      <c r="EA637" s="5"/>
      <c r="EB637" s="5"/>
      <c r="EC637" s="5"/>
      <c r="ED637" s="5"/>
      <c r="EE637" s="5"/>
      <c r="EF637" s="5"/>
      <c r="EG637" s="5"/>
      <c r="EH637" s="5"/>
      <c r="EI637" s="5"/>
      <c r="EJ637" s="5"/>
      <c r="EK637" s="5"/>
      <c r="EL637" s="5"/>
      <c r="EM637" s="5"/>
      <c r="EN637" s="5"/>
      <c r="EO637" s="5"/>
      <c r="EP637" s="5"/>
      <c r="EQ637" s="5"/>
      <c r="ER637" s="5"/>
      <c r="ES637" s="5"/>
      <c r="ET637" s="5"/>
      <c r="EU637" s="5"/>
      <c r="EV637" s="5"/>
      <c r="EW637" s="5"/>
      <c r="EX637" s="5"/>
      <c r="EY637" s="5"/>
      <c r="EZ637" s="5"/>
      <c r="FA637" s="5"/>
      <c r="FB637" s="5"/>
      <c r="FC637" s="5"/>
      <c r="FD637" s="5"/>
      <c r="FE637" s="5"/>
      <c r="FF637" s="5"/>
      <c r="FG637" s="5"/>
      <c r="FH637" s="5"/>
      <c r="FI637" s="5"/>
      <c r="FJ637" s="5"/>
      <c r="FK637" s="5"/>
      <c r="FL637" s="5"/>
      <c r="FM637" s="5"/>
      <c r="FN637" s="5"/>
      <c r="FO637" s="5"/>
      <c r="FP637" s="5"/>
      <c r="FQ637" s="5"/>
      <c r="FR637" s="5"/>
      <c r="FS637" s="5"/>
      <c r="FT637" s="5"/>
      <c r="FU637" s="5"/>
      <c r="FV637" s="5"/>
      <c r="FW637" s="5"/>
      <c r="FX637" s="5"/>
      <c r="FY637" s="5"/>
      <c r="FZ637" s="5"/>
      <c r="GA637" s="5"/>
      <c r="GB637" s="5"/>
      <c r="GC637" s="5"/>
      <c r="GD637" s="5"/>
      <c r="GE637" s="5"/>
      <c r="GF637" s="5"/>
      <c r="GG637" s="5"/>
      <c r="GH637" s="5"/>
      <c r="GI637" s="5"/>
      <c r="GJ637" s="5"/>
      <c r="GK637" s="5"/>
      <c r="GL637" s="5"/>
      <c r="GM637" s="5"/>
      <c r="GN637" s="5"/>
      <c r="GO637" s="5"/>
      <c r="GP637" s="5"/>
      <c r="GQ637" s="5"/>
      <c r="GR637" s="5"/>
      <c r="GS637" s="5"/>
      <c r="GT637" s="5"/>
      <c r="GU637" s="5"/>
      <c r="GV637" s="5"/>
      <c r="GW637" s="5"/>
      <c r="GX637" s="5"/>
      <c r="GY637" s="5"/>
      <c r="GZ637" s="5"/>
      <c r="HA637" s="5"/>
      <c r="HB637" s="5"/>
      <c r="HC637" s="5"/>
      <c r="HD637" s="5"/>
      <c r="HE637" s="5"/>
      <c r="HF637" s="5"/>
      <c r="HG637" s="5"/>
      <c r="HH637" s="5"/>
      <c r="HI637" s="5"/>
      <c r="HJ637" s="5"/>
      <c r="HK637" s="5"/>
      <c r="HL637" s="5"/>
    </row>
    <row r="638" spans="1:220" s="56" customFormat="1" x14ac:dyDescent="0.25">
      <c r="A638" s="44"/>
      <c r="B638" s="142"/>
      <c r="C638" s="143"/>
      <c r="D638" s="26"/>
      <c r="E638" s="26"/>
      <c r="F638" s="26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  <c r="DX638" s="5"/>
      <c r="DY638" s="5"/>
      <c r="DZ638" s="5"/>
      <c r="EA638" s="5"/>
      <c r="EB638" s="5"/>
      <c r="EC638" s="5"/>
      <c r="ED638" s="5"/>
      <c r="EE638" s="5"/>
      <c r="EF638" s="5"/>
      <c r="EG638" s="5"/>
      <c r="EH638" s="5"/>
      <c r="EI638" s="5"/>
      <c r="EJ638" s="5"/>
      <c r="EK638" s="5"/>
      <c r="EL638" s="5"/>
      <c r="EM638" s="5"/>
      <c r="EN638" s="5"/>
      <c r="EO638" s="5"/>
      <c r="EP638" s="5"/>
      <c r="EQ638" s="5"/>
      <c r="ER638" s="5"/>
      <c r="ES638" s="5"/>
      <c r="ET638" s="5"/>
      <c r="EU638" s="5"/>
      <c r="EV638" s="5"/>
      <c r="EW638" s="5"/>
      <c r="EX638" s="5"/>
      <c r="EY638" s="5"/>
      <c r="EZ638" s="5"/>
      <c r="FA638" s="5"/>
      <c r="FB638" s="5"/>
      <c r="FC638" s="5"/>
      <c r="FD638" s="5"/>
      <c r="FE638" s="5"/>
      <c r="FF638" s="5"/>
      <c r="FG638" s="5"/>
      <c r="FH638" s="5"/>
      <c r="FI638" s="5"/>
      <c r="FJ638" s="5"/>
      <c r="FK638" s="5"/>
      <c r="FL638" s="5"/>
      <c r="FM638" s="5"/>
      <c r="FN638" s="5"/>
      <c r="FO638" s="5"/>
      <c r="FP638" s="5"/>
      <c r="FQ638" s="5"/>
      <c r="FR638" s="5"/>
      <c r="FS638" s="5"/>
      <c r="FT638" s="5"/>
      <c r="FU638" s="5"/>
      <c r="FV638" s="5"/>
      <c r="FW638" s="5"/>
      <c r="FX638" s="5"/>
      <c r="FY638" s="5"/>
      <c r="FZ638" s="5"/>
      <c r="GA638" s="5"/>
      <c r="GB638" s="5"/>
      <c r="GC638" s="5"/>
      <c r="GD638" s="5"/>
      <c r="GE638" s="5"/>
      <c r="GF638" s="5"/>
      <c r="GG638" s="5"/>
      <c r="GH638" s="5"/>
      <c r="GI638" s="5"/>
      <c r="GJ638" s="5"/>
      <c r="GK638" s="5"/>
      <c r="GL638" s="5"/>
      <c r="GM638" s="5"/>
      <c r="GN638" s="5"/>
      <c r="GO638" s="5"/>
      <c r="GP638" s="5"/>
      <c r="GQ638" s="5"/>
      <c r="GR638" s="5"/>
      <c r="GS638" s="5"/>
      <c r="GT638" s="5"/>
      <c r="GU638" s="5"/>
      <c r="GV638" s="5"/>
      <c r="GW638" s="5"/>
      <c r="GX638" s="5"/>
      <c r="GY638" s="5"/>
      <c r="GZ638" s="5"/>
      <c r="HA638" s="5"/>
      <c r="HB638" s="5"/>
      <c r="HC638" s="5"/>
      <c r="HD638" s="5"/>
      <c r="HE638" s="5"/>
      <c r="HF638" s="5"/>
      <c r="HG638" s="5"/>
      <c r="HH638" s="5"/>
      <c r="HI638" s="5"/>
      <c r="HJ638" s="5"/>
      <c r="HK638" s="5"/>
      <c r="HL638" s="5"/>
    </row>
    <row r="639" spans="1:220" s="56" customFormat="1" x14ac:dyDescent="0.25">
      <c r="A639" s="44"/>
      <c r="B639" s="142"/>
      <c r="C639" s="143"/>
      <c r="D639" s="26"/>
      <c r="E639" s="26"/>
      <c r="F639" s="26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  <c r="DV639" s="5"/>
      <c r="DW639" s="5"/>
      <c r="DX639" s="5"/>
      <c r="DY639" s="5"/>
      <c r="DZ639" s="5"/>
      <c r="EA639" s="5"/>
      <c r="EB639" s="5"/>
      <c r="EC639" s="5"/>
      <c r="ED639" s="5"/>
      <c r="EE639" s="5"/>
      <c r="EF639" s="5"/>
      <c r="EG639" s="5"/>
      <c r="EH639" s="5"/>
      <c r="EI639" s="5"/>
      <c r="EJ639" s="5"/>
      <c r="EK639" s="5"/>
      <c r="EL639" s="5"/>
      <c r="EM639" s="5"/>
      <c r="EN639" s="5"/>
      <c r="EO639" s="5"/>
      <c r="EP639" s="5"/>
      <c r="EQ639" s="5"/>
      <c r="ER639" s="5"/>
      <c r="ES639" s="5"/>
      <c r="ET639" s="5"/>
      <c r="EU639" s="5"/>
      <c r="EV639" s="5"/>
      <c r="EW639" s="5"/>
      <c r="EX639" s="5"/>
      <c r="EY639" s="5"/>
      <c r="EZ639" s="5"/>
      <c r="FA639" s="5"/>
      <c r="FB639" s="5"/>
      <c r="FC639" s="5"/>
      <c r="FD639" s="5"/>
      <c r="FE639" s="5"/>
      <c r="FF639" s="5"/>
      <c r="FG639" s="5"/>
      <c r="FH639" s="5"/>
      <c r="FI639" s="5"/>
      <c r="FJ639" s="5"/>
      <c r="FK639" s="5"/>
      <c r="FL639" s="5"/>
      <c r="FM639" s="5"/>
      <c r="FN639" s="5"/>
      <c r="FO639" s="5"/>
      <c r="FP639" s="5"/>
      <c r="FQ639" s="5"/>
      <c r="FR639" s="5"/>
      <c r="FS639" s="5"/>
      <c r="FT639" s="5"/>
      <c r="FU639" s="5"/>
      <c r="FV639" s="5"/>
      <c r="FW639" s="5"/>
      <c r="FX639" s="5"/>
      <c r="FY639" s="5"/>
      <c r="FZ639" s="5"/>
      <c r="GA639" s="5"/>
      <c r="GB639" s="5"/>
      <c r="GC639" s="5"/>
      <c r="GD639" s="5"/>
      <c r="GE639" s="5"/>
      <c r="GF639" s="5"/>
      <c r="GG639" s="5"/>
      <c r="GH639" s="5"/>
      <c r="GI639" s="5"/>
      <c r="GJ639" s="5"/>
      <c r="GK639" s="5"/>
      <c r="GL639" s="5"/>
      <c r="GM639" s="5"/>
      <c r="GN639" s="5"/>
      <c r="GO639" s="5"/>
      <c r="GP639" s="5"/>
      <c r="GQ639" s="5"/>
      <c r="GR639" s="5"/>
      <c r="GS639" s="5"/>
      <c r="GT639" s="5"/>
      <c r="GU639" s="5"/>
      <c r="GV639" s="5"/>
      <c r="GW639" s="5"/>
      <c r="GX639" s="5"/>
      <c r="GY639" s="5"/>
      <c r="GZ639" s="5"/>
      <c r="HA639" s="5"/>
      <c r="HB639" s="5"/>
      <c r="HC639" s="5"/>
      <c r="HD639" s="5"/>
      <c r="HE639" s="5"/>
      <c r="HF639" s="5"/>
      <c r="HG639" s="5"/>
      <c r="HH639" s="5"/>
      <c r="HI639" s="5"/>
      <c r="HJ639" s="5"/>
      <c r="HK639" s="5"/>
      <c r="HL639" s="5"/>
    </row>
    <row r="640" spans="1:220" s="56" customFormat="1" x14ac:dyDescent="0.25">
      <c r="A640" s="44"/>
      <c r="B640" s="142"/>
      <c r="C640" s="143"/>
      <c r="D640" s="26"/>
      <c r="E640" s="26"/>
      <c r="F640" s="26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  <c r="DV640" s="5"/>
      <c r="DW640" s="5"/>
      <c r="DX640" s="5"/>
      <c r="DY640" s="5"/>
      <c r="DZ640" s="5"/>
      <c r="EA640" s="5"/>
      <c r="EB640" s="5"/>
      <c r="EC640" s="5"/>
      <c r="ED640" s="5"/>
      <c r="EE640" s="5"/>
      <c r="EF640" s="5"/>
      <c r="EG640" s="5"/>
      <c r="EH640" s="5"/>
      <c r="EI640" s="5"/>
      <c r="EJ640" s="5"/>
      <c r="EK640" s="5"/>
      <c r="EL640" s="5"/>
      <c r="EM640" s="5"/>
      <c r="EN640" s="5"/>
      <c r="EO640" s="5"/>
      <c r="EP640" s="5"/>
      <c r="EQ640" s="5"/>
      <c r="ER640" s="5"/>
      <c r="ES640" s="5"/>
      <c r="ET640" s="5"/>
      <c r="EU640" s="5"/>
      <c r="EV640" s="5"/>
      <c r="EW640" s="5"/>
      <c r="EX640" s="5"/>
      <c r="EY640" s="5"/>
      <c r="EZ640" s="5"/>
      <c r="FA640" s="5"/>
      <c r="FB640" s="5"/>
      <c r="FC640" s="5"/>
      <c r="FD640" s="5"/>
      <c r="FE640" s="5"/>
      <c r="FF640" s="5"/>
      <c r="FG640" s="5"/>
      <c r="FH640" s="5"/>
      <c r="FI640" s="5"/>
      <c r="FJ640" s="5"/>
      <c r="FK640" s="5"/>
      <c r="FL640" s="5"/>
      <c r="FM640" s="5"/>
      <c r="FN640" s="5"/>
      <c r="FO640" s="5"/>
      <c r="FP640" s="5"/>
      <c r="FQ640" s="5"/>
      <c r="FR640" s="5"/>
      <c r="FS640" s="5"/>
      <c r="FT640" s="5"/>
      <c r="FU640" s="5"/>
      <c r="FV640" s="5"/>
      <c r="FW640" s="5"/>
      <c r="FX640" s="5"/>
      <c r="FY640" s="5"/>
      <c r="FZ640" s="5"/>
      <c r="GA640" s="5"/>
      <c r="GB640" s="5"/>
      <c r="GC640" s="5"/>
      <c r="GD640" s="5"/>
      <c r="GE640" s="5"/>
      <c r="GF640" s="5"/>
      <c r="GG640" s="5"/>
      <c r="GH640" s="5"/>
      <c r="GI640" s="5"/>
      <c r="GJ640" s="5"/>
      <c r="GK640" s="5"/>
      <c r="GL640" s="5"/>
      <c r="GM640" s="5"/>
      <c r="GN640" s="5"/>
      <c r="GO640" s="5"/>
      <c r="GP640" s="5"/>
      <c r="GQ640" s="5"/>
      <c r="GR640" s="5"/>
      <c r="GS640" s="5"/>
      <c r="GT640" s="5"/>
      <c r="GU640" s="5"/>
      <c r="GV640" s="5"/>
      <c r="GW640" s="5"/>
      <c r="GX640" s="5"/>
      <c r="GY640" s="5"/>
      <c r="GZ640" s="5"/>
      <c r="HA640" s="5"/>
      <c r="HB640" s="5"/>
      <c r="HC640" s="5"/>
      <c r="HD640" s="5"/>
      <c r="HE640" s="5"/>
      <c r="HF640" s="5"/>
      <c r="HG640" s="5"/>
      <c r="HH640" s="5"/>
      <c r="HI640" s="5"/>
      <c r="HJ640" s="5"/>
      <c r="HK640" s="5"/>
      <c r="HL640" s="5"/>
    </row>
    <row r="641" spans="1:220" s="56" customFormat="1" x14ac:dyDescent="0.25">
      <c r="A641" s="44"/>
      <c r="B641" s="142"/>
      <c r="C641" s="143"/>
      <c r="D641" s="26"/>
      <c r="E641" s="26"/>
      <c r="F641" s="26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  <c r="DV641" s="5"/>
      <c r="DW641" s="5"/>
      <c r="DX641" s="5"/>
      <c r="DY641" s="5"/>
      <c r="DZ641" s="5"/>
      <c r="EA641" s="5"/>
      <c r="EB641" s="5"/>
      <c r="EC641" s="5"/>
      <c r="ED641" s="5"/>
      <c r="EE641" s="5"/>
      <c r="EF641" s="5"/>
      <c r="EG641" s="5"/>
      <c r="EH641" s="5"/>
      <c r="EI641" s="5"/>
      <c r="EJ641" s="5"/>
      <c r="EK641" s="5"/>
      <c r="EL641" s="5"/>
      <c r="EM641" s="5"/>
      <c r="EN641" s="5"/>
      <c r="EO641" s="5"/>
      <c r="EP641" s="5"/>
      <c r="EQ641" s="5"/>
      <c r="ER641" s="5"/>
      <c r="ES641" s="5"/>
      <c r="ET641" s="5"/>
      <c r="EU641" s="5"/>
      <c r="EV641" s="5"/>
      <c r="EW641" s="5"/>
      <c r="EX641" s="5"/>
      <c r="EY641" s="5"/>
      <c r="EZ641" s="5"/>
      <c r="FA641" s="5"/>
      <c r="FB641" s="5"/>
      <c r="FC641" s="5"/>
      <c r="FD641" s="5"/>
      <c r="FE641" s="5"/>
      <c r="FF641" s="5"/>
      <c r="FG641" s="5"/>
      <c r="FH641" s="5"/>
      <c r="FI641" s="5"/>
      <c r="FJ641" s="5"/>
      <c r="FK641" s="5"/>
      <c r="FL641" s="5"/>
      <c r="FM641" s="5"/>
      <c r="FN641" s="5"/>
      <c r="FO641" s="5"/>
      <c r="FP641" s="5"/>
      <c r="FQ641" s="5"/>
      <c r="FR641" s="5"/>
      <c r="FS641" s="5"/>
      <c r="FT641" s="5"/>
      <c r="FU641" s="5"/>
      <c r="FV641" s="5"/>
      <c r="FW641" s="5"/>
      <c r="FX641" s="5"/>
      <c r="FY641" s="5"/>
      <c r="FZ641" s="5"/>
      <c r="GA641" s="5"/>
      <c r="GB641" s="5"/>
      <c r="GC641" s="5"/>
      <c r="GD641" s="5"/>
      <c r="GE641" s="5"/>
      <c r="GF641" s="5"/>
      <c r="GG641" s="5"/>
      <c r="GH641" s="5"/>
      <c r="GI641" s="5"/>
      <c r="GJ641" s="5"/>
      <c r="GK641" s="5"/>
      <c r="GL641" s="5"/>
      <c r="GM641" s="5"/>
      <c r="GN641" s="5"/>
      <c r="GO641" s="5"/>
      <c r="GP641" s="5"/>
      <c r="GQ641" s="5"/>
      <c r="GR641" s="5"/>
      <c r="GS641" s="5"/>
      <c r="GT641" s="5"/>
      <c r="GU641" s="5"/>
      <c r="GV641" s="5"/>
      <c r="GW641" s="5"/>
      <c r="GX641" s="5"/>
      <c r="GY641" s="5"/>
      <c r="GZ641" s="5"/>
      <c r="HA641" s="5"/>
      <c r="HB641" s="5"/>
      <c r="HC641" s="5"/>
      <c r="HD641" s="5"/>
      <c r="HE641" s="5"/>
      <c r="HF641" s="5"/>
      <c r="HG641" s="5"/>
      <c r="HH641" s="5"/>
      <c r="HI641" s="5"/>
      <c r="HJ641" s="5"/>
      <c r="HK641" s="5"/>
      <c r="HL641" s="5"/>
    </row>
    <row r="642" spans="1:220" s="56" customFormat="1" x14ac:dyDescent="0.25">
      <c r="A642" s="44"/>
      <c r="B642" s="142"/>
      <c r="C642" s="143"/>
      <c r="D642" s="26"/>
      <c r="E642" s="26"/>
      <c r="F642" s="26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  <c r="DV642" s="5"/>
      <c r="DW642" s="5"/>
      <c r="DX642" s="5"/>
      <c r="DY642" s="5"/>
      <c r="DZ642" s="5"/>
      <c r="EA642" s="5"/>
      <c r="EB642" s="5"/>
      <c r="EC642" s="5"/>
      <c r="ED642" s="5"/>
      <c r="EE642" s="5"/>
      <c r="EF642" s="5"/>
      <c r="EG642" s="5"/>
      <c r="EH642" s="5"/>
      <c r="EI642" s="5"/>
      <c r="EJ642" s="5"/>
      <c r="EK642" s="5"/>
      <c r="EL642" s="5"/>
      <c r="EM642" s="5"/>
      <c r="EN642" s="5"/>
      <c r="EO642" s="5"/>
      <c r="EP642" s="5"/>
      <c r="EQ642" s="5"/>
      <c r="ER642" s="5"/>
      <c r="ES642" s="5"/>
      <c r="ET642" s="5"/>
      <c r="EU642" s="5"/>
      <c r="EV642" s="5"/>
      <c r="EW642" s="5"/>
      <c r="EX642" s="5"/>
      <c r="EY642" s="5"/>
      <c r="EZ642" s="5"/>
      <c r="FA642" s="5"/>
      <c r="FB642" s="5"/>
      <c r="FC642" s="5"/>
      <c r="FD642" s="5"/>
      <c r="FE642" s="5"/>
      <c r="FF642" s="5"/>
      <c r="FG642" s="5"/>
      <c r="FH642" s="5"/>
      <c r="FI642" s="5"/>
      <c r="FJ642" s="5"/>
      <c r="FK642" s="5"/>
      <c r="FL642" s="5"/>
      <c r="FM642" s="5"/>
      <c r="FN642" s="5"/>
      <c r="FO642" s="5"/>
      <c r="FP642" s="5"/>
      <c r="FQ642" s="5"/>
      <c r="FR642" s="5"/>
      <c r="FS642" s="5"/>
      <c r="FT642" s="5"/>
      <c r="FU642" s="5"/>
      <c r="FV642" s="5"/>
      <c r="FW642" s="5"/>
      <c r="FX642" s="5"/>
      <c r="FY642" s="5"/>
      <c r="FZ642" s="5"/>
      <c r="GA642" s="5"/>
      <c r="GB642" s="5"/>
      <c r="GC642" s="5"/>
      <c r="GD642" s="5"/>
      <c r="GE642" s="5"/>
      <c r="GF642" s="5"/>
      <c r="GG642" s="5"/>
      <c r="GH642" s="5"/>
      <c r="GI642" s="5"/>
      <c r="GJ642" s="5"/>
      <c r="GK642" s="5"/>
      <c r="GL642" s="5"/>
      <c r="GM642" s="5"/>
      <c r="GN642" s="5"/>
      <c r="GO642" s="5"/>
      <c r="GP642" s="5"/>
      <c r="GQ642" s="5"/>
      <c r="GR642" s="5"/>
      <c r="GS642" s="5"/>
      <c r="GT642" s="5"/>
      <c r="GU642" s="5"/>
      <c r="GV642" s="5"/>
      <c r="GW642" s="5"/>
      <c r="GX642" s="5"/>
      <c r="GY642" s="5"/>
      <c r="GZ642" s="5"/>
      <c r="HA642" s="5"/>
      <c r="HB642" s="5"/>
      <c r="HC642" s="5"/>
      <c r="HD642" s="5"/>
      <c r="HE642" s="5"/>
      <c r="HF642" s="5"/>
      <c r="HG642" s="5"/>
      <c r="HH642" s="5"/>
      <c r="HI642" s="5"/>
      <c r="HJ642" s="5"/>
      <c r="HK642" s="5"/>
      <c r="HL642" s="5"/>
    </row>
    <row r="643" spans="1:220" s="56" customFormat="1" x14ac:dyDescent="0.25">
      <c r="A643" s="44"/>
      <c r="B643" s="142"/>
      <c r="C643" s="143"/>
      <c r="D643" s="26"/>
      <c r="E643" s="26"/>
      <c r="F643" s="26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  <c r="DV643" s="5"/>
      <c r="DW643" s="5"/>
      <c r="DX643" s="5"/>
      <c r="DY643" s="5"/>
      <c r="DZ643" s="5"/>
      <c r="EA643" s="5"/>
      <c r="EB643" s="5"/>
      <c r="EC643" s="5"/>
      <c r="ED643" s="5"/>
      <c r="EE643" s="5"/>
      <c r="EF643" s="5"/>
      <c r="EG643" s="5"/>
      <c r="EH643" s="5"/>
      <c r="EI643" s="5"/>
      <c r="EJ643" s="5"/>
      <c r="EK643" s="5"/>
      <c r="EL643" s="5"/>
      <c r="EM643" s="5"/>
      <c r="EN643" s="5"/>
      <c r="EO643" s="5"/>
      <c r="EP643" s="5"/>
      <c r="EQ643" s="5"/>
      <c r="ER643" s="5"/>
      <c r="ES643" s="5"/>
      <c r="ET643" s="5"/>
      <c r="EU643" s="5"/>
      <c r="EV643" s="5"/>
      <c r="EW643" s="5"/>
      <c r="EX643" s="5"/>
      <c r="EY643" s="5"/>
      <c r="EZ643" s="5"/>
      <c r="FA643" s="5"/>
      <c r="FB643" s="5"/>
      <c r="FC643" s="5"/>
      <c r="FD643" s="5"/>
      <c r="FE643" s="5"/>
      <c r="FF643" s="5"/>
      <c r="FG643" s="5"/>
      <c r="FH643" s="5"/>
      <c r="FI643" s="5"/>
      <c r="FJ643" s="5"/>
      <c r="FK643" s="5"/>
      <c r="FL643" s="5"/>
      <c r="FM643" s="5"/>
      <c r="FN643" s="5"/>
      <c r="FO643" s="5"/>
      <c r="FP643" s="5"/>
      <c r="FQ643" s="5"/>
      <c r="FR643" s="5"/>
      <c r="FS643" s="5"/>
      <c r="FT643" s="5"/>
      <c r="FU643" s="5"/>
      <c r="FV643" s="5"/>
      <c r="FW643" s="5"/>
      <c r="FX643" s="5"/>
      <c r="FY643" s="5"/>
      <c r="FZ643" s="5"/>
      <c r="GA643" s="5"/>
      <c r="GB643" s="5"/>
      <c r="GC643" s="5"/>
      <c r="GD643" s="5"/>
      <c r="GE643" s="5"/>
      <c r="GF643" s="5"/>
      <c r="GG643" s="5"/>
      <c r="GH643" s="5"/>
      <c r="GI643" s="5"/>
      <c r="GJ643" s="5"/>
      <c r="GK643" s="5"/>
      <c r="GL643" s="5"/>
      <c r="GM643" s="5"/>
      <c r="GN643" s="5"/>
      <c r="GO643" s="5"/>
      <c r="GP643" s="5"/>
      <c r="GQ643" s="5"/>
      <c r="GR643" s="5"/>
      <c r="GS643" s="5"/>
      <c r="GT643" s="5"/>
      <c r="GU643" s="5"/>
      <c r="GV643" s="5"/>
      <c r="GW643" s="5"/>
      <c r="GX643" s="5"/>
      <c r="GY643" s="5"/>
      <c r="GZ643" s="5"/>
      <c r="HA643" s="5"/>
      <c r="HB643" s="5"/>
      <c r="HC643" s="5"/>
      <c r="HD643" s="5"/>
      <c r="HE643" s="5"/>
      <c r="HF643" s="5"/>
      <c r="HG643" s="5"/>
      <c r="HH643" s="5"/>
      <c r="HI643" s="5"/>
      <c r="HJ643" s="5"/>
      <c r="HK643" s="5"/>
      <c r="HL643" s="5"/>
    </row>
    <row r="644" spans="1:220" s="56" customFormat="1" x14ac:dyDescent="0.25">
      <c r="A644" s="44"/>
      <c r="B644" s="142"/>
      <c r="C644" s="143"/>
      <c r="D644" s="26"/>
      <c r="E644" s="26"/>
      <c r="F644" s="26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  <c r="DV644" s="5"/>
      <c r="DW644" s="5"/>
      <c r="DX644" s="5"/>
      <c r="DY644" s="5"/>
      <c r="DZ644" s="5"/>
      <c r="EA644" s="5"/>
      <c r="EB644" s="5"/>
      <c r="EC644" s="5"/>
      <c r="ED644" s="5"/>
      <c r="EE644" s="5"/>
      <c r="EF644" s="5"/>
      <c r="EG644" s="5"/>
      <c r="EH644" s="5"/>
      <c r="EI644" s="5"/>
      <c r="EJ644" s="5"/>
      <c r="EK644" s="5"/>
      <c r="EL644" s="5"/>
      <c r="EM644" s="5"/>
      <c r="EN644" s="5"/>
      <c r="EO644" s="5"/>
      <c r="EP644" s="5"/>
      <c r="EQ644" s="5"/>
      <c r="ER644" s="5"/>
      <c r="ES644" s="5"/>
      <c r="ET644" s="5"/>
      <c r="EU644" s="5"/>
      <c r="EV644" s="5"/>
      <c r="EW644" s="5"/>
      <c r="EX644" s="5"/>
      <c r="EY644" s="5"/>
      <c r="EZ644" s="5"/>
      <c r="FA644" s="5"/>
      <c r="FB644" s="5"/>
      <c r="FC644" s="5"/>
      <c r="FD644" s="5"/>
      <c r="FE644" s="5"/>
      <c r="FF644" s="5"/>
      <c r="FG644" s="5"/>
      <c r="FH644" s="5"/>
      <c r="FI644" s="5"/>
      <c r="FJ644" s="5"/>
      <c r="FK644" s="5"/>
      <c r="FL644" s="5"/>
      <c r="FM644" s="5"/>
      <c r="FN644" s="5"/>
      <c r="FO644" s="5"/>
      <c r="FP644" s="5"/>
      <c r="FQ644" s="5"/>
      <c r="FR644" s="5"/>
      <c r="FS644" s="5"/>
      <c r="FT644" s="5"/>
      <c r="FU644" s="5"/>
      <c r="FV644" s="5"/>
      <c r="FW644" s="5"/>
      <c r="FX644" s="5"/>
      <c r="FY644" s="5"/>
      <c r="FZ644" s="5"/>
      <c r="GA644" s="5"/>
      <c r="GB644" s="5"/>
      <c r="GC644" s="5"/>
      <c r="GD644" s="5"/>
      <c r="GE644" s="5"/>
      <c r="GF644" s="5"/>
      <c r="GG644" s="5"/>
      <c r="GH644" s="5"/>
      <c r="GI644" s="5"/>
      <c r="GJ644" s="5"/>
      <c r="GK644" s="5"/>
      <c r="GL644" s="5"/>
      <c r="GM644" s="5"/>
      <c r="GN644" s="5"/>
      <c r="GO644" s="5"/>
      <c r="GP644" s="5"/>
      <c r="GQ644" s="5"/>
      <c r="GR644" s="5"/>
      <c r="GS644" s="5"/>
      <c r="GT644" s="5"/>
      <c r="GU644" s="5"/>
      <c r="GV644" s="5"/>
      <c r="GW644" s="5"/>
      <c r="GX644" s="5"/>
      <c r="GY644" s="5"/>
      <c r="GZ644" s="5"/>
      <c r="HA644" s="5"/>
      <c r="HB644" s="5"/>
      <c r="HC644" s="5"/>
      <c r="HD644" s="5"/>
      <c r="HE644" s="5"/>
      <c r="HF644" s="5"/>
      <c r="HG644" s="5"/>
      <c r="HH644" s="5"/>
      <c r="HI644" s="5"/>
      <c r="HJ644" s="5"/>
      <c r="HK644" s="5"/>
      <c r="HL644" s="5"/>
    </row>
    <row r="645" spans="1:220" s="56" customFormat="1" x14ac:dyDescent="0.25">
      <c r="A645" s="44"/>
      <c r="B645" s="142"/>
      <c r="C645" s="143"/>
      <c r="D645" s="26"/>
      <c r="E645" s="26"/>
      <c r="F645" s="26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  <c r="DL645" s="5"/>
      <c r="DM645" s="5"/>
      <c r="DN645" s="5"/>
      <c r="DO645" s="5"/>
      <c r="DP645" s="5"/>
      <c r="DQ645" s="5"/>
      <c r="DR645" s="5"/>
      <c r="DS645" s="5"/>
      <c r="DT645" s="5"/>
      <c r="DU645" s="5"/>
      <c r="DV645" s="5"/>
      <c r="DW645" s="5"/>
      <c r="DX645" s="5"/>
      <c r="DY645" s="5"/>
      <c r="DZ645" s="5"/>
      <c r="EA645" s="5"/>
      <c r="EB645" s="5"/>
      <c r="EC645" s="5"/>
      <c r="ED645" s="5"/>
      <c r="EE645" s="5"/>
      <c r="EF645" s="5"/>
      <c r="EG645" s="5"/>
      <c r="EH645" s="5"/>
      <c r="EI645" s="5"/>
      <c r="EJ645" s="5"/>
      <c r="EK645" s="5"/>
      <c r="EL645" s="5"/>
      <c r="EM645" s="5"/>
      <c r="EN645" s="5"/>
      <c r="EO645" s="5"/>
      <c r="EP645" s="5"/>
      <c r="EQ645" s="5"/>
      <c r="ER645" s="5"/>
      <c r="ES645" s="5"/>
      <c r="ET645" s="5"/>
      <c r="EU645" s="5"/>
      <c r="EV645" s="5"/>
      <c r="EW645" s="5"/>
      <c r="EX645" s="5"/>
      <c r="EY645" s="5"/>
      <c r="EZ645" s="5"/>
      <c r="FA645" s="5"/>
      <c r="FB645" s="5"/>
      <c r="FC645" s="5"/>
      <c r="FD645" s="5"/>
      <c r="FE645" s="5"/>
      <c r="FF645" s="5"/>
      <c r="FG645" s="5"/>
      <c r="FH645" s="5"/>
      <c r="FI645" s="5"/>
      <c r="FJ645" s="5"/>
      <c r="FK645" s="5"/>
      <c r="FL645" s="5"/>
      <c r="FM645" s="5"/>
      <c r="FN645" s="5"/>
      <c r="FO645" s="5"/>
      <c r="FP645" s="5"/>
      <c r="FQ645" s="5"/>
      <c r="FR645" s="5"/>
      <c r="FS645" s="5"/>
      <c r="FT645" s="5"/>
      <c r="FU645" s="5"/>
      <c r="FV645" s="5"/>
      <c r="FW645" s="5"/>
      <c r="FX645" s="5"/>
      <c r="FY645" s="5"/>
      <c r="FZ645" s="5"/>
      <c r="GA645" s="5"/>
      <c r="GB645" s="5"/>
      <c r="GC645" s="5"/>
      <c r="GD645" s="5"/>
      <c r="GE645" s="5"/>
      <c r="GF645" s="5"/>
      <c r="GG645" s="5"/>
      <c r="GH645" s="5"/>
      <c r="GI645" s="5"/>
      <c r="GJ645" s="5"/>
      <c r="GK645" s="5"/>
      <c r="GL645" s="5"/>
      <c r="GM645" s="5"/>
      <c r="GN645" s="5"/>
      <c r="GO645" s="5"/>
      <c r="GP645" s="5"/>
      <c r="GQ645" s="5"/>
      <c r="GR645" s="5"/>
      <c r="GS645" s="5"/>
      <c r="GT645" s="5"/>
      <c r="GU645" s="5"/>
      <c r="GV645" s="5"/>
      <c r="GW645" s="5"/>
      <c r="GX645" s="5"/>
      <c r="GY645" s="5"/>
      <c r="GZ645" s="5"/>
      <c r="HA645" s="5"/>
      <c r="HB645" s="5"/>
      <c r="HC645" s="5"/>
      <c r="HD645" s="5"/>
      <c r="HE645" s="5"/>
      <c r="HF645" s="5"/>
      <c r="HG645" s="5"/>
      <c r="HH645" s="5"/>
      <c r="HI645" s="5"/>
      <c r="HJ645" s="5"/>
      <c r="HK645" s="5"/>
      <c r="HL645" s="5"/>
    </row>
    <row r="646" spans="1:220" s="56" customFormat="1" x14ac:dyDescent="0.25">
      <c r="A646" s="44"/>
      <c r="B646" s="142"/>
      <c r="C646" s="143"/>
      <c r="D646" s="26"/>
      <c r="E646" s="26"/>
      <c r="F646" s="26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  <c r="DV646" s="5"/>
      <c r="DW646" s="5"/>
      <c r="DX646" s="5"/>
      <c r="DY646" s="5"/>
      <c r="DZ646" s="5"/>
      <c r="EA646" s="5"/>
      <c r="EB646" s="5"/>
      <c r="EC646" s="5"/>
      <c r="ED646" s="5"/>
      <c r="EE646" s="5"/>
      <c r="EF646" s="5"/>
      <c r="EG646" s="5"/>
      <c r="EH646" s="5"/>
      <c r="EI646" s="5"/>
      <c r="EJ646" s="5"/>
      <c r="EK646" s="5"/>
      <c r="EL646" s="5"/>
      <c r="EM646" s="5"/>
      <c r="EN646" s="5"/>
      <c r="EO646" s="5"/>
      <c r="EP646" s="5"/>
      <c r="EQ646" s="5"/>
      <c r="ER646" s="5"/>
      <c r="ES646" s="5"/>
      <c r="ET646" s="5"/>
      <c r="EU646" s="5"/>
      <c r="EV646" s="5"/>
      <c r="EW646" s="5"/>
      <c r="EX646" s="5"/>
      <c r="EY646" s="5"/>
      <c r="EZ646" s="5"/>
      <c r="FA646" s="5"/>
      <c r="FB646" s="5"/>
      <c r="FC646" s="5"/>
      <c r="FD646" s="5"/>
      <c r="FE646" s="5"/>
      <c r="FF646" s="5"/>
      <c r="FG646" s="5"/>
      <c r="FH646" s="5"/>
      <c r="FI646" s="5"/>
      <c r="FJ646" s="5"/>
      <c r="FK646" s="5"/>
      <c r="FL646" s="5"/>
      <c r="FM646" s="5"/>
      <c r="FN646" s="5"/>
      <c r="FO646" s="5"/>
      <c r="FP646" s="5"/>
      <c r="FQ646" s="5"/>
      <c r="FR646" s="5"/>
      <c r="FS646" s="5"/>
      <c r="FT646" s="5"/>
      <c r="FU646" s="5"/>
      <c r="FV646" s="5"/>
      <c r="FW646" s="5"/>
      <c r="FX646" s="5"/>
      <c r="FY646" s="5"/>
      <c r="FZ646" s="5"/>
      <c r="GA646" s="5"/>
      <c r="GB646" s="5"/>
      <c r="GC646" s="5"/>
      <c r="GD646" s="5"/>
      <c r="GE646" s="5"/>
      <c r="GF646" s="5"/>
      <c r="GG646" s="5"/>
      <c r="GH646" s="5"/>
      <c r="GI646" s="5"/>
      <c r="GJ646" s="5"/>
      <c r="GK646" s="5"/>
      <c r="GL646" s="5"/>
      <c r="GM646" s="5"/>
      <c r="GN646" s="5"/>
      <c r="GO646" s="5"/>
      <c r="GP646" s="5"/>
      <c r="GQ646" s="5"/>
      <c r="GR646" s="5"/>
      <c r="GS646" s="5"/>
      <c r="GT646" s="5"/>
      <c r="GU646" s="5"/>
      <c r="GV646" s="5"/>
      <c r="GW646" s="5"/>
      <c r="GX646" s="5"/>
      <c r="GY646" s="5"/>
      <c r="GZ646" s="5"/>
      <c r="HA646" s="5"/>
      <c r="HB646" s="5"/>
      <c r="HC646" s="5"/>
      <c r="HD646" s="5"/>
      <c r="HE646" s="5"/>
      <c r="HF646" s="5"/>
      <c r="HG646" s="5"/>
      <c r="HH646" s="5"/>
      <c r="HI646" s="5"/>
      <c r="HJ646" s="5"/>
      <c r="HK646" s="5"/>
      <c r="HL646" s="5"/>
    </row>
    <row r="647" spans="1:220" s="56" customFormat="1" x14ac:dyDescent="0.25">
      <c r="A647" s="44"/>
      <c r="B647" s="142"/>
      <c r="C647" s="143"/>
      <c r="D647" s="26"/>
      <c r="E647" s="26"/>
      <c r="F647" s="26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  <c r="DU647" s="5"/>
      <c r="DV647" s="5"/>
      <c r="DW647" s="5"/>
      <c r="DX647" s="5"/>
      <c r="DY647" s="5"/>
      <c r="DZ647" s="5"/>
      <c r="EA647" s="5"/>
      <c r="EB647" s="5"/>
      <c r="EC647" s="5"/>
      <c r="ED647" s="5"/>
      <c r="EE647" s="5"/>
      <c r="EF647" s="5"/>
      <c r="EG647" s="5"/>
      <c r="EH647" s="5"/>
      <c r="EI647" s="5"/>
      <c r="EJ647" s="5"/>
      <c r="EK647" s="5"/>
      <c r="EL647" s="5"/>
      <c r="EM647" s="5"/>
      <c r="EN647" s="5"/>
      <c r="EO647" s="5"/>
      <c r="EP647" s="5"/>
      <c r="EQ647" s="5"/>
      <c r="ER647" s="5"/>
      <c r="ES647" s="5"/>
      <c r="ET647" s="5"/>
      <c r="EU647" s="5"/>
      <c r="EV647" s="5"/>
      <c r="EW647" s="5"/>
      <c r="EX647" s="5"/>
      <c r="EY647" s="5"/>
      <c r="EZ647" s="5"/>
      <c r="FA647" s="5"/>
      <c r="FB647" s="5"/>
      <c r="FC647" s="5"/>
      <c r="FD647" s="5"/>
      <c r="FE647" s="5"/>
      <c r="FF647" s="5"/>
      <c r="FG647" s="5"/>
      <c r="FH647" s="5"/>
      <c r="FI647" s="5"/>
      <c r="FJ647" s="5"/>
      <c r="FK647" s="5"/>
      <c r="FL647" s="5"/>
      <c r="FM647" s="5"/>
      <c r="FN647" s="5"/>
      <c r="FO647" s="5"/>
      <c r="FP647" s="5"/>
      <c r="FQ647" s="5"/>
      <c r="FR647" s="5"/>
      <c r="FS647" s="5"/>
      <c r="FT647" s="5"/>
      <c r="FU647" s="5"/>
      <c r="FV647" s="5"/>
      <c r="FW647" s="5"/>
      <c r="FX647" s="5"/>
      <c r="FY647" s="5"/>
      <c r="FZ647" s="5"/>
      <c r="GA647" s="5"/>
      <c r="GB647" s="5"/>
      <c r="GC647" s="5"/>
      <c r="GD647" s="5"/>
      <c r="GE647" s="5"/>
      <c r="GF647" s="5"/>
      <c r="GG647" s="5"/>
      <c r="GH647" s="5"/>
      <c r="GI647" s="5"/>
      <c r="GJ647" s="5"/>
      <c r="GK647" s="5"/>
      <c r="GL647" s="5"/>
      <c r="GM647" s="5"/>
      <c r="GN647" s="5"/>
      <c r="GO647" s="5"/>
      <c r="GP647" s="5"/>
      <c r="GQ647" s="5"/>
      <c r="GR647" s="5"/>
      <c r="GS647" s="5"/>
      <c r="GT647" s="5"/>
      <c r="GU647" s="5"/>
      <c r="GV647" s="5"/>
      <c r="GW647" s="5"/>
      <c r="GX647" s="5"/>
      <c r="GY647" s="5"/>
      <c r="GZ647" s="5"/>
      <c r="HA647" s="5"/>
      <c r="HB647" s="5"/>
      <c r="HC647" s="5"/>
      <c r="HD647" s="5"/>
      <c r="HE647" s="5"/>
      <c r="HF647" s="5"/>
      <c r="HG647" s="5"/>
      <c r="HH647" s="5"/>
      <c r="HI647" s="5"/>
      <c r="HJ647" s="5"/>
      <c r="HK647" s="5"/>
      <c r="HL647" s="5"/>
    </row>
    <row r="648" spans="1:220" s="56" customFormat="1" x14ac:dyDescent="0.25">
      <c r="A648" s="44"/>
      <c r="B648" s="142"/>
      <c r="C648" s="143"/>
      <c r="D648" s="26"/>
      <c r="E648" s="26"/>
      <c r="F648" s="26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  <c r="DU648" s="5"/>
      <c r="DV648" s="5"/>
      <c r="DW648" s="5"/>
      <c r="DX648" s="5"/>
      <c r="DY648" s="5"/>
      <c r="DZ648" s="5"/>
      <c r="EA648" s="5"/>
      <c r="EB648" s="5"/>
      <c r="EC648" s="5"/>
      <c r="ED648" s="5"/>
      <c r="EE648" s="5"/>
      <c r="EF648" s="5"/>
      <c r="EG648" s="5"/>
      <c r="EH648" s="5"/>
      <c r="EI648" s="5"/>
      <c r="EJ648" s="5"/>
      <c r="EK648" s="5"/>
      <c r="EL648" s="5"/>
      <c r="EM648" s="5"/>
      <c r="EN648" s="5"/>
      <c r="EO648" s="5"/>
      <c r="EP648" s="5"/>
      <c r="EQ648" s="5"/>
      <c r="ER648" s="5"/>
      <c r="ES648" s="5"/>
      <c r="ET648" s="5"/>
      <c r="EU648" s="5"/>
      <c r="EV648" s="5"/>
      <c r="EW648" s="5"/>
      <c r="EX648" s="5"/>
      <c r="EY648" s="5"/>
      <c r="EZ648" s="5"/>
      <c r="FA648" s="5"/>
      <c r="FB648" s="5"/>
      <c r="FC648" s="5"/>
      <c r="FD648" s="5"/>
      <c r="FE648" s="5"/>
      <c r="FF648" s="5"/>
      <c r="FG648" s="5"/>
      <c r="FH648" s="5"/>
      <c r="FI648" s="5"/>
      <c r="FJ648" s="5"/>
      <c r="FK648" s="5"/>
      <c r="FL648" s="5"/>
      <c r="FM648" s="5"/>
      <c r="FN648" s="5"/>
      <c r="FO648" s="5"/>
      <c r="FP648" s="5"/>
      <c r="FQ648" s="5"/>
      <c r="FR648" s="5"/>
      <c r="FS648" s="5"/>
      <c r="FT648" s="5"/>
      <c r="FU648" s="5"/>
      <c r="FV648" s="5"/>
      <c r="FW648" s="5"/>
      <c r="FX648" s="5"/>
      <c r="FY648" s="5"/>
      <c r="FZ648" s="5"/>
      <c r="GA648" s="5"/>
      <c r="GB648" s="5"/>
      <c r="GC648" s="5"/>
      <c r="GD648" s="5"/>
      <c r="GE648" s="5"/>
      <c r="GF648" s="5"/>
      <c r="GG648" s="5"/>
      <c r="GH648" s="5"/>
      <c r="GI648" s="5"/>
      <c r="GJ648" s="5"/>
      <c r="GK648" s="5"/>
      <c r="GL648" s="5"/>
      <c r="GM648" s="5"/>
      <c r="GN648" s="5"/>
      <c r="GO648" s="5"/>
      <c r="GP648" s="5"/>
      <c r="GQ648" s="5"/>
      <c r="GR648" s="5"/>
      <c r="GS648" s="5"/>
      <c r="GT648" s="5"/>
      <c r="GU648" s="5"/>
      <c r="GV648" s="5"/>
      <c r="GW648" s="5"/>
      <c r="GX648" s="5"/>
      <c r="GY648" s="5"/>
      <c r="GZ648" s="5"/>
      <c r="HA648" s="5"/>
      <c r="HB648" s="5"/>
      <c r="HC648" s="5"/>
      <c r="HD648" s="5"/>
      <c r="HE648" s="5"/>
      <c r="HF648" s="5"/>
      <c r="HG648" s="5"/>
      <c r="HH648" s="5"/>
      <c r="HI648" s="5"/>
      <c r="HJ648" s="5"/>
      <c r="HK648" s="5"/>
      <c r="HL648" s="5"/>
    </row>
    <row r="649" spans="1:220" s="56" customFormat="1" x14ac:dyDescent="0.25">
      <c r="A649" s="44"/>
      <c r="B649" s="142"/>
      <c r="C649" s="143"/>
      <c r="D649" s="26"/>
      <c r="E649" s="26"/>
      <c r="F649" s="26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  <c r="DV649" s="5"/>
      <c r="DW649" s="5"/>
      <c r="DX649" s="5"/>
      <c r="DY649" s="5"/>
      <c r="DZ649" s="5"/>
      <c r="EA649" s="5"/>
      <c r="EB649" s="5"/>
      <c r="EC649" s="5"/>
      <c r="ED649" s="5"/>
      <c r="EE649" s="5"/>
      <c r="EF649" s="5"/>
      <c r="EG649" s="5"/>
      <c r="EH649" s="5"/>
      <c r="EI649" s="5"/>
      <c r="EJ649" s="5"/>
      <c r="EK649" s="5"/>
      <c r="EL649" s="5"/>
      <c r="EM649" s="5"/>
      <c r="EN649" s="5"/>
      <c r="EO649" s="5"/>
      <c r="EP649" s="5"/>
      <c r="EQ649" s="5"/>
      <c r="ER649" s="5"/>
      <c r="ES649" s="5"/>
      <c r="ET649" s="5"/>
      <c r="EU649" s="5"/>
      <c r="EV649" s="5"/>
      <c r="EW649" s="5"/>
      <c r="EX649" s="5"/>
      <c r="EY649" s="5"/>
      <c r="EZ649" s="5"/>
      <c r="FA649" s="5"/>
      <c r="FB649" s="5"/>
      <c r="FC649" s="5"/>
      <c r="FD649" s="5"/>
      <c r="FE649" s="5"/>
      <c r="FF649" s="5"/>
      <c r="FG649" s="5"/>
      <c r="FH649" s="5"/>
      <c r="FI649" s="5"/>
      <c r="FJ649" s="5"/>
      <c r="FK649" s="5"/>
      <c r="FL649" s="5"/>
      <c r="FM649" s="5"/>
      <c r="FN649" s="5"/>
      <c r="FO649" s="5"/>
      <c r="FP649" s="5"/>
      <c r="FQ649" s="5"/>
      <c r="FR649" s="5"/>
      <c r="FS649" s="5"/>
      <c r="FT649" s="5"/>
      <c r="FU649" s="5"/>
      <c r="FV649" s="5"/>
      <c r="FW649" s="5"/>
      <c r="FX649" s="5"/>
      <c r="FY649" s="5"/>
      <c r="FZ649" s="5"/>
      <c r="GA649" s="5"/>
      <c r="GB649" s="5"/>
      <c r="GC649" s="5"/>
      <c r="GD649" s="5"/>
      <c r="GE649" s="5"/>
      <c r="GF649" s="5"/>
      <c r="GG649" s="5"/>
      <c r="GH649" s="5"/>
      <c r="GI649" s="5"/>
      <c r="GJ649" s="5"/>
      <c r="GK649" s="5"/>
      <c r="GL649" s="5"/>
      <c r="GM649" s="5"/>
      <c r="GN649" s="5"/>
      <c r="GO649" s="5"/>
      <c r="GP649" s="5"/>
      <c r="GQ649" s="5"/>
      <c r="GR649" s="5"/>
      <c r="GS649" s="5"/>
      <c r="GT649" s="5"/>
      <c r="GU649" s="5"/>
      <c r="GV649" s="5"/>
      <c r="GW649" s="5"/>
      <c r="GX649" s="5"/>
      <c r="GY649" s="5"/>
      <c r="GZ649" s="5"/>
      <c r="HA649" s="5"/>
      <c r="HB649" s="5"/>
      <c r="HC649" s="5"/>
      <c r="HD649" s="5"/>
      <c r="HE649" s="5"/>
      <c r="HF649" s="5"/>
      <c r="HG649" s="5"/>
      <c r="HH649" s="5"/>
      <c r="HI649" s="5"/>
      <c r="HJ649" s="5"/>
      <c r="HK649" s="5"/>
      <c r="HL649" s="5"/>
    </row>
    <row r="650" spans="1:220" s="56" customFormat="1" x14ac:dyDescent="0.25">
      <c r="A650" s="44"/>
      <c r="B650" s="142"/>
      <c r="C650" s="143"/>
      <c r="D650" s="26"/>
      <c r="E650" s="26"/>
      <c r="F650" s="26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  <c r="DV650" s="5"/>
      <c r="DW650" s="5"/>
      <c r="DX650" s="5"/>
      <c r="DY650" s="5"/>
      <c r="DZ650" s="5"/>
      <c r="EA650" s="5"/>
      <c r="EB650" s="5"/>
      <c r="EC650" s="5"/>
      <c r="ED650" s="5"/>
      <c r="EE650" s="5"/>
      <c r="EF650" s="5"/>
      <c r="EG650" s="5"/>
      <c r="EH650" s="5"/>
      <c r="EI650" s="5"/>
      <c r="EJ650" s="5"/>
      <c r="EK650" s="5"/>
      <c r="EL650" s="5"/>
      <c r="EM650" s="5"/>
      <c r="EN650" s="5"/>
      <c r="EO650" s="5"/>
      <c r="EP650" s="5"/>
      <c r="EQ650" s="5"/>
      <c r="ER650" s="5"/>
      <c r="ES650" s="5"/>
      <c r="ET650" s="5"/>
      <c r="EU650" s="5"/>
      <c r="EV650" s="5"/>
      <c r="EW650" s="5"/>
      <c r="EX650" s="5"/>
      <c r="EY650" s="5"/>
      <c r="EZ650" s="5"/>
      <c r="FA650" s="5"/>
      <c r="FB650" s="5"/>
      <c r="FC650" s="5"/>
      <c r="FD650" s="5"/>
      <c r="FE650" s="5"/>
      <c r="FF650" s="5"/>
      <c r="FG650" s="5"/>
      <c r="FH650" s="5"/>
      <c r="FI650" s="5"/>
      <c r="FJ650" s="5"/>
      <c r="FK650" s="5"/>
      <c r="FL650" s="5"/>
      <c r="FM650" s="5"/>
      <c r="FN650" s="5"/>
      <c r="FO650" s="5"/>
      <c r="FP650" s="5"/>
      <c r="FQ650" s="5"/>
      <c r="FR650" s="5"/>
      <c r="FS650" s="5"/>
      <c r="FT650" s="5"/>
      <c r="FU650" s="5"/>
      <c r="FV650" s="5"/>
      <c r="FW650" s="5"/>
      <c r="FX650" s="5"/>
      <c r="FY650" s="5"/>
      <c r="FZ650" s="5"/>
      <c r="GA650" s="5"/>
      <c r="GB650" s="5"/>
      <c r="GC650" s="5"/>
      <c r="GD650" s="5"/>
      <c r="GE650" s="5"/>
      <c r="GF650" s="5"/>
      <c r="GG650" s="5"/>
      <c r="GH650" s="5"/>
      <c r="GI650" s="5"/>
      <c r="GJ650" s="5"/>
      <c r="GK650" s="5"/>
      <c r="GL650" s="5"/>
      <c r="GM650" s="5"/>
      <c r="GN650" s="5"/>
      <c r="GO650" s="5"/>
      <c r="GP650" s="5"/>
      <c r="GQ650" s="5"/>
      <c r="GR650" s="5"/>
      <c r="GS650" s="5"/>
      <c r="GT650" s="5"/>
      <c r="GU650" s="5"/>
      <c r="GV650" s="5"/>
      <c r="GW650" s="5"/>
      <c r="GX650" s="5"/>
      <c r="GY650" s="5"/>
      <c r="GZ650" s="5"/>
      <c r="HA650" s="5"/>
      <c r="HB650" s="5"/>
      <c r="HC650" s="5"/>
      <c r="HD650" s="5"/>
      <c r="HE650" s="5"/>
      <c r="HF650" s="5"/>
      <c r="HG650" s="5"/>
      <c r="HH650" s="5"/>
      <c r="HI650" s="5"/>
      <c r="HJ650" s="5"/>
      <c r="HK650" s="5"/>
      <c r="HL650" s="5"/>
    </row>
    <row r="651" spans="1:220" s="56" customFormat="1" x14ac:dyDescent="0.25">
      <c r="A651" s="44"/>
      <c r="B651" s="142"/>
      <c r="C651" s="143"/>
      <c r="D651" s="26"/>
      <c r="E651" s="26"/>
      <c r="F651" s="26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  <c r="DV651" s="5"/>
      <c r="DW651" s="5"/>
      <c r="DX651" s="5"/>
      <c r="DY651" s="5"/>
      <c r="DZ651" s="5"/>
      <c r="EA651" s="5"/>
      <c r="EB651" s="5"/>
      <c r="EC651" s="5"/>
      <c r="ED651" s="5"/>
      <c r="EE651" s="5"/>
      <c r="EF651" s="5"/>
      <c r="EG651" s="5"/>
      <c r="EH651" s="5"/>
      <c r="EI651" s="5"/>
      <c r="EJ651" s="5"/>
      <c r="EK651" s="5"/>
      <c r="EL651" s="5"/>
      <c r="EM651" s="5"/>
      <c r="EN651" s="5"/>
      <c r="EO651" s="5"/>
      <c r="EP651" s="5"/>
      <c r="EQ651" s="5"/>
      <c r="ER651" s="5"/>
      <c r="ES651" s="5"/>
      <c r="ET651" s="5"/>
      <c r="EU651" s="5"/>
      <c r="EV651" s="5"/>
      <c r="EW651" s="5"/>
      <c r="EX651" s="5"/>
      <c r="EY651" s="5"/>
      <c r="EZ651" s="5"/>
      <c r="FA651" s="5"/>
      <c r="FB651" s="5"/>
      <c r="FC651" s="5"/>
      <c r="FD651" s="5"/>
      <c r="FE651" s="5"/>
      <c r="FF651" s="5"/>
      <c r="FG651" s="5"/>
      <c r="FH651" s="5"/>
      <c r="FI651" s="5"/>
      <c r="FJ651" s="5"/>
      <c r="FK651" s="5"/>
      <c r="FL651" s="5"/>
      <c r="FM651" s="5"/>
      <c r="FN651" s="5"/>
      <c r="FO651" s="5"/>
      <c r="FP651" s="5"/>
      <c r="FQ651" s="5"/>
      <c r="FR651" s="5"/>
      <c r="FS651" s="5"/>
      <c r="FT651" s="5"/>
      <c r="FU651" s="5"/>
      <c r="FV651" s="5"/>
      <c r="FW651" s="5"/>
      <c r="FX651" s="5"/>
      <c r="FY651" s="5"/>
      <c r="FZ651" s="5"/>
      <c r="GA651" s="5"/>
      <c r="GB651" s="5"/>
      <c r="GC651" s="5"/>
      <c r="GD651" s="5"/>
      <c r="GE651" s="5"/>
      <c r="GF651" s="5"/>
      <c r="GG651" s="5"/>
      <c r="GH651" s="5"/>
      <c r="GI651" s="5"/>
      <c r="GJ651" s="5"/>
      <c r="GK651" s="5"/>
      <c r="GL651" s="5"/>
      <c r="GM651" s="5"/>
      <c r="GN651" s="5"/>
      <c r="GO651" s="5"/>
      <c r="GP651" s="5"/>
      <c r="GQ651" s="5"/>
      <c r="GR651" s="5"/>
      <c r="GS651" s="5"/>
      <c r="GT651" s="5"/>
      <c r="GU651" s="5"/>
      <c r="GV651" s="5"/>
      <c r="GW651" s="5"/>
      <c r="GX651" s="5"/>
      <c r="GY651" s="5"/>
      <c r="GZ651" s="5"/>
      <c r="HA651" s="5"/>
      <c r="HB651" s="5"/>
      <c r="HC651" s="5"/>
      <c r="HD651" s="5"/>
      <c r="HE651" s="5"/>
      <c r="HF651" s="5"/>
      <c r="HG651" s="5"/>
      <c r="HH651" s="5"/>
      <c r="HI651" s="5"/>
      <c r="HJ651" s="5"/>
      <c r="HK651" s="5"/>
      <c r="HL651" s="5"/>
    </row>
    <row r="652" spans="1:220" s="56" customFormat="1" x14ac:dyDescent="0.25">
      <c r="A652" s="44"/>
      <c r="B652" s="142"/>
      <c r="C652" s="143"/>
      <c r="D652" s="26"/>
      <c r="E652" s="26"/>
      <c r="F652" s="26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  <c r="DV652" s="5"/>
      <c r="DW652" s="5"/>
      <c r="DX652" s="5"/>
      <c r="DY652" s="5"/>
      <c r="DZ652" s="5"/>
      <c r="EA652" s="5"/>
      <c r="EB652" s="5"/>
      <c r="EC652" s="5"/>
      <c r="ED652" s="5"/>
      <c r="EE652" s="5"/>
      <c r="EF652" s="5"/>
      <c r="EG652" s="5"/>
      <c r="EH652" s="5"/>
      <c r="EI652" s="5"/>
      <c r="EJ652" s="5"/>
      <c r="EK652" s="5"/>
      <c r="EL652" s="5"/>
      <c r="EM652" s="5"/>
      <c r="EN652" s="5"/>
      <c r="EO652" s="5"/>
      <c r="EP652" s="5"/>
      <c r="EQ652" s="5"/>
      <c r="ER652" s="5"/>
      <c r="ES652" s="5"/>
      <c r="ET652" s="5"/>
      <c r="EU652" s="5"/>
      <c r="EV652" s="5"/>
      <c r="EW652" s="5"/>
      <c r="EX652" s="5"/>
      <c r="EY652" s="5"/>
      <c r="EZ652" s="5"/>
      <c r="FA652" s="5"/>
      <c r="FB652" s="5"/>
      <c r="FC652" s="5"/>
      <c r="FD652" s="5"/>
      <c r="FE652" s="5"/>
      <c r="FF652" s="5"/>
      <c r="FG652" s="5"/>
      <c r="FH652" s="5"/>
      <c r="FI652" s="5"/>
      <c r="FJ652" s="5"/>
      <c r="FK652" s="5"/>
      <c r="FL652" s="5"/>
      <c r="FM652" s="5"/>
      <c r="FN652" s="5"/>
      <c r="FO652" s="5"/>
      <c r="FP652" s="5"/>
      <c r="FQ652" s="5"/>
      <c r="FR652" s="5"/>
      <c r="FS652" s="5"/>
      <c r="FT652" s="5"/>
      <c r="FU652" s="5"/>
      <c r="FV652" s="5"/>
      <c r="FW652" s="5"/>
      <c r="FX652" s="5"/>
      <c r="FY652" s="5"/>
      <c r="FZ652" s="5"/>
      <c r="GA652" s="5"/>
      <c r="GB652" s="5"/>
      <c r="GC652" s="5"/>
      <c r="GD652" s="5"/>
      <c r="GE652" s="5"/>
      <c r="GF652" s="5"/>
      <c r="GG652" s="5"/>
      <c r="GH652" s="5"/>
      <c r="GI652" s="5"/>
      <c r="GJ652" s="5"/>
      <c r="GK652" s="5"/>
      <c r="GL652" s="5"/>
      <c r="GM652" s="5"/>
      <c r="GN652" s="5"/>
      <c r="GO652" s="5"/>
      <c r="GP652" s="5"/>
      <c r="GQ652" s="5"/>
      <c r="GR652" s="5"/>
      <c r="GS652" s="5"/>
      <c r="GT652" s="5"/>
      <c r="GU652" s="5"/>
      <c r="GV652" s="5"/>
      <c r="GW652" s="5"/>
      <c r="GX652" s="5"/>
      <c r="GY652" s="5"/>
      <c r="GZ652" s="5"/>
      <c r="HA652" s="5"/>
      <c r="HB652" s="5"/>
      <c r="HC652" s="5"/>
      <c r="HD652" s="5"/>
      <c r="HE652" s="5"/>
      <c r="HF652" s="5"/>
      <c r="HG652" s="5"/>
      <c r="HH652" s="5"/>
      <c r="HI652" s="5"/>
      <c r="HJ652" s="5"/>
      <c r="HK652" s="5"/>
      <c r="HL652" s="5"/>
    </row>
    <row r="653" spans="1:220" s="56" customFormat="1" x14ac:dyDescent="0.25">
      <c r="A653" s="44"/>
      <c r="B653" s="142"/>
      <c r="C653" s="143"/>
      <c r="D653" s="26"/>
      <c r="E653" s="26"/>
      <c r="F653" s="26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  <c r="DV653" s="5"/>
      <c r="DW653" s="5"/>
      <c r="DX653" s="5"/>
      <c r="DY653" s="5"/>
      <c r="DZ653" s="5"/>
      <c r="EA653" s="5"/>
      <c r="EB653" s="5"/>
      <c r="EC653" s="5"/>
      <c r="ED653" s="5"/>
      <c r="EE653" s="5"/>
      <c r="EF653" s="5"/>
      <c r="EG653" s="5"/>
      <c r="EH653" s="5"/>
      <c r="EI653" s="5"/>
      <c r="EJ653" s="5"/>
      <c r="EK653" s="5"/>
      <c r="EL653" s="5"/>
      <c r="EM653" s="5"/>
      <c r="EN653" s="5"/>
      <c r="EO653" s="5"/>
      <c r="EP653" s="5"/>
      <c r="EQ653" s="5"/>
      <c r="ER653" s="5"/>
      <c r="ES653" s="5"/>
      <c r="ET653" s="5"/>
      <c r="EU653" s="5"/>
      <c r="EV653" s="5"/>
      <c r="EW653" s="5"/>
      <c r="EX653" s="5"/>
      <c r="EY653" s="5"/>
      <c r="EZ653" s="5"/>
      <c r="FA653" s="5"/>
      <c r="FB653" s="5"/>
      <c r="FC653" s="5"/>
      <c r="FD653" s="5"/>
      <c r="FE653" s="5"/>
      <c r="FF653" s="5"/>
      <c r="FG653" s="5"/>
      <c r="FH653" s="5"/>
      <c r="FI653" s="5"/>
      <c r="FJ653" s="5"/>
      <c r="FK653" s="5"/>
      <c r="FL653" s="5"/>
      <c r="FM653" s="5"/>
      <c r="FN653" s="5"/>
      <c r="FO653" s="5"/>
      <c r="FP653" s="5"/>
      <c r="FQ653" s="5"/>
      <c r="FR653" s="5"/>
      <c r="FS653" s="5"/>
      <c r="FT653" s="5"/>
      <c r="FU653" s="5"/>
      <c r="FV653" s="5"/>
      <c r="FW653" s="5"/>
      <c r="FX653" s="5"/>
      <c r="FY653" s="5"/>
      <c r="FZ653" s="5"/>
      <c r="GA653" s="5"/>
      <c r="GB653" s="5"/>
      <c r="GC653" s="5"/>
      <c r="GD653" s="5"/>
      <c r="GE653" s="5"/>
      <c r="GF653" s="5"/>
      <c r="GG653" s="5"/>
      <c r="GH653" s="5"/>
      <c r="GI653" s="5"/>
      <c r="GJ653" s="5"/>
      <c r="GK653" s="5"/>
      <c r="GL653" s="5"/>
      <c r="GM653" s="5"/>
      <c r="GN653" s="5"/>
      <c r="GO653" s="5"/>
      <c r="GP653" s="5"/>
      <c r="GQ653" s="5"/>
      <c r="GR653" s="5"/>
      <c r="GS653" s="5"/>
      <c r="GT653" s="5"/>
      <c r="GU653" s="5"/>
      <c r="GV653" s="5"/>
      <c r="GW653" s="5"/>
      <c r="GX653" s="5"/>
      <c r="GY653" s="5"/>
      <c r="GZ653" s="5"/>
      <c r="HA653" s="5"/>
      <c r="HB653" s="5"/>
      <c r="HC653" s="5"/>
      <c r="HD653" s="5"/>
      <c r="HE653" s="5"/>
      <c r="HF653" s="5"/>
      <c r="HG653" s="5"/>
      <c r="HH653" s="5"/>
      <c r="HI653" s="5"/>
      <c r="HJ653" s="5"/>
      <c r="HK653" s="5"/>
      <c r="HL653" s="5"/>
    </row>
    <row r="654" spans="1:220" s="56" customFormat="1" x14ac:dyDescent="0.25">
      <c r="A654" s="44"/>
      <c r="B654" s="142"/>
      <c r="C654" s="143"/>
      <c r="D654" s="26"/>
      <c r="E654" s="26"/>
      <c r="F654" s="26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  <c r="DV654" s="5"/>
      <c r="DW654" s="5"/>
      <c r="DX654" s="5"/>
      <c r="DY654" s="5"/>
      <c r="DZ654" s="5"/>
      <c r="EA654" s="5"/>
      <c r="EB654" s="5"/>
      <c r="EC654" s="5"/>
      <c r="ED654" s="5"/>
      <c r="EE654" s="5"/>
      <c r="EF654" s="5"/>
      <c r="EG654" s="5"/>
      <c r="EH654" s="5"/>
      <c r="EI654" s="5"/>
      <c r="EJ654" s="5"/>
      <c r="EK654" s="5"/>
      <c r="EL654" s="5"/>
      <c r="EM654" s="5"/>
      <c r="EN654" s="5"/>
      <c r="EO654" s="5"/>
      <c r="EP654" s="5"/>
      <c r="EQ654" s="5"/>
      <c r="ER654" s="5"/>
      <c r="ES654" s="5"/>
      <c r="ET654" s="5"/>
      <c r="EU654" s="5"/>
      <c r="EV654" s="5"/>
      <c r="EW654" s="5"/>
      <c r="EX654" s="5"/>
      <c r="EY654" s="5"/>
      <c r="EZ654" s="5"/>
      <c r="FA654" s="5"/>
      <c r="FB654" s="5"/>
      <c r="FC654" s="5"/>
      <c r="FD654" s="5"/>
      <c r="FE654" s="5"/>
      <c r="FF654" s="5"/>
      <c r="FG654" s="5"/>
      <c r="FH654" s="5"/>
      <c r="FI654" s="5"/>
      <c r="FJ654" s="5"/>
      <c r="FK654" s="5"/>
      <c r="FL654" s="5"/>
      <c r="FM654" s="5"/>
      <c r="FN654" s="5"/>
      <c r="FO654" s="5"/>
      <c r="FP654" s="5"/>
      <c r="FQ654" s="5"/>
      <c r="FR654" s="5"/>
      <c r="FS654" s="5"/>
      <c r="FT654" s="5"/>
      <c r="FU654" s="5"/>
      <c r="FV654" s="5"/>
      <c r="FW654" s="5"/>
      <c r="FX654" s="5"/>
      <c r="FY654" s="5"/>
      <c r="FZ654" s="5"/>
      <c r="GA654" s="5"/>
      <c r="GB654" s="5"/>
      <c r="GC654" s="5"/>
      <c r="GD654" s="5"/>
      <c r="GE654" s="5"/>
      <c r="GF654" s="5"/>
      <c r="GG654" s="5"/>
      <c r="GH654" s="5"/>
      <c r="GI654" s="5"/>
      <c r="GJ654" s="5"/>
      <c r="GK654" s="5"/>
      <c r="GL654" s="5"/>
      <c r="GM654" s="5"/>
      <c r="GN654" s="5"/>
      <c r="GO654" s="5"/>
      <c r="GP654" s="5"/>
      <c r="GQ654" s="5"/>
      <c r="GR654" s="5"/>
      <c r="GS654" s="5"/>
      <c r="GT654" s="5"/>
      <c r="GU654" s="5"/>
      <c r="GV654" s="5"/>
      <c r="GW654" s="5"/>
      <c r="GX654" s="5"/>
      <c r="GY654" s="5"/>
      <c r="GZ654" s="5"/>
      <c r="HA654" s="5"/>
      <c r="HB654" s="5"/>
      <c r="HC654" s="5"/>
      <c r="HD654" s="5"/>
      <c r="HE654" s="5"/>
      <c r="HF654" s="5"/>
      <c r="HG654" s="5"/>
      <c r="HH654" s="5"/>
      <c r="HI654" s="5"/>
      <c r="HJ654" s="5"/>
      <c r="HK654" s="5"/>
      <c r="HL654" s="5"/>
    </row>
    <row r="655" spans="1:220" s="56" customFormat="1" x14ac:dyDescent="0.25">
      <c r="A655" s="44"/>
      <c r="B655" s="142"/>
      <c r="C655" s="143"/>
      <c r="D655" s="26"/>
      <c r="E655" s="26"/>
      <c r="F655" s="26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  <c r="DL655" s="5"/>
      <c r="DM655" s="5"/>
      <c r="DN655" s="5"/>
      <c r="DO655" s="5"/>
      <c r="DP655" s="5"/>
      <c r="DQ655" s="5"/>
      <c r="DR655" s="5"/>
      <c r="DS655" s="5"/>
      <c r="DT655" s="5"/>
      <c r="DU655" s="5"/>
      <c r="DV655" s="5"/>
      <c r="DW655" s="5"/>
      <c r="DX655" s="5"/>
      <c r="DY655" s="5"/>
      <c r="DZ655" s="5"/>
      <c r="EA655" s="5"/>
      <c r="EB655" s="5"/>
      <c r="EC655" s="5"/>
      <c r="ED655" s="5"/>
      <c r="EE655" s="5"/>
      <c r="EF655" s="5"/>
      <c r="EG655" s="5"/>
      <c r="EH655" s="5"/>
      <c r="EI655" s="5"/>
      <c r="EJ655" s="5"/>
      <c r="EK655" s="5"/>
      <c r="EL655" s="5"/>
      <c r="EM655" s="5"/>
      <c r="EN655" s="5"/>
      <c r="EO655" s="5"/>
      <c r="EP655" s="5"/>
      <c r="EQ655" s="5"/>
      <c r="ER655" s="5"/>
      <c r="ES655" s="5"/>
      <c r="ET655" s="5"/>
      <c r="EU655" s="5"/>
      <c r="EV655" s="5"/>
      <c r="EW655" s="5"/>
      <c r="EX655" s="5"/>
      <c r="EY655" s="5"/>
      <c r="EZ655" s="5"/>
      <c r="FA655" s="5"/>
      <c r="FB655" s="5"/>
      <c r="FC655" s="5"/>
      <c r="FD655" s="5"/>
      <c r="FE655" s="5"/>
      <c r="FF655" s="5"/>
      <c r="FG655" s="5"/>
      <c r="FH655" s="5"/>
      <c r="FI655" s="5"/>
      <c r="FJ655" s="5"/>
      <c r="FK655" s="5"/>
      <c r="FL655" s="5"/>
      <c r="FM655" s="5"/>
      <c r="FN655" s="5"/>
      <c r="FO655" s="5"/>
      <c r="FP655" s="5"/>
      <c r="FQ655" s="5"/>
      <c r="FR655" s="5"/>
      <c r="FS655" s="5"/>
      <c r="FT655" s="5"/>
      <c r="FU655" s="5"/>
      <c r="FV655" s="5"/>
      <c r="FW655" s="5"/>
      <c r="FX655" s="5"/>
      <c r="FY655" s="5"/>
      <c r="FZ655" s="5"/>
      <c r="GA655" s="5"/>
      <c r="GB655" s="5"/>
      <c r="GC655" s="5"/>
      <c r="GD655" s="5"/>
      <c r="GE655" s="5"/>
      <c r="GF655" s="5"/>
      <c r="GG655" s="5"/>
      <c r="GH655" s="5"/>
      <c r="GI655" s="5"/>
      <c r="GJ655" s="5"/>
      <c r="GK655" s="5"/>
      <c r="GL655" s="5"/>
      <c r="GM655" s="5"/>
      <c r="GN655" s="5"/>
      <c r="GO655" s="5"/>
      <c r="GP655" s="5"/>
      <c r="GQ655" s="5"/>
      <c r="GR655" s="5"/>
      <c r="GS655" s="5"/>
      <c r="GT655" s="5"/>
      <c r="GU655" s="5"/>
      <c r="GV655" s="5"/>
      <c r="GW655" s="5"/>
      <c r="GX655" s="5"/>
      <c r="GY655" s="5"/>
      <c r="GZ655" s="5"/>
      <c r="HA655" s="5"/>
      <c r="HB655" s="5"/>
      <c r="HC655" s="5"/>
      <c r="HD655" s="5"/>
      <c r="HE655" s="5"/>
      <c r="HF655" s="5"/>
      <c r="HG655" s="5"/>
      <c r="HH655" s="5"/>
      <c r="HI655" s="5"/>
      <c r="HJ655" s="5"/>
      <c r="HK655" s="5"/>
      <c r="HL655" s="5"/>
    </row>
    <row r="656" spans="1:220" s="56" customFormat="1" x14ac:dyDescent="0.25">
      <c r="A656" s="44"/>
      <c r="B656" s="142"/>
      <c r="C656" s="143"/>
      <c r="D656" s="26"/>
      <c r="E656" s="26"/>
      <c r="F656" s="26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  <c r="DV656" s="5"/>
      <c r="DW656" s="5"/>
      <c r="DX656" s="5"/>
      <c r="DY656" s="5"/>
      <c r="DZ656" s="5"/>
      <c r="EA656" s="5"/>
      <c r="EB656" s="5"/>
      <c r="EC656" s="5"/>
      <c r="ED656" s="5"/>
      <c r="EE656" s="5"/>
      <c r="EF656" s="5"/>
      <c r="EG656" s="5"/>
      <c r="EH656" s="5"/>
      <c r="EI656" s="5"/>
      <c r="EJ656" s="5"/>
      <c r="EK656" s="5"/>
      <c r="EL656" s="5"/>
      <c r="EM656" s="5"/>
      <c r="EN656" s="5"/>
      <c r="EO656" s="5"/>
      <c r="EP656" s="5"/>
      <c r="EQ656" s="5"/>
      <c r="ER656" s="5"/>
      <c r="ES656" s="5"/>
      <c r="ET656" s="5"/>
      <c r="EU656" s="5"/>
      <c r="EV656" s="5"/>
      <c r="EW656" s="5"/>
      <c r="EX656" s="5"/>
      <c r="EY656" s="5"/>
      <c r="EZ656" s="5"/>
      <c r="FA656" s="5"/>
      <c r="FB656" s="5"/>
      <c r="FC656" s="5"/>
      <c r="FD656" s="5"/>
      <c r="FE656" s="5"/>
      <c r="FF656" s="5"/>
      <c r="FG656" s="5"/>
      <c r="FH656" s="5"/>
      <c r="FI656" s="5"/>
      <c r="FJ656" s="5"/>
      <c r="FK656" s="5"/>
      <c r="FL656" s="5"/>
      <c r="FM656" s="5"/>
      <c r="FN656" s="5"/>
      <c r="FO656" s="5"/>
      <c r="FP656" s="5"/>
      <c r="FQ656" s="5"/>
      <c r="FR656" s="5"/>
      <c r="FS656" s="5"/>
      <c r="FT656" s="5"/>
      <c r="FU656" s="5"/>
      <c r="FV656" s="5"/>
      <c r="FW656" s="5"/>
      <c r="FX656" s="5"/>
      <c r="FY656" s="5"/>
      <c r="FZ656" s="5"/>
      <c r="GA656" s="5"/>
      <c r="GB656" s="5"/>
      <c r="GC656" s="5"/>
      <c r="GD656" s="5"/>
      <c r="GE656" s="5"/>
      <c r="GF656" s="5"/>
      <c r="GG656" s="5"/>
      <c r="GH656" s="5"/>
      <c r="GI656" s="5"/>
      <c r="GJ656" s="5"/>
      <c r="GK656" s="5"/>
      <c r="GL656" s="5"/>
      <c r="GM656" s="5"/>
      <c r="GN656" s="5"/>
      <c r="GO656" s="5"/>
      <c r="GP656" s="5"/>
      <c r="GQ656" s="5"/>
      <c r="GR656" s="5"/>
      <c r="GS656" s="5"/>
      <c r="GT656" s="5"/>
      <c r="GU656" s="5"/>
      <c r="GV656" s="5"/>
      <c r="GW656" s="5"/>
      <c r="GX656" s="5"/>
      <c r="GY656" s="5"/>
      <c r="GZ656" s="5"/>
      <c r="HA656" s="5"/>
      <c r="HB656" s="5"/>
      <c r="HC656" s="5"/>
      <c r="HD656" s="5"/>
      <c r="HE656" s="5"/>
      <c r="HF656" s="5"/>
      <c r="HG656" s="5"/>
      <c r="HH656" s="5"/>
      <c r="HI656" s="5"/>
      <c r="HJ656" s="5"/>
      <c r="HK656" s="5"/>
      <c r="HL656" s="5"/>
    </row>
    <row r="657" spans="1:220" s="56" customFormat="1" x14ac:dyDescent="0.25">
      <c r="A657" s="44"/>
      <c r="B657" s="142"/>
      <c r="C657" s="143"/>
      <c r="D657" s="26"/>
      <c r="E657" s="26"/>
      <c r="F657" s="26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  <c r="DV657" s="5"/>
      <c r="DW657" s="5"/>
      <c r="DX657" s="5"/>
      <c r="DY657" s="5"/>
      <c r="DZ657" s="5"/>
      <c r="EA657" s="5"/>
      <c r="EB657" s="5"/>
      <c r="EC657" s="5"/>
      <c r="ED657" s="5"/>
      <c r="EE657" s="5"/>
      <c r="EF657" s="5"/>
      <c r="EG657" s="5"/>
      <c r="EH657" s="5"/>
      <c r="EI657" s="5"/>
      <c r="EJ657" s="5"/>
      <c r="EK657" s="5"/>
      <c r="EL657" s="5"/>
      <c r="EM657" s="5"/>
      <c r="EN657" s="5"/>
      <c r="EO657" s="5"/>
      <c r="EP657" s="5"/>
      <c r="EQ657" s="5"/>
      <c r="ER657" s="5"/>
      <c r="ES657" s="5"/>
      <c r="ET657" s="5"/>
      <c r="EU657" s="5"/>
      <c r="EV657" s="5"/>
      <c r="EW657" s="5"/>
      <c r="EX657" s="5"/>
      <c r="EY657" s="5"/>
      <c r="EZ657" s="5"/>
      <c r="FA657" s="5"/>
      <c r="FB657" s="5"/>
      <c r="FC657" s="5"/>
      <c r="FD657" s="5"/>
      <c r="FE657" s="5"/>
      <c r="FF657" s="5"/>
      <c r="FG657" s="5"/>
      <c r="FH657" s="5"/>
      <c r="FI657" s="5"/>
      <c r="FJ657" s="5"/>
      <c r="FK657" s="5"/>
      <c r="FL657" s="5"/>
      <c r="FM657" s="5"/>
      <c r="FN657" s="5"/>
      <c r="FO657" s="5"/>
      <c r="FP657" s="5"/>
      <c r="FQ657" s="5"/>
      <c r="FR657" s="5"/>
      <c r="FS657" s="5"/>
      <c r="FT657" s="5"/>
      <c r="FU657" s="5"/>
      <c r="FV657" s="5"/>
      <c r="FW657" s="5"/>
      <c r="FX657" s="5"/>
      <c r="FY657" s="5"/>
      <c r="FZ657" s="5"/>
      <c r="GA657" s="5"/>
      <c r="GB657" s="5"/>
      <c r="GC657" s="5"/>
      <c r="GD657" s="5"/>
      <c r="GE657" s="5"/>
      <c r="GF657" s="5"/>
      <c r="GG657" s="5"/>
      <c r="GH657" s="5"/>
      <c r="GI657" s="5"/>
      <c r="GJ657" s="5"/>
      <c r="GK657" s="5"/>
      <c r="GL657" s="5"/>
      <c r="GM657" s="5"/>
      <c r="GN657" s="5"/>
      <c r="GO657" s="5"/>
      <c r="GP657" s="5"/>
      <c r="GQ657" s="5"/>
      <c r="GR657" s="5"/>
      <c r="GS657" s="5"/>
      <c r="GT657" s="5"/>
      <c r="GU657" s="5"/>
      <c r="GV657" s="5"/>
      <c r="GW657" s="5"/>
      <c r="GX657" s="5"/>
      <c r="GY657" s="5"/>
      <c r="GZ657" s="5"/>
      <c r="HA657" s="5"/>
      <c r="HB657" s="5"/>
      <c r="HC657" s="5"/>
      <c r="HD657" s="5"/>
      <c r="HE657" s="5"/>
      <c r="HF657" s="5"/>
      <c r="HG657" s="5"/>
      <c r="HH657" s="5"/>
      <c r="HI657" s="5"/>
      <c r="HJ657" s="5"/>
      <c r="HK657" s="5"/>
      <c r="HL657" s="5"/>
    </row>
    <row r="658" spans="1:220" s="56" customFormat="1" x14ac:dyDescent="0.25">
      <c r="A658" s="44"/>
      <c r="B658" s="142"/>
      <c r="C658" s="143"/>
      <c r="D658" s="26"/>
      <c r="E658" s="26"/>
      <c r="F658" s="26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  <c r="DV658" s="5"/>
      <c r="DW658" s="5"/>
      <c r="DX658" s="5"/>
      <c r="DY658" s="5"/>
      <c r="DZ658" s="5"/>
      <c r="EA658" s="5"/>
      <c r="EB658" s="5"/>
      <c r="EC658" s="5"/>
      <c r="ED658" s="5"/>
      <c r="EE658" s="5"/>
      <c r="EF658" s="5"/>
      <c r="EG658" s="5"/>
      <c r="EH658" s="5"/>
      <c r="EI658" s="5"/>
      <c r="EJ658" s="5"/>
      <c r="EK658" s="5"/>
      <c r="EL658" s="5"/>
      <c r="EM658" s="5"/>
      <c r="EN658" s="5"/>
      <c r="EO658" s="5"/>
      <c r="EP658" s="5"/>
      <c r="EQ658" s="5"/>
      <c r="ER658" s="5"/>
      <c r="ES658" s="5"/>
      <c r="ET658" s="5"/>
      <c r="EU658" s="5"/>
      <c r="EV658" s="5"/>
      <c r="EW658" s="5"/>
      <c r="EX658" s="5"/>
      <c r="EY658" s="5"/>
      <c r="EZ658" s="5"/>
      <c r="FA658" s="5"/>
      <c r="FB658" s="5"/>
      <c r="FC658" s="5"/>
      <c r="FD658" s="5"/>
      <c r="FE658" s="5"/>
      <c r="FF658" s="5"/>
      <c r="FG658" s="5"/>
      <c r="FH658" s="5"/>
      <c r="FI658" s="5"/>
      <c r="FJ658" s="5"/>
      <c r="FK658" s="5"/>
      <c r="FL658" s="5"/>
      <c r="FM658" s="5"/>
      <c r="FN658" s="5"/>
      <c r="FO658" s="5"/>
      <c r="FP658" s="5"/>
      <c r="FQ658" s="5"/>
      <c r="FR658" s="5"/>
      <c r="FS658" s="5"/>
      <c r="FT658" s="5"/>
      <c r="FU658" s="5"/>
      <c r="FV658" s="5"/>
      <c r="FW658" s="5"/>
      <c r="FX658" s="5"/>
      <c r="FY658" s="5"/>
      <c r="FZ658" s="5"/>
      <c r="GA658" s="5"/>
      <c r="GB658" s="5"/>
      <c r="GC658" s="5"/>
      <c r="GD658" s="5"/>
      <c r="GE658" s="5"/>
      <c r="GF658" s="5"/>
      <c r="GG658" s="5"/>
      <c r="GH658" s="5"/>
      <c r="GI658" s="5"/>
      <c r="GJ658" s="5"/>
      <c r="GK658" s="5"/>
      <c r="GL658" s="5"/>
      <c r="GM658" s="5"/>
      <c r="GN658" s="5"/>
      <c r="GO658" s="5"/>
      <c r="GP658" s="5"/>
      <c r="GQ658" s="5"/>
      <c r="GR658" s="5"/>
      <c r="GS658" s="5"/>
      <c r="GT658" s="5"/>
      <c r="GU658" s="5"/>
      <c r="GV658" s="5"/>
      <c r="GW658" s="5"/>
      <c r="GX658" s="5"/>
      <c r="GY658" s="5"/>
      <c r="GZ658" s="5"/>
      <c r="HA658" s="5"/>
      <c r="HB658" s="5"/>
      <c r="HC658" s="5"/>
      <c r="HD658" s="5"/>
      <c r="HE658" s="5"/>
      <c r="HF658" s="5"/>
      <c r="HG658" s="5"/>
      <c r="HH658" s="5"/>
      <c r="HI658" s="5"/>
      <c r="HJ658" s="5"/>
      <c r="HK658" s="5"/>
      <c r="HL658" s="5"/>
    </row>
    <row r="659" spans="1:220" s="56" customFormat="1" x14ac:dyDescent="0.25">
      <c r="A659" s="44"/>
      <c r="B659" s="142"/>
      <c r="C659" s="143"/>
      <c r="D659" s="26"/>
      <c r="E659" s="26"/>
      <c r="F659" s="26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  <c r="DL659" s="5"/>
      <c r="DM659" s="5"/>
      <c r="DN659" s="5"/>
      <c r="DO659" s="5"/>
      <c r="DP659" s="5"/>
      <c r="DQ659" s="5"/>
      <c r="DR659" s="5"/>
      <c r="DS659" s="5"/>
      <c r="DT659" s="5"/>
      <c r="DU659" s="5"/>
      <c r="DV659" s="5"/>
      <c r="DW659" s="5"/>
      <c r="DX659" s="5"/>
      <c r="DY659" s="5"/>
      <c r="DZ659" s="5"/>
      <c r="EA659" s="5"/>
      <c r="EB659" s="5"/>
      <c r="EC659" s="5"/>
      <c r="ED659" s="5"/>
      <c r="EE659" s="5"/>
      <c r="EF659" s="5"/>
      <c r="EG659" s="5"/>
      <c r="EH659" s="5"/>
      <c r="EI659" s="5"/>
      <c r="EJ659" s="5"/>
      <c r="EK659" s="5"/>
      <c r="EL659" s="5"/>
      <c r="EM659" s="5"/>
      <c r="EN659" s="5"/>
      <c r="EO659" s="5"/>
      <c r="EP659" s="5"/>
      <c r="EQ659" s="5"/>
      <c r="ER659" s="5"/>
      <c r="ES659" s="5"/>
      <c r="ET659" s="5"/>
      <c r="EU659" s="5"/>
      <c r="EV659" s="5"/>
      <c r="EW659" s="5"/>
      <c r="EX659" s="5"/>
      <c r="EY659" s="5"/>
      <c r="EZ659" s="5"/>
      <c r="FA659" s="5"/>
      <c r="FB659" s="5"/>
      <c r="FC659" s="5"/>
      <c r="FD659" s="5"/>
      <c r="FE659" s="5"/>
      <c r="FF659" s="5"/>
      <c r="FG659" s="5"/>
      <c r="FH659" s="5"/>
      <c r="FI659" s="5"/>
      <c r="FJ659" s="5"/>
      <c r="FK659" s="5"/>
      <c r="FL659" s="5"/>
      <c r="FM659" s="5"/>
      <c r="FN659" s="5"/>
      <c r="FO659" s="5"/>
      <c r="FP659" s="5"/>
      <c r="FQ659" s="5"/>
      <c r="FR659" s="5"/>
      <c r="FS659" s="5"/>
      <c r="FT659" s="5"/>
      <c r="FU659" s="5"/>
      <c r="FV659" s="5"/>
      <c r="FW659" s="5"/>
      <c r="FX659" s="5"/>
      <c r="FY659" s="5"/>
      <c r="FZ659" s="5"/>
      <c r="GA659" s="5"/>
      <c r="GB659" s="5"/>
      <c r="GC659" s="5"/>
      <c r="GD659" s="5"/>
      <c r="GE659" s="5"/>
      <c r="GF659" s="5"/>
      <c r="GG659" s="5"/>
      <c r="GH659" s="5"/>
      <c r="GI659" s="5"/>
      <c r="GJ659" s="5"/>
      <c r="GK659" s="5"/>
      <c r="GL659" s="5"/>
      <c r="GM659" s="5"/>
      <c r="GN659" s="5"/>
      <c r="GO659" s="5"/>
      <c r="GP659" s="5"/>
      <c r="GQ659" s="5"/>
      <c r="GR659" s="5"/>
      <c r="GS659" s="5"/>
      <c r="GT659" s="5"/>
      <c r="GU659" s="5"/>
      <c r="GV659" s="5"/>
      <c r="GW659" s="5"/>
      <c r="GX659" s="5"/>
      <c r="GY659" s="5"/>
      <c r="GZ659" s="5"/>
      <c r="HA659" s="5"/>
      <c r="HB659" s="5"/>
      <c r="HC659" s="5"/>
      <c r="HD659" s="5"/>
      <c r="HE659" s="5"/>
      <c r="HF659" s="5"/>
      <c r="HG659" s="5"/>
      <c r="HH659" s="5"/>
      <c r="HI659" s="5"/>
      <c r="HJ659" s="5"/>
      <c r="HK659" s="5"/>
      <c r="HL659" s="5"/>
    </row>
    <row r="660" spans="1:220" s="56" customFormat="1" x14ac:dyDescent="0.25">
      <c r="A660" s="44"/>
      <c r="B660" s="142"/>
      <c r="C660" s="143"/>
      <c r="D660" s="26"/>
      <c r="E660" s="26"/>
      <c r="F660" s="26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  <c r="DV660" s="5"/>
      <c r="DW660" s="5"/>
      <c r="DX660" s="5"/>
      <c r="DY660" s="5"/>
      <c r="DZ660" s="5"/>
      <c r="EA660" s="5"/>
      <c r="EB660" s="5"/>
      <c r="EC660" s="5"/>
      <c r="ED660" s="5"/>
      <c r="EE660" s="5"/>
      <c r="EF660" s="5"/>
      <c r="EG660" s="5"/>
      <c r="EH660" s="5"/>
      <c r="EI660" s="5"/>
      <c r="EJ660" s="5"/>
      <c r="EK660" s="5"/>
      <c r="EL660" s="5"/>
      <c r="EM660" s="5"/>
      <c r="EN660" s="5"/>
      <c r="EO660" s="5"/>
      <c r="EP660" s="5"/>
      <c r="EQ660" s="5"/>
      <c r="ER660" s="5"/>
      <c r="ES660" s="5"/>
      <c r="ET660" s="5"/>
      <c r="EU660" s="5"/>
      <c r="EV660" s="5"/>
      <c r="EW660" s="5"/>
      <c r="EX660" s="5"/>
      <c r="EY660" s="5"/>
      <c r="EZ660" s="5"/>
      <c r="FA660" s="5"/>
      <c r="FB660" s="5"/>
      <c r="FC660" s="5"/>
      <c r="FD660" s="5"/>
      <c r="FE660" s="5"/>
      <c r="FF660" s="5"/>
      <c r="FG660" s="5"/>
      <c r="FH660" s="5"/>
      <c r="FI660" s="5"/>
      <c r="FJ660" s="5"/>
      <c r="FK660" s="5"/>
      <c r="FL660" s="5"/>
      <c r="FM660" s="5"/>
      <c r="FN660" s="5"/>
      <c r="FO660" s="5"/>
      <c r="FP660" s="5"/>
      <c r="FQ660" s="5"/>
      <c r="FR660" s="5"/>
      <c r="FS660" s="5"/>
      <c r="FT660" s="5"/>
      <c r="FU660" s="5"/>
      <c r="FV660" s="5"/>
      <c r="FW660" s="5"/>
      <c r="FX660" s="5"/>
      <c r="FY660" s="5"/>
      <c r="FZ660" s="5"/>
      <c r="GA660" s="5"/>
      <c r="GB660" s="5"/>
      <c r="GC660" s="5"/>
      <c r="GD660" s="5"/>
      <c r="GE660" s="5"/>
      <c r="GF660" s="5"/>
      <c r="GG660" s="5"/>
      <c r="GH660" s="5"/>
      <c r="GI660" s="5"/>
      <c r="GJ660" s="5"/>
      <c r="GK660" s="5"/>
      <c r="GL660" s="5"/>
      <c r="GM660" s="5"/>
      <c r="GN660" s="5"/>
      <c r="GO660" s="5"/>
      <c r="GP660" s="5"/>
      <c r="GQ660" s="5"/>
      <c r="GR660" s="5"/>
      <c r="GS660" s="5"/>
      <c r="GT660" s="5"/>
      <c r="GU660" s="5"/>
      <c r="GV660" s="5"/>
      <c r="GW660" s="5"/>
      <c r="GX660" s="5"/>
      <c r="GY660" s="5"/>
      <c r="GZ660" s="5"/>
      <c r="HA660" s="5"/>
      <c r="HB660" s="5"/>
      <c r="HC660" s="5"/>
      <c r="HD660" s="5"/>
      <c r="HE660" s="5"/>
      <c r="HF660" s="5"/>
      <c r="HG660" s="5"/>
      <c r="HH660" s="5"/>
      <c r="HI660" s="5"/>
      <c r="HJ660" s="5"/>
      <c r="HK660" s="5"/>
      <c r="HL660" s="5"/>
    </row>
    <row r="661" spans="1:220" s="56" customFormat="1" x14ac:dyDescent="0.25">
      <c r="A661" s="44"/>
      <c r="B661" s="142"/>
      <c r="C661" s="143"/>
      <c r="D661" s="26"/>
      <c r="E661" s="26"/>
      <c r="F661" s="26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  <c r="DV661" s="5"/>
      <c r="DW661" s="5"/>
      <c r="DX661" s="5"/>
      <c r="DY661" s="5"/>
      <c r="DZ661" s="5"/>
      <c r="EA661" s="5"/>
      <c r="EB661" s="5"/>
      <c r="EC661" s="5"/>
      <c r="ED661" s="5"/>
      <c r="EE661" s="5"/>
      <c r="EF661" s="5"/>
      <c r="EG661" s="5"/>
      <c r="EH661" s="5"/>
      <c r="EI661" s="5"/>
      <c r="EJ661" s="5"/>
      <c r="EK661" s="5"/>
      <c r="EL661" s="5"/>
      <c r="EM661" s="5"/>
      <c r="EN661" s="5"/>
      <c r="EO661" s="5"/>
      <c r="EP661" s="5"/>
      <c r="EQ661" s="5"/>
      <c r="ER661" s="5"/>
      <c r="ES661" s="5"/>
      <c r="ET661" s="5"/>
      <c r="EU661" s="5"/>
      <c r="EV661" s="5"/>
      <c r="EW661" s="5"/>
      <c r="EX661" s="5"/>
      <c r="EY661" s="5"/>
      <c r="EZ661" s="5"/>
      <c r="FA661" s="5"/>
      <c r="FB661" s="5"/>
      <c r="FC661" s="5"/>
      <c r="FD661" s="5"/>
      <c r="FE661" s="5"/>
      <c r="FF661" s="5"/>
      <c r="FG661" s="5"/>
      <c r="FH661" s="5"/>
      <c r="FI661" s="5"/>
      <c r="FJ661" s="5"/>
      <c r="FK661" s="5"/>
      <c r="FL661" s="5"/>
      <c r="FM661" s="5"/>
      <c r="FN661" s="5"/>
      <c r="FO661" s="5"/>
      <c r="FP661" s="5"/>
      <c r="FQ661" s="5"/>
      <c r="FR661" s="5"/>
      <c r="FS661" s="5"/>
      <c r="FT661" s="5"/>
      <c r="FU661" s="5"/>
      <c r="FV661" s="5"/>
      <c r="FW661" s="5"/>
      <c r="FX661" s="5"/>
      <c r="FY661" s="5"/>
      <c r="FZ661" s="5"/>
      <c r="GA661" s="5"/>
      <c r="GB661" s="5"/>
      <c r="GC661" s="5"/>
      <c r="GD661" s="5"/>
      <c r="GE661" s="5"/>
      <c r="GF661" s="5"/>
      <c r="GG661" s="5"/>
      <c r="GH661" s="5"/>
      <c r="GI661" s="5"/>
      <c r="GJ661" s="5"/>
      <c r="GK661" s="5"/>
      <c r="GL661" s="5"/>
      <c r="GM661" s="5"/>
      <c r="GN661" s="5"/>
      <c r="GO661" s="5"/>
      <c r="GP661" s="5"/>
      <c r="GQ661" s="5"/>
      <c r="GR661" s="5"/>
      <c r="GS661" s="5"/>
      <c r="GT661" s="5"/>
      <c r="GU661" s="5"/>
      <c r="GV661" s="5"/>
      <c r="GW661" s="5"/>
      <c r="GX661" s="5"/>
      <c r="GY661" s="5"/>
      <c r="GZ661" s="5"/>
      <c r="HA661" s="5"/>
      <c r="HB661" s="5"/>
      <c r="HC661" s="5"/>
      <c r="HD661" s="5"/>
      <c r="HE661" s="5"/>
      <c r="HF661" s="5"/>
      <c r="HG661" s="5"/>
      <c r="HH661" s="5"/>
      <c r="HI661" s="5"/>
      <c r="HJ661" s="5"/>
      <c r="HK661" s="5"/>
      <c r="HL661" s="5"/>
    </row>
    <row r="662" spans="1:220" s="56" customFormat="1" x14ac:dyDescent="0.25">
      <c r="A662" s="44"/>
      <c r="B662" s="142"/>
      <c r="C662" s="143"/>
      <c r="D662" s="26"/>
      <c r="E662" s="26"/>
      <c r="F662" s="26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  <c r="DU662" s="5"/>
      <c r="DV662" s="5"/>
      <c r="DW662" s="5"/>
      <c r="DX662" s="5"/>
      <c r="DY662" s="5"/>
      <c r="DZ662" s="5"/>
      <c r="EA662" s="5"/>
      <c r="EB662" s="5"/>
      <c r="EC662" s="5"/>
      <c r="ED662" s="5"/>
      <c r="EE662" s="5"/>
      <c r="EF662" s="5"/>
      <c r="EG662" s="5"/>
      <c r="EH662" s="5"/>
      <c r="EI662" s="5"/>
      <c r="EJ662" s="5"/>
      <c r="EK662" s="5"/>
      <c r="EL662" s="5"/>
      <c r="EM662" s="5"/>
      <c r="EN662" s="5"/>
      <c r="EO662" s="5"/>
      <c r="EP662" s="5"/>
      <c r="EQ662" s="5"/>
      <c r="ER662" s="5"/>
      <c r="ES662" s="5"/>
      <c r="ET662" s="5"/>
      <c r="EU662" s="5"/>
      <c r="EV662" s="5"/>
      <c r="EW662" s="5"/>
      <c r="EX662" s="5"/>
      <c r="EY662" s="5"/>
      <c r="EZ662" s="5"/>
      <c r="FA662" s="5"/>
      <c r="FB662" s="5"/>
      <c r="FC662" s="5"/>
      <c r="FD662" s="5"/>
      <c r="FE662" s="5"/>
      <c r="FF662" s="5"/>
      <c r="FG662" s="5"/>
      <c r="FH662" s="5"/>
      <c r="FI662" s="5"/>
      <c r="FJ662" s="5"/>
      <c r="FK662" s="5"/>
      <c r="FL662" s="5"/>
      <c r="FM662" s="5"/>
      <c r="FN662" s="5"/>
      <c r="FO662" s="5"/>
      <c r="FP662" s="5"/>
      <c r="FQ662" s="5"/>
      <c r="FR662" s="5"/>
      <c r="FS662" s="5"/>
      <c r="FT662" s="5"/>
      <c r="FU662" s="5"/>
      <c r="FV662" s="5"/>
      <c r="FW662" s="5"/>
      <c r="FX662" s="5"/>
      <c r="FY662" s="5"/>
      <c r="FZ662" s="5"/>
      <c r="GA662" s="5"/>
      <c r="GB662" s="5"/>
      <c r="GC662" s="5"/>
      <c r="GD662" s="5"/>
      <c r="GE662" s="5"/>
      <c r="GF662" s="5"/>
      <c r="GG662" s="5"/>
      <c r="GH662" s="5"/>
      <c r="GI662" s="5"/>
      <c r="GJ662" s="5"/>
      <c r="GK662" s="5"/>
      <c r="GL662" s="5"/>
      <c r="GM662" s="5"/>
      <c r="GN662" s="5"/>
      <c r="GO662" s="5"/>
      <c r="GP662" s="5"/>
      <c r="GQ662" s="5"/>
      <c r="GR662" s="5"/>
      <c r="GS662" s="5"/>
      <c r="GT662" s="5"/>
      <c r="GU662" s="5"/>
      <c r="GV662" s="5"/>
      <c r="GW662" s="5"/>
      <c r="GX662" s="5"/>
      <c r="GY662" s="5"/>
      <c r="GZ662" s="5"/>
      <c r="HA662" s="5"/>
      <c r="HB662" s="5"/>
      <c r="HC662" s="5"/>
      <c r="HD662" s="5"/>
      <c r="HE662" s="5"/>
      <c r="HF662" s="5"/>
      <c r="HG662" s="5"/>
      <c r="HH662" s="5"/>
      <c r="HI662" s="5"/>
      <c r="HJ662" s="5"/>
      <c r="HK662" s="5"/>
      <c r="HL662" s="5"/>
    </row>
    <row r="663" spans="1:220" s="56" customFormat="1" x14ac:dyDescent="0.25">
      <c r="A663" s="44"/>
      <c r="B663" s="142"/>
      <c r="C663" s="143"/>
      <c r="D663" s="26"/>
      <c r="E663" s="26"/>
      <c r="F663" s="26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  <c r="DL663" s="5"/>
      <c r="DM663" s="5"/>
      <c r="DN663" s="5"/>
      <c r="DO663" s="5"/>
      <c r="DP663" s="5"/>
      <c r="DQ663" s="5"/>
      <c r="DR663" s="5"/>
      <c r="DS663" s="5"/>
      <c r="DT663" s="5"/>
      <c r="DU663" s="5"/>
      <c r="DV663" s="5"/>
      <c r="DW663" s="5"/>
      <c r="DX663" s="5"/>
      <c r="DY663" s="5"/>
      <c r="DZ663" s="5"/>
      <c r="EA663" s="5"/>
      <c r="EB663" s="5"/>
      <c r="EC663" s="5"/>
      <c r="ED663" s="5"/>
      <c r="EE663" s="5"/>
      <c r="EF663" s="5"/>
      <c r="EG663" s="5"/>
      <c r="EH663" s="5"/>
      <c r="EI663" s="5"/>
      <c r="EJ663" s="5"/>
      <c r="EK663" s="5"/>
      <c r="EL663" s="5"/>
      <c r="EM663" s="5"/>
      <c r="EN663" s="5"/>
      <c r="EO663" s="5"/>
      <c r="EP663" s="5"/>
      <c r="EQ663" s="5"/>
      <c r="ER663" s="5"/>
      <c r="ES663" s="5"/>
      <c r="ET663" s="5"/>
      <c r="EU663" s="5"/>
      <c r="EV663" s="5"/>
      <c r="EW663" s="5"/>
      <c r="EX663" s="5"/>
      <c r="EY663" s="5"/>
      <c r="EZ663" s="5"/>
      <c r="FA663" s="5"/>
      <c r="FB663" s="5"/>
      <c r="FC663" s="5"/>
      <c r="FD663" s="5"/>
      <c r="FE663" s="5"/>
      <c r="FF663" s="5"/>
      <c r="FG663" s="5"/>
      <c r="FH663" s="5"/>
      <c r="FI663" s="5"/>
      <c r="FJ663" s="5"/>
      <c r="FK663" s="5"/>
      <c r="FL663" s="5"/>
      <c r="FM663" s="5"/>
      <c r="FN663" s="5"/>
      <c r="FO663" s="5"/>
      <c r="FP663" s="5"/>
      <c r="FQ663" s="5"/>
      <c r="FR663" s="5"/>
      <c r="FS663" s="5"/>
      <c r="FT663" s="5"/>
      <c r="FU663" s="5"/>
      <c r="FV663" s="5"/>
      <c r="FW663" s="5"/>
      <c r="FX663" s="5"/>
      <c r="FY663" s="5"/>
      <c r="FZ663" s="5"/>
      <c r="GA663" s="5"/>
      <c r="GB663" s="5"/>
      <c r="GC663" s="5"/>
      <c r="GD663" s="5"/>
      <c r="GE663" s="5"/>
      <c r="GF663" s="5"/>
      <c r="GG663" s="5"/>
      <c r="GH663" s="5"/>
      <c r="GI663" s="5"/>
      <c r="GJ663" s="5"/>
      <c r="GK663" s="5"/>
      <c r="GL663" s="5"/>
      <c r="GM663" s="5"/>
      <c r="GN663" s="5"/>
      <c r="GO663" s="5"/>
      <c r="GP663" s="5"/>
      <c r="GQ663" s="5"/>
      <c r="GR663" s="5"/>
      <c r="GS663" s="5"/>
      <c r="GT663" s="5"/>
      <c r="GU663" s="5"/>
      <c r="GV663" s="5"/>
      <c r="GW663" s="5"/>
      <c r="GX663" s="5"/>
      <c r="GY663" s="5"/>
      <c r="GZ663" s="5"/>
      <c r="HA663" s="5"/>
      <c r="HB663" s="5"/>
      <c r="HC663" s="5"/>
      <c r="HD663" s="5"/>
      <c r="HE663" s="5"/>
      <c r="HF663" s="5"/>
      <c r="HG663" s="5"/>
      <c r="HH663" s="5"/>
      <c r="HI663" s="5"/>
      <c r="HJ663" s="5"/>
      <c r="HK663" s="5"/>
      <c r="HL663" s="5"/>
    </row>
    <row r="664" spans="1:220" s="56" customFormat="1" x14ac:dyDescent="0.25">
      <c r="A664" s="44"/>
      <c r="B664" s="142"/>
      <c r="C664" s="143"/>
      <c r="D664" s="26"/>
      <c r="E664" s="26"/>
      <c r="F664" s="26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  <c r="DU664" s="5"/>
      <c r="DV664" s="5"/>
      <c r="DW664" s="5"/>
      <c r="DX664" s="5"/>
      <c r="DY664" s="5"/>
      <c r="DZ664" s="5"/>
      <c r="EA664" s="5"/>
      <c r="EB664" s="5"/>
      <c r="EC664" s="5"/>
      <c r="ED664" s="5"/>
      <c r="EE664" s="5"/>
      <c r="EF664" s="5"/>
      <c r="EG664" s="5"/>
      <c r="EH664" s="5"/>
      <c r="EI664" s="5"/>
      <c r="EJ664" s="5"/>
      <c r="EK664" s="5"/>
      <c r="EL664" s="5"/>
      <c r="EM664" s="5"/>
      <c r="EN664" s="5"/>
      <c r="EO664" s="5"/>
      <c r="EP664" s="5"/>
      <c r="EQ664" s="5"/>
      <c r="ER664" s="5"/>
      <c r="ES664" s="5"/>
      <c r="ET664" s="5"/>
      <c r="EU664" s="5"/>
      <c r="EV664" s="5"/>
      <c r="EW664" s="5"/>
      <c r="EX664" s="5"/>
      <c r="EY664" s="5"/>
      <c r="EZ664" s="5"/>
      <c r="FA664" s="5"/>
      <c r="FB664" s="5"/>
      <c r="FC664" s="5"/>
      <c r="FD664" s="5"/>
      <c r="FE664" s="5"/>
      <c r="FF664" s="5"/>
      <c r="FG664" s="5"/>
      <c r="FH664" s="5"/>
      <c r="FI664" s="5"/>
      <c r="FJ664" s="5"/>
      <c r="FK664" s="5"/>
      <c r="FL664" s="5"/>
      <c r="FM664" s="5"/>
      <c r="FN664" s="5"/>
      <c r="FO664" s="5"/>
      <c r="FP664" s="5"/>
      <c r="FQ664" s="5"/>
      <c r="FR664" s="5"/>
      <c r="FS664" s="5"/>
      <c r="FT664" s="5"/>
      <c r="FU664" s="5"/>
      <c r="FV664" s="5"/>
      <c r="FW664" s="5"/>
      <c r="FX664" s="5"/>
      <c r="FY664" s="5"/>
      <c r="FZ664" s="5"/>
      <c r="GA664" s="5"/>
      <c r="GB664" s="5"/>
      <c r="GC664" s="5"/>
      <c r="GD664" s="5"/>
      <c r="GE664" s="5"/>
      <c r="GF664" s="5"/>
      <c r="GG664" s="5"/>
      <c r="GH664" s="5"/>
      <c r="GI664" s="5"/>
      <c r="GJ664" s="5"/>
      <c r="GK664" s="5"/>
      <c r="GL664" s="5"/>
      <c r="GM664" s="5"/>
      <c r="GN664" s="5"/>
      <c r="GO664" s="5"/>
      <c r="GP664" s="5"/>
      <c r="GQ664" s="5"/>
      <c r="GR664" s="5"/>
      <c r="GS664" s="5"/>
      <c r="GT664" s="5"/>
      <c r="GU664" s="5"/>
      <c r="GV664" s="5"/>
      <c r="GW664" s="5"/>
      <c r="GX664" s="5"/>
      <c r="GY664" s="5"/>
      <c r="GZ664" s="5"/>
      <c r="HA664" s="5"/>
      <c r="HB664" s="5"/>
      <c r="HC664" s="5"/>
      <c r="HD664" s="5"/>
      <c r="HE664" s="5"/>
      <c r="HF664" s="5"/>
      <c r="HG664" s="5"/>
      <c r="HH664" s="5"/>
      <c r="HI664" s="5"/>
      <c r="HJ664" s="5"/>
      <c r="HK664" s="5"/>
      <c r="HL664" s="5"/>
    </row>
    <row r="665" spans="1:220" s="56" customFormat="1" x14ac:dyDescent="0.25">
      <c r="A665" s="44"/>
      <c r="B665" s="142"/>
      <c r="C665" s="143"/>
      <c r="D665" s="26"/>
      <c r="E665" s="26"/>
      <c r="F665" s="26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  <c r="DL665" s="5"/>
      <c r="DM665" s="5"/>
      <c r="DN665" s="5"/>
      <c r="DO665" s="5"/>
      <c r="DP665" s="5"/>
      <c r="DQ665" s="5"/>
      <c r="DR665" s="5"/>
      <c r="DS665" s="5"/>
      <c r="DT665" s="5"/>
      <c r="DU665" s="5"/>
      <c r="DV665" s="5"/>
      <c r="DW665" s="5"/>
      <c r="DX665" s="5"/>
      <c r="DY665" s="5"/>
      <c r="DZ665" s="5"/>
      <c r="EA665" s="5"/>
      <c r="EB665" s="5"/>
      <c r="EC665" s="5"/>
      <c r="ED665" s="5"/>
      <c r="EE665" s="5"/>
      <c r="EF665" s="5"/>
      <c r="EG665" s="5"/>
      <c r="EH665" s="5"/>
      <c r="EI665" s="5"/>
      <c r="EJ665" s="5"/>
      <c r="EK665" s="5"/>
      <c r="EL665" s="5"/>
      <c r="EM665" s="5"/>
      <c r="EN665" s="5"/>
      <c r="EO665" s="5"/>
      <c r="EP665" s="5"/>
      <c r="EQ665" s="5"/>
      <c r="ER665" s="5"/>
      <c r="ES665" s="5"/>
      <c r="ET665" s="5"/>
      <c r="EU665" s="5"/>
      <c r="EV665" s="5"/>
      <c r="EW665" s="5"/>
      <c r="EX665" s="5"/>
      <c r="EY665" s="5"/>
      <c r="EZ665" s="5"/>
      <c r="FA665" s="5"/>
      <c r="FB665" s="5"/>
      <c r="FC665" s="5"/>
      <c r="FD665" s="5"/>
      <c r="FE665" s="5"/>
      <c r="FF665" s="5"/>
      <c r="FG665" s="5"/>
      <c r="FH665" s="5"/>
      <c r="FI665" s="5"/>
      <c r="FJ665" s="5"/>
      <c r="FK665" s="5"/>
      <c r="FL665" s="5"/>
      <c r="FM665" s="5"/>
      <c r="FN665" s="5"/>
      <c r="FO665" s="5"/>
      <c r="FP665" s="5"/>
      <c r="FQ665" s="5"/>
      <c r="FR665" s="5"/>
      <c r="FS665" s="5"/>
      <c r="FT665" s="5"/>
      <c r="FU665" s="5"/>
      <c r="FV665" s="5"/>
      <c r="FW665" s="5"/>
      <c r="FX665" s="5"/>
      <c r="FY665" s="5"/>
      <c r="FZ665" s="5"/>
      <c r="GA665" s="5"/>
      <c r="GB665" s="5"/>
      <c r="GC665" s="5"/>
      <c r="GD665" s="5"/>
      <c r="GE665" s="5"/>
      <c r="GF665" s="5"/>
      <c r="GG665" s="5"/>
      <c r="GH665" s="5"/>
      <c r="GI665" s="5"/>
      <c r="GJ665" s="5"/>
      <c r="GK665" s="5"/>
      <c r="GL665" s="5"/>
      <c r="GM665" s="5"/>
      <c r="GN665" s="5"/>
      <c r="GO665" s="5"/>
      <c r="GP665" s="5"/>
      <c r="GQ665" s="5"/>
      <c r="GR665" s="5"/>
      <c r="GS665" s="5"/>
      <c r="GT665" s="5"/>
      <c r="GU665" s="5"/>
      <c r="GV665" s="5"/>
      <c r="GW665" s="5"/>
      <c r="GX665" s="5"/>
      <c r="GY665" s="5"/>
      <c r="GZ665" s="5"/>
      <c r="HA665" s="5"/>
      <c r="HB665" s="5"/>
      <c r="HC665" s="5"/>
      <c r="HD665" s="5"/>
      <c r="HE665" s="5"/>
      <c r="HF665" s="5"/>
      <c r="HG665" s="5"/>
      <c r="HH665" s="5"/>
      <c r="HI665" s="5"/>
      <c r="HJ665" s="5"/>
      <c r="HK665" s="5"/>
      <c r="HL665" s="5"/>
    </row>
    <row r="666" spans="1:220" s="56" customFormat="1" x14ac:dyDescent="0.25">
      <c r="A666" s="44"/>
      <c r="B666" s="142"/>
      <c r="C666" s="143"/>
      <c r="D666" s="26"/>
      <c r="E666" s="26"/>
      <c r="F666" s="26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  <c r="DV666" s="5"/>
      <c r="DW666" s="5"/>
      <c r="DX666" s="5"/>
      <c r="DY666" s="5"/>
      <c r="DZ666" s="5"/>
      <c r="EA666" s="5"/>
      <c r="EB666" s="5"/>
      <c r="EC666" s="5"/>
      <c r="ED666" s="5"/>
      <c r="EE666" s="5"/>
      <c r="EF666" s="5"/>
      <c r="EG666" s="5"/>
      <c r="EH666" s="5"/>
      <c r="EI666" s="5"/>
      <c r="EJ666" s="5"/>
      <c r="EK666" s="5"/>
      <c r="EL666" s="5"/>
      <c r="EM666" s="5"/>
      <c r="EN666" s="5"/>
      <c r="EO666" s="5"/>
      <c r="EP666" s="5"/>
      <c r="EQ666" s="5"/>
      <c r="ER666" s="5"/>
      <c r="ES666" s="5"/>
      <c r="ET666" s="5"/>
      <c r="EU666" s="5"/>
      <c r="EV666" s="5"/>
      <c r="EW666" s="5"/>
      <c r="EX666" s="5"/>
      <c r="EY666" s="5"/>
      <c r="EZ666" s="5"/>
      <c r="FA666" s="5"/>
      <c r="FB666" s="5"/>
      <c r="FC666" s="5"/>
      <c r="FD666" s="5"/>
      <c r="FE666" s="5"/>
      <c r="FF666" s="5"/>
      <c r="FG666" s="5"/>
      <c r="FH666" s="5"/>
      <c r="FI666" s="5"/>
      <c r="FJ666" s="5"/>
      <c r="FK666" s="5"/>
      <c r="FL666" s="5"/>
      <c r="FM666" s="5"/>
      <c r="FN666" s="5"/>
      <c r="FO666" s="5"/>
      <c r="FP666" s="5"/>
      <c r="FQ666" s="5"/>
      <c r="FR666" s="5"/>
      <c r="FS666" s="5"/>
      <c r="FT666" s="5"/>
      <c r="FU666" s="5"/>
      <c r="FV666" s="5"/>
      <c r="FW666" s="5"/>
      <c r="FX666" s="5"/>
      <c r="FY666" s="5"/>
      <c r="FZ666" s="5"/>
      <c r="GA666" s="5"/>
      <c r="GB666" s="5"/>
      <c r="GC666" s="5"/>
      <c r="GD666" s="5"/>
      <c r="GE666" s="5"/>
      <c r="GF666" s="5"/>
      <c r="GG666" s="5"/>
      <c r="GH666" s="5"/>
      <c r="GI666" s="5"/>
      <c r="GJ666" s="5"/>
      <c r="GK666" s="5"/>
      <c r="GL666" s="5"/>
      <c r="GM666" s="5"/>
      <c r="GN666" s="5"/>
      <c r="GO666" s="5"/>
      <c r="GP666" s="5"/>
      <c r="GQ666" s="5"/>
      <c r="GR666" s="5"/>
      <c r="GS666" s="5"/>
      <c r="GT666" s="5"/>
      <c r="GU666" s="5"/>
      <c r="GV666" s="5"/>
      <c r="GW666" s="5"/>
      <c r="GX666" s="5"/>
      <c r="GY666" s="5"/>
      <c r="GZ666" s="5"/>
      <c r="HA666" s="5"/>
      <c r="HB666" s="5"/>
      <c r="HC666" s="5"/>
      <c r="HD666" s="5"/>
      <c r="HE666" s="5"/>
      <c r="HF666" s="5"/>
      <c r="HG666" s="5"/>
      <c r="HH666" s="5"/>
      <c r="HI666" s="5"/>
      <c r="HJ666" s="5"/>
      <c r="HK666" s="5"/>
      <c r="HL666" s="5"/>
    </row>
    <row r="667" spans="1:220" s="56" customFormat="1" x14ac:dyDescent="0.25">
      <c r="A667" s="44"/>
      <c r="B667" s="142"/>
      <c r="C667" s="143"/>
      <c r="D667" s="26"/>
      <c r="E667" s="26"/>
      <c r="F667" s="26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  <c r="DV667" s="5"/>
      <c r="DW667" s="5"/>
      <c r="DX667" s="5"/>
      <c r="DY667" s="5"/>
      <c r="DZ667" s="5"/>
      <c r="EA667" s="5"/>
      <c r="EB667" s="5"/>
      <c r="EC667" s="5"/>
      <c r="ED667" s="5"/>
      <c r="EE667" s="5"/>
      <c r="EF667" s="5"/>
      <c r="EG667" s="5"/>
      <c r="EH667" s="5"/>
      <c r="EI667" s="5"/>
      <c r="EJ667" s="5"/>
      <c r="EK667" s="5"/>
      <c r="EL667" s="5"/>
      <c r="EM667" s="5"/>
      <c r="EN667" s="5"/>
      <c r="EO667" s="5"/>
      <c r="EP667" s="5"/>
      <c r="EQ667" s="5"/>
      <c r="ER667" s="5"/>
      <c r="ES667" s="5"/>
      <c r="ET667" s="5"/>
      <c r="EU667" s="5"/>
      <c r="EV667" s="5"/>
      <c r="EW667" s="5"/>
      <c r="EX667" s="5"/>
      <c r="EY667" s="5"/>
      <c r="EZ667" s="5"/>
      <c r="FA667" s="5"/>
      <c r="FB667" s="5"/>
      <c r="FC667" s="5"/>
      <c r="FD667" s="5"/>
      <c r="FE667" s="5"/>
      <c r="FF667" s="5"/>
      <c r="FG667" s="5"/>
      <c r="FH667" s="5"/>
      <c r="FI667" s="5"/>
      <c r="FJ667" s="5"/>
      <c r="FK667" s="5"/>
      <c r="FL667" s="5"/>
      <c r="FM667" s="5"/>
      <c r="FN667" s="5"/>
      <c r="FO667" s="5"/>
      <c r="FP667" s="5"/>
      <c r="FQ667" s="5"/>
      <c r="FR667" s="5"/>
      <c r="FS667" s="5"/>
      <c r="FT667" s="5"/>
      <c r="FU667" s="5"/>
      <c r="FV667" s="5"/>
      <c r="FW667" s="5"/>
      <c r="FX667" s="5"/>
      <c r="FY667" s="5"/>
      <c r="FZ667" s="5"/>
      <c r="GA667" s="5"/>
      <c r="GB667" s="5"/>
      <c r="GC667" s="5"/>
      <c r="GD667" s="5"/>
      <c r="GE667" s="5"/>
      <c r="GF667" s="5"/>
      <c r="GG667" s="5"/>
      <c r="GH667" s="5"/>
      <c r="GI667" s="5"/>
      <c r="GJ667" s="5"/>
      <c r="GK667" s="5"/>
      <c r="GL667" s="5"/>
      <c r="GM667" s="5"/>
      <c r="GN667" s="5"/>
      <c r="GO667" s="5"/>
      <c r="GP667" s="5"/>
      <c r="GQ667" s="5"/>
      <c r="GR667" s="5"/>
      <c r="GS667" s="5"/>
      <c r="GT667" s="5"/>
      <c r="GU667" s="5"/>
      <c r="GV667" s="5"/>
      <c r="GW667" s="5"/>
      <c r="GX667" s="5"/>
      <c r="GY667" s="5"/>
      <c r="GZ667" s="5"/>
      <c r="HA667" s="5"/>
      <c r="HB667" s="5"/>
      <c r="HC667" s="5"/>
      <c r="HD667" s="5"/>
      <c r="HE667" s="5"/>
      <c r="HF667" s="5"/>
      <c r="HG667" s="5"/>
      <c r="HH667" s="5"/>
      <c r="HI667" s="5"/>
      <c r="HJ667" s="5"/>
      <c r="HK667" s="5"/>
      <c r="HL667" s="5"/>
    </row>
    <row r="668" spans="1:220" s="56" customFormat="1" x14ac:dyDescent="0.25">
      <c r="A668" s="44"/>
      <c r="B668" s="142"/>
      <c r="C668" s="143"/>
      <c r="D668" s="26"/>
      <c r="E668" s="26"/>
      <c r="F668" s="26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  <c r="DL668" s="5"/>
      <c r="DM668" s="5"/>
      <c r="DN668" s="5"/>
      <c r="DO668" s="5"/>
      <c r="DP668" s="5"/>
      <c r="DQ668" s="5"/>
      <c r="DR668" s="5"/>
      <c r="DS668" s="5"/>
      <c r="DT668" s="5"/>
      <c r="DU668" s="5"/>
      <c r="DV668" s="5"/>
      <c r="DW668" s="5"/>
      <c r="DX668" s="5"/>
      <c r="DY668" s="5"/>
      <c r="DZ668" s="5"/>
      <c r="EA668" s="5"/>
      <c r="EB668" s="5"/>
      <c r="EC668" s="5"/>
      <c r="ED668" s="5"/>
      <c r="EE668" s="5"/>
      <c r="EF668" s="5"/>
      <c r="EG668" s="5"/>
      <c r="EH668" s="5"/>
      <c r="EI668" s="5"/>
      <c r="EJ668" s="5"/>
      <c r="EK668" s="5"/>
      <c r="EL668" s="5"/>
      <c r="EM668" s="5"/>
      <c r="EN668" s="5"/>
      <c r="EO668" s="5"/>
      <c r="EP668" s="5"/>
      <c r="EQ668" s="5"/>
      <c r="ER668" s="5"/>
      <c r="ES668" s="5"/>
      <c r="ET668" s="5"/>
      <c r="EU668" s="5"/>
      <c r="EV668" s="5"/>
      <c r="EW668" s="5"/>
      <c r="EX668" s="5"/>
      <c r="EY668" s="5"/>
      <c r="EZ668" s="5"/>
      <c r="FA668" s="5"/>
      <c r="FB668" s="5"/>
      <c r="FC668" s="5"/>
      <c r="FD668" s="5"/>
      <c r="FE668" s="5"/>
      <c r="FF668" s="5"/>
      <c r="FG668" s="5"/>
      <c r="FH668" s="5"/>
      <c r="FI668" s="5"/>
      <c r="FJ668" s="5"/>
      <c r="FK668" s="5"/>
      <c r="FL668" s="5"/>
      <c r="FM668" s="5"/>
      <c r="FN668" s="5"/>
      <c r="FO668" s="5"/>
      <c r="FP668" s="5"/>
      <c r="FQ668" s="5"/>
      <c r="FR668" s="5"/>
      <c r="FS668" s="5"/>
      <c r="FT668" s="5"/>
      <c r="FU668" s="5"/>
      <c r="FV668" s="5"/>
      <c r="FW668" s="5"/>
      <c r="FX668" s="5"/>
      <c r="FY668" s="5"/>
      <c r="FZ668" s="5"/>
      <c r="GA668" s="5"/>
      <c r="GB668" s="5"/>
      <c r="GC668" s="5"/>
      <c r="GD668" s="5"/>
      <c r="GE668" s="5"/>
      <c r="GF668" s="5"/>
      <c r="GG668" s="5"/>
      <c r="GH668" s="5"/>
      <c r="GI668" s="5"/>
      <c r="GJ668" s="5"/>
      <c r="GK668" s="5"/>
      <c r="GL668" s="5"/>
      <c r="GM668" s="5"/>
      <c r="GN668" s="5"/>
      <c r="GO668" s="5"/>
      <c r="GP668" s="5"/>
      <c r="GQ668" s="5"/>
      <c r="GR668" s="5"/>
      <c r="GS668" s="5"/>
      <c r="GT668" s="5"/>
      <c r="GU668" s="5"/>
      <c r="GV668" s="5"/>
      <c r="GW668" s="5"/>
      <c r="GX668" s="5"/>
      <c r="GY668" s="5"/>
      <c r="GZ668" s="5"/>
      <c r="HA668" s="5"/>
      <c r="HB668" s="5"/>
      <c r="HC668" s="5"/>
      <c r="HD668" s="5"/>
      <c r="HE668" s="5"/>
      <c r="HF668" s="5"/>
      <c r="HG668" s="5"/>
      <c r="HH668" s="5"/>
      <c r="HI668" s="5"/>
      <c r="HJ668" s="5"/>
      <c r="HK668" s="5"/>
      <c r="HL668" s="5"/>
    </row>
    <row r="669" spans="1:220" s="56" customFormat="1" x14ac:dyDescent="0.25">
      <c r="A669" s="44"/>
      <c r="B669" s="142"/>
      <c r="C669" s="143"/>
      <c r="D669" s="26"/>
      <c r="E669" s="26"/>
      <c r="F669" s="26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  <c r="DL669" s="5"/>
      <c r="DM669" s="5"/>
      <c r="DN669" s="5"/>
      <c r="DO669" s="5"/>
      <c r="DP669" s="5"/>
      <c r="DQ669" s="5"/>
      <c r="DR669" s="5"/>
      <c r="DS669" s="5"/>
      <c r="DT669" s="5"/>
      <c r="DU669" s="5"/>
      <c r="DV669" s="5"/>
      <c r="DW669" s="5"/>
      <c r="DX669" s="5"/>
      <c r="DY669" s="5"/>
      <c r="DZ669" s="5"/>
      <c r="EA669" s="5"/>
      <c r="EB669" s="5"/>
      <c r="EC669" s="5"/>
      <c r="ED669" s="5"/>
      <c r="EE669" s="5"/>
      <c r="EF669" s="5"/>
      <c r="EG669" s="5"/>
      <c r="EH669" s="5"/>
      <c r="EI669" s="5"/>
      <c r="EJ669" s="5"/>
      <c r="EK669" s="5"/>
      <c r="EL669" s="5"/>
      <c r="EM669" s="5"/>
      <c r="EN669" s="5"/>
      <c r="EO669" s="5"/>
      <c r="EP669" s="5"/>
      <c r="EQ669" s="5"/>
      <c r="ER669" s="5"/>
      <c r="ES669" s="5"/>
      <c r="ET669" s="5"/>
      <c r="EU669" s="5"/>
      <c r="EV669" s="5"/>
      <c r="EW669" s="5"/>
      <c r="EX669" s="5"/>
      <c r="EY669" s="5"/>
      <c r="EZ669" s="5"/>
      <c r="FA669" s="5"/>
      <c r="FB669" s="5"/>
      <c r="FC669" s="5"/>
      <c r="FD669" s="5"/>
      <c r="FE669" s="5"/>
      <c r="FF669" s="5"/>
      <c r="FG669" s="5"/>
      <c r="FH669" s="5"/>
      <c r="FI669" s="5"/>
      <c r="FJ669" s="5"/>
      <c r="FK669" s="5"/>
      <c r="FL669" s="5"/>
      <c r="FM669" s="5"/>
      <c r="FN669" s="5"/>
      <c r="FO669" s="5"/>
      <c r="FP669" s="5"/>
      <c r="FQ669" s="5"/>
      <c r="FR669" s="5"/>
      <c r="FS669" s="5"/>
      <c r="FT669" s="5"/>
      <c r="FU669" s="5"/>
      <c r="FV669" s="5"/>
      <c r="FW669" s="5"/>
      <c r="FX669" s="5"/>
      <c r="FY669" s="5"/>
      <c r="FZ669" s="5"/>
      <c r="GA669" s="5"/>
      <c r="GB669" s="5"/>
      <c r="GC669" s="5"/>
      <c r="GD669" s="5"/>
      <c r="GE669" s="5"/>
      <c r="GF669" s="5"/>
      <c r="GG669" s="5"/>
      <c r="GH669" s="5"/>
      <c r="GI669" s="5"/>
      <c r="GJ669" s="5"/>
      <c r="GK669" s="5"/>
      <c r="GL669" s="5"/>
      <c r="GM669" s="5"/>
      <c r="GN669" s="5"/>
      <c r="GO669" s="5"/>
      <c r="GP669" s="5"/>
      <c r="GQ669" s="5"/>
      <c r="GR669" s="5"/>
      <c r="GS669" s="5"/>
      <c r="GT669" s="5"/>
      <c r="GU669" s="5"/>
      <c r="GV669" s="5"/>
      <c r="GW669" s="5"/>
      <c r="GX669" s="5"/>
      <c r="GY669" s="5"/>
      <c r="GZ669" s="5"/>
      <c r="HA669" s="5"/>
      <c r="HB669" s="5"/>
      <c r="HC669" s="5"/>
      <c r="HD669" s="5"/>
      <c r="HE669" s="5"/>
      <c r="HF669" s="5"/>
      <c r="HG669" s="5"/>
      <c r="HH669" s="5"/>
      <c r="HI669" s="5"/>
      <c r="HJ669" s="5"/>
      <c r="HK669" s="5"/>
      <c r="HL669" s="5"/>
    </row>
    <row r="670" spans="1:220" s="56" customFormat="1" x14ac:dyDescent="0.25">
      <c r="A670" s="44"/>
      <c r="B670" s="142"/>
      <c r="C670" s="143"/>
      <c r="D670" s="26"/>
      <c r="E670" s="26"/>
      <c r="F670" s="26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  <c r="DV670" s="5"/>
      <c r="DW670" s="5"/>
      <c r="DX670" s="5"/>
      <c r="DY670" s="5"/>
      <c r="DZ670" s="5"/>
      <c r="EA670" s="5"/>
      <c r="EB670" s="5"/>
      <c r="EC670" s="5"/>
      <c r="ED670" s="5"/>
      <c r="EE670" s="5"/>
      <c r="EF670" s="5"/>
      <c r="EG670" s="5"/>
      <c r="EH670" s="5"/>
      <c r="EI670" s="5"/>
      <c r="EJ670" s="5"/>
      <c r="EK670" s="5"/>
      <c r="EL670" s="5"/>
      <c r="EM670" s="5"/>
      <c r="EN670" s="5"/>
      <c r="EO670" s="5"/>
      <c r="EP670" s="5"/>
      <c r="EQ670" s="5"/>
      <c r="ER670" s="5"/>
      <c r="ES670" s="5"/>
      <c r="ET670" s="5"/>
      <c r="EU670" s="5"/>
      <c r="EV670" s="5"/>
      <c r="EW670" s="5"/>
      <c r="EX670" s="5"/>
      <c r="EY670" s="5"/>
      <c r="EZ670" s="5"/>
      <c r="FA670" s="5"/>
      <c r="FB670" s="5"/>
      <c r="FC670" s="5"/>
      <c r="FD670" s="5"/>
      <c r="FE670" s="5"/>
      <c r="FF670" s="5"/>
      <c r="FG670" s="5"/>
      <c r="FH670" s="5"/>
      <c r="FI670" s="5"/>
      <c r="FJ670" s="5"/>
      <c r="FK670" s="5"/>
      <c r="FL670" s="5"/>
      <c r="FM670" s="5"/>
      <c r="FN670" s="5"/>
      <c r="FO670" s="5"/>
      <c r="FP670" s="5"/>
      <c r="FQ670" s="5"/>
      <c r="FR670" s="5"/>
      <c r="FS670" s="5"/>
      <c r="FT670" s="5"/>
      <c r="FU670" s="5"/>
      <c r="FV670" s="5"/>
      <c r="FW670" s="5"/>
      <c r="FX670" s="5"/>
      <c r="FY670" s="5"/>
      <c r="FZ670" s="5"/>
      <c r="GA670" s="5"/>
      <c r="GB670" s="5"/>
      <c r="GC670" s="5"/>
      <c r="GD670" s="5"/>
      <c r="GE670" s="5"/>
      <c r="GF670" s="5"/>
      <c r="GG670" s="5"/>
      <c r="GH670" s="5"/>
      <c r="GI670" s="5"/>
      <c r="GJ670" s="5"/>
      <c r="GK670" s="5"/>
      <c r="GL670" s="5"/>
      <c r="GM670" s="5"/>
      <c r="GN670" s="5"/>
      <c r="GO670" s="5"/>
      <c r="GP670" s="5"/>
      <c r="GQ670" s="5"/>
      <c r="GR670" s="5"/>
      <c r="GS670" s="5"/>
      <c r="GT670" s="5"/>
      <c r="GU670" s="5"/>
      <c r="GV670" s="5"/>
      <c r="GW670" s="5"/>
      <c r="GX670" s="5"/>
      <c r="GY670" s="5"/>
      <c r="GZ670" s="5"/>
      <c r="HA670" s="5"/>
      <c r="HB670" s="5"/>
      <c r="HC670" s="5"/>
      <c r="HD670" s="5"/>
      <c r="HE670" s="5"/>
      <c r="HF670" s="5"/>
      <c r="HG670" s="5"/>
      <c r="HH670" s="5"/>
      <c r="HI670" s="5"/>
      <c r="HJ670" s="5"/>
      <c r="HK670" s="5"/>
      <c r="HL670" s="5"/>
    </row>
    <row r="671" spans="1:220" s="56" customFormat="1" x14ac:dyDescent="0.25">
      <c r="A671" s="44"/>
      <c r="B671" s="142"/>
      <c r="C671" s="143"/>
      <c r="D671" s="26"/>
      <c r="E671" s="26"/>
      <c r="F671" s="26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  <c r="DV671" s="5"/>
      <c r="DW671" s="5"/>
      <c r="DX671" s="5"/>
      <c r="DY671" s="5"/>
      <c r="DZ671" s="5"/>
      <c r="EA671" s="5"/>
      <c r="EB671" s="5"/>
      <c r="EC671" s="5"/>
      <c r="ED671" s="5"/>
      <c r="EE671" s="5"/>
      <c r="EF671" s="5"/>
      <c r="EG671" s="5"/>
      <c r="EH671" s="5"/>
      <c r="EI671" s="5"/>
      <c r="EJ671" s="5"/>
      <c r="EK671" s="5"/>
      <c r="EL671" s="5"/>
      <c r="EM671" s="5"/>
      <c r="EN671" s="5"/>
      <c r="EO671" s="5"/>
      <c r="EP671" s="5"/>
      <c r="EQ671" s="5"/>
      <c r="ER671" s="5"/>
      <c r="ES671" s="5"/>
      <c r="ET671" s="5"/>
      <c r="EU671" s="5"/>
      <c r="EV671" s="5"/>
      <c r="EW671" s="5"/>
      <c r="EX671" s="5"/>
      <c r="EY671" s="5"/>
      <c r="EZ671" s="5"/>
      <c r="FA671" s="5"/>
      <c r="FB671" s="5"/>
      <c r="FC671" s="5"/>
      <c r="FD671" s="5"/>
      <c r="FE671" s="5"/>
      <c r="FF671" s="5"/>
      <c r="FG671" s="5"/>
      <c r="FH671" s="5"/>
      <c r="FI671" s="5"/>
      <c r="FJ671" s="5"/>
      <c r="FK671" s="5"/>
      <c r="FL671" s="5"/>
      <c r="FM671" s="5"/>
      <c r="FN671" s="5"/>
      <c r="FO671" s="5"/>
      <c r="FP671" s="5"/>
      <c r="FQ671" s="5"/>
      <c r="FR671" s="5"/>
      <c r="FS671" s="5"/>
      <c r="FT671" s="5"/>
      <c r="FU671" s="5"/>
      <c r="FV671" s="5"/>
      <c r="FW671" s="5"/>
      <c r="FX671" s="5"/>
      <c r="FY671" s="5"/>
      <c r="FZ671" s="5"/>
      <c r="GA671" s="5"/>
      <c r="GB671" s="5"/>
      <c r="GC671" s="5"/>
      <c r="GD671" s="5"/>
      <c r="GE671" s="5"/>
      <c r="GF671" s="5"/>
      <c r="GG671" s="5"/>
      <c r="GH671" s="5"/>
      <c r="GI671" s="5"/>
      <c r="GJ671" s="5"/>
      <c r="GK671" s="5"/>
      <c r="GL671" s="5"/>
      <c r="GM671" s="5"/>
      <c r="GN671" s="5"/>
      <c r="GO671" s="5"/>
      <c r="GP671" s="5"/>
      <c r="GQ671" s="5"/>
      <c r="GR671" s="5"/>
      <c r="GS671" s="5"/>
      <c r="GT671" s="5"/>
      <c r="GU671" s="5"/>
      <c r="GV671" s="5"/>
      <c r="GW671" s="5"/>
      <c r="GX671" s="5"/>
      <c r="GY671" s="5"/>
      <c r="GZ671" s="5"/>
      <c r="HA671" s="5"/>
      <c r="HB671" s="5"/>
      <c r="HC671" s="5"/>
      <c r="HD671" s="5"/>
      <c r="HE671" s="5"/>
      <c r="HF671" s="5"/>
      <c r="HG671" s="5"/>
      <c r="HH671" s="5"/>
      <c r="HI671" s="5"/>
      <c r="HJ671" s="5"/>
      <c r="HK671" s="5"/>
      <c r="HL671" s="5"/>
    </row>
    <row r="672" spans="1:220" s="56" customFormat="1" x14ac:dyDescent="0.25">
      <c r="A672" s="44"/>
      <c r="B672" s="142"/>
      <c r="C672" s="143"/>
      <c r="D672" s="26"/>
      <c r="E672" s="26"/>
      <c r="F672" s="26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  <c r="DL672" s="5"/>
      <c r="DM672" s="5"/>
      <c r="DN672" s="5"/>
      <c r="DO672" s="5"/>
      <c r="DP672" s="5"/>
      <c r="DQ672" s="5"/>
      <c r="DR672" s="5"/>
      <c r="DS672" s="5"/>
      <c r="DT672" s="5"/>
      <c r="DU672" s="5"/>
      <c r="DV672" s="5"/>
      <c r="DW672" s="5"/>
      <c r="DX672" s="5"/>
      <c r="DY672" s="5"/>
      <c r="DZ672" s="5"/>
      <c r="EA672" s="5"/>
      <c r="EB672" s="5"/>
      <c r="EC672" s="5"/>
      <c r="ED672" s="5"/>
      <c r="EE672" s="5"/>
      <c r="EF672" s="5"/>
      <c r="EG672" s="5"/>
      <c r="EH672" s="5"/>
      <c r="EI672" s="5"/>
      <c r="EJ672" s="5"/>
      <c r="EK672" s="5"/>
      <c r="EL672" s="5"/>
      <c r="EM672" s="5"/>
      <c r="EN672" s="5"/>
      <c r="EO672" s="5"/>
      <c r="EP672" s="5"/>
      <c r="EQ672" s="5"/>
      <c r="ER672" s="5"/>
      <c r="ES672" s="5"/>
      <c r="ET672" s="5"/>
      <c r="EU672" s="5"/>
      <c r="EV672" s="5"/>
      <c r="EW672" s="5"/>
      <c r="EX672" s="5"/>
      <c r="EY672" s="5"/>
      <c r="EZ672" s="5"/>
      <c r="FA672" s="5"/>
      <c r="FB672" s="5"/>
      <c r="FC672" s="5"/>
      <c r="FD672" s="5"/>
      <c r="FE672" s="5"/>
      <c r="FF672" s="5"/>
      <c r="FG672" s="5"/>
      <c r="FH672" s="5"/>
      <c r="FI672" s="5"/>
      <c r="FJ672" s="5"/>
      <c r="FK672" s="5"/>
      <c r="FL672" s="5"/>
      <c r="FM672" s="5"/>
      <c r="FN672" s="5"/>
      <c r="FO672" s="5"/>
      <c r="FP672" s="5"/>
      <c r="FQ672" s="5"/>
      <c r="FR672" s="5"/>
      <c r="FS672" s="5"/>
      <c r="FT672" s="5"/>
      <c r="FU672" s="5"/>
      <c r="FV672" s="5"/>
      <c r="FW672" s="5"/>
      <c r="FX672" s="5"/>
      <c r="FY672" s="5"/>
      <c r="FZ672" s="5"/>
      <c r="GA672" s="5"/>
      <c r="GB672" s="5"/>
      <c r="GC672" s="5"/>
      <c r="GD672" s="5"/>
      <c r="GE672" s="5"/>
      <c r="GF672" s="5"/>
      <c r="GG672" s="5"/>
      <c r="GH672" s="5"/>
      <c r="GI672" s="5"/>
      <c r="GJ672" s="5"/>
      <c r="GK672" s="5"/>
      <c r="GL672" s="5"/>
      <c r="GM672" s="5"/>
      <c r="GN672" s="5"/>
      <c r="GO672" s="5"/>
      <c r="GP672" s="5"/>
      <c r="GQ672" s="5"/>
      <c r="GR672" s="5"/>
      <c r="GS672" s="5"/>
      <c r="GT672" s="5"/>
      <c r="GU672" s="5"/>
      <c r="GV672" s="5"/>
      <c r="GW672" s="5"/>
      <c r="GX672" s="5"/>
      <c r="GY672" s="5"/>
      <c r="GZ672" s="5"/>
      <c r="HA672" s="5"/>
      <c r="HB672" s="5"/>
      <c r="HC672" s="5"/>
      <c r="HD672" s="5"/>
      <c r="HE672" s="5"/>
      <c r="HF672" s="5"/>
      <c r="HG672" s="5"/>
      <c r="HH672" s="5"/>
      <c r="HI672" s="5"/>
      <c r="HJ672" s="5"/>
      <c r="HK672" s="5"/>
      <c r="HL672" s="5"/>
    </row>
    <row r="673" spans="1:220" s="56" customFormat="1" x14ac:dyDescent="0.25">
      <c r="A673" s="44"/>
      <c r="B673" s="142"/>
      <c r="C673" s="143"/>
      <c r="D673" s="26"/>
      <c r="E673" s="26"/>
      <c r="F673" s="26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  <c r="DV673" s="5"/>
      <c r="DW673" s="5"/>
      <c r="DX673" s="5"/>
      <c r="DY673" s="5"/>
      <c r="DZ673" s="5"/>
      <c r="EA673" s="5"/>
      <c r="EB673" s="5"/>
      <c r="EC673" s="5"/>
      <c r="ED673" s="5"/>
      <c r="EE673" s="5"/>
      <c r="EF673" s="5"/>
      <c r="EG673" s="5"/>
      <c r="EH673" s="5"/>
      <c r="EI673" s="5"/>
      <c r="EJ673" s="5"/>
      <c r="EK673" s="5"/>
      <c r="EL673" s="5"/>
      <c r="EM673" s="5"/>
      <c r="EN673" s="5"/>
      <c r="EO673" s="5"/>
      <c r="EP673" s="5"/>
      <c r="EQ673" s="5"/>
      <c r="ER673" s="5"/>
      <c r="ES673" s="5"/>
      <c r="ET673" s="5"/>
      <c r="EU673" s="5"/>
      <c r="EV673" s="5"/>
      <c r="EW673" s="5"/>
      <c r="EX673" s="5"/>
      <c r="EY673" s="5"/>
      <c r="EZ673" s="5"/>
      <c r="FA673" s="5"/>
      <c r="FB673" s="5"/>
      <c r="FC673" s="5"/>
      <c r="FD673" s="5"/>
      <c r="FE673" s="5"/>
      <c r="FF673" s="5"/>
      <c r="FG673" s="5"/>
      <c r="FH673" s="5"/>
      <c r="FI673" s="5"/>
      <c r="FJ673" s="5"/>
      <c r="FK673" s="5"/>
      <c r="FL673" s="5"/>
      <c r="FM673" s="5"/>
      <c r="FN673" s="5"/>
      <c r="FO673" s="5"/>
      <c r="FP673" s="5"/>
      <c r="FQ673" s="5"/>
      <c r="FR673" s="5"/>
      <c r="FS673" s="5"/>
      <c r="FT673" s="5"/>
      <c r="FU673" s="5"/>
      <c r="FV673" s="5"/>
      <c r="FW673" s="5"/>
      <c r="FX673" s="5"/>
      <c r="FY673" s="5"/>
      <c r="FZ673" s="5"/>
      <c r="GA673" s="5"/>
      <c r="GB673" s="5"/>
      <c r="GC673" s="5"/>
      <c r="GD673" s="5"/>
      <c r="GE673" s="5"/>
      <c r="GF673" s="5"/>
      <c r="GG673" s="5"/>
      <c r="GH673" s="5"/>
      <c r="GI673" s="5"/>
      <c r="GJ673" s="5"/>
      <c r="GK673" s="5"/>
      <c r="GL673" s="5"/>
      <c r="GM673" s="5"/>
      <c r="GN673" s="5"/>
      <c r="GO673" s="5"/>
      <c r="GP673" s="5"/>
      <c r="GQ673" s="5"/>
      <c r="GR673" s="5"/>
      <c r="GS673" s="5"/>
      <c r="GT673" s="5"/>
      <c r="GU673" s="5"/>
      <c r="GV673" s="5"/>
      <c r="GW673" s="5"/>
      <c r="GX673" s="5"/>
      <c r="GY673" s="5"/>
      <c r="GZ673" s="5"/>
      <c r="HA673" s="5"/>
      <c r="HB673" s="5"/>
      <c r="HC673" s="5"/>
      <c r="HD673" s="5"/>
      <c r="HE673" s="5"/>
      <c r="HF673" s="5"/>
      <c r="HG673" s="5"/>
      <c r="HH673" s="5"/>
      <c r="HI673" s="5"/>
      <c r="HJ673" s="5"/>
      <c r="HK673" s="5"/>
      <c r="HL673" s="5"/>
    </row>
    <row r="674" spans="1:220" s="56" customFormat="1" x14ac:dyDescent="0.25">
      <c r="A674" s="44"/>
      <c r="B674" s="142"/>
      <c r="C674" s="143"/>
      <c r="D674" s="26"/>
      <c r="E674" s="26"/>
      <c r="F674" s="26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  <c r="DV674" s="5"/>
      <c r="DW674" s="5"/>
      <c r="DX674" s="5"/>
      <c r="DY674" s="5"/>
      <c r="DZ674" s="5"/>
      <c r="EA674" s="5"/>
      <c r="EB674" s="5"/>
      <c r="EC674" s="5"/>
      <c r="ED674" s="5"/>
      <c r="EE674" s="5"/>
      <c r="EF674" s="5"/>
      <c r="EG674" s="5"/>
      <c r="EH674" s="5"/>
      <c r="EI674" s="5"/>
      <c r="EJ674" s="5"/>
      <c r="EK674" s="5"/>
      <c r="EL674" s="5"/>
      <c r="EM674" s="5"/>
      <c r="EN674" s="5"/>
      <c r="EO674" s="5"/>
      <c r="EP674" s="5"/>
      <c r="EQ674" s="5"/>
      <c r="ER674" s="5"/>
      <c r="ES674" s="5"/>
      <c r="ET674" s="5"/>
      <c r="EU674" s="5"/>
      <c r="EV674" s="5"/>
      <c r="EW674" s="5"/>
      <c r="EX674" s="5"/>
      <c r="EY674" s="5"/>
      <c r="EZ674" s="5"/>
      <c r="FA674" s="5"/>
      <c r="FB674" s="5"/>
      <c r="FC674" s="5"/>
      <c r="FD674" s="5"/>
      <c r="FE674" s="5"/>
      <c r="FF674" s="5"/>
      <c r="FG674" s="5"/>
      <c r="FH674" s="5"/>
      <c r="FI674" s="5"/>
      <c r="FJ674" s="5"/>
      <c r="FK674" s="5"/>
      <c r="FL674" s="5"/>
      <c r="FM674" s="5"/>
      <c r="FN674" s="5"/>
      <c r="FO674" s="5"/>
      <c r="FP674" s="5"/>
      <c r="FQ674" s="5"/>
      <c r="FR674" s="5"/>
      <c r="FS674" s="5"/>
      <c r="FT674" s="5"/>
      <c r="FU674" s="5"/>
      <c r="FV674" s="5"/>
      <c r="FW674" s="5"/>
      <c r="FX674" s="5"/>
      <c r="FY674" s="5"/>
      <c r="FZ674" s="5"/>
      <c r="GA674" s="5"/>
      <c r="GB674" s="5"/>
      <c r="GC674" s="5"/>
      <c r="GD674" s="5"/>
      <c r="GE674" s="5"/>
      <c r="GF674" s="5"/>
      <c r="GG674" s="5"/>
      <c r="GH674" s="5"/>
      <c r="GI674" s="5"/>
      <c r="GJ674" s="5"/>
      <c r="GK674" s="5"/>
      <c r="GL674" s="5"/>
      <c r="GM674" s="5"/>
      <c r="GN674" s="5"/>
      <c r="GO674" s="5"/>
      <c r="GP674" s="5"/>
      <c r="GQ674" s="5"/>
      <c r="GR674" s="5"/>
      <c r="GS674" s="5"/>
      <c r="GT674" s="5"/>
      <c r="GU674" s="5"/>
      <c r="GV674" s="5"/>
      <c r="GW674" s="5"/>
      <c r="GX674" s="5"/>
      <c r="GY674" s="5"/>
      <c r="GZ674" s="5"/>
      <c r="HA674" s="5"/>
      <c r="HB674" s="5"/>
      <c r="HC674" s="5"/>
      <c r="HD674" s="5"/>
      <c r="HE674" s="5"/>
      <c r="HF674" s="5"/>
      <c r="HG674" s="5"/>
      <c r="HH674" s="5"/>
      <c r="HI674" s="5"/>
      <c r="HJ674" s="5"/>
      <c r="HK674" s="5"/>
      <c r="HL674" s="5"/>
    </row>
    <row r="675" spans="1:220" s="56" customFormat="1" x14ac:dyDescent="0.25">
      <c r="A675" s="44"/>
      <c r="B675" s="142"/>
      <c r="C675" s="143"/>
      <c r="D675" s="26"/>
      <c r="E675" s="26"/>
      <c r="F675" s="26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  <c r="DV675" s="5"/>
      <c r="DW675" s="5"/>
      <c r="DX675" s="5"/>
      <c r="DY675" s="5"/>
      <c r="DZ675" s="5"/>
      <c r="EA675" s="5"/>
      <c r="EB675" s="5"/>
      <c r="EC675" s="5"/>
      <c r="ED675" s="5"/>
      <c r="EE675" s="5"/>
      <c r="EF675" s="5"/>
      <c r="EG675" s="5"/>
      <c r="EH675" s="5"/>
      <c r="EI675" s="5"/>
      <c r="EJ675" s="5"/>
      <c r="EK675" s="5"/>
      <c r="EL675" s="5"/>
      <c r="EM675" s="5"/>
      <c r="EN675" s="5"/>
      <c r="EO675" s="5"/>
      <c r="EP675" s="5"/>
      <c r="EQ675" s="5"/>
      <c r="ER675" s="5"/>
      <c r="ES675" s="5"/>
      <c r="ET675" s="5"/>
      <c r="EU675" s="5"/>
      <c r="EV675" s="5"/>
      <c r="EW675" s="5"/>
      <c r="EX675" s="5"/>
      <c r="EY675" s="5"/>
      <c r="EZ675" s="5"/>
      <c r="FA675" s="5"/>
      <c r="FB675" s="5"/>
      <c r="FC675" s="5"/>
      <c r="FD675" s="5"/>
      <c r="FE675" s="5"/>
      <c r="FF675" s="5"/>
      <c r="FG675" s="5"/>
      <c r="FH675" s="5"/>
      <c r="FI675" s="5"/>
      <c r="FJ675" s="5"/>
      <c r="FK675" s="5"/>
      <c r="FL675" s="5"/>
      <c r="FM675" s="5"/>
      <c r="FN675" s="5"/>
      <c r="FO675" s="5"/>
      <c r="FP675" s="5"/>
      <c r="FQ675" s="5"/>
      <c r="FR675" s="5"/>
      <c r="FS675" s="5"/>
      <c r="FT675" s="5"/>
      <c r="FU675" s="5"/>
      <c r="FV675" s="5"/>
      <c r="FW675" s="5"/>
      <c r="FX675" s="5"/>
      <c r="FY675" s="5"/>
      <c r="FZ675" s="5"/>
      <c r="GA675" s="5"/>
      <c r="GB675" s="5"/>
      <c r="GC675" s="5"/>
      <c r="GD675" s="5"/>
      <c r="GE675" s="5"/>
      <c r="GF675" s="5"/>
      <c r="GG675" s="5"/>
      <c r="GH675" s="5"/>
      <c r="GI675" s="5"/>
      <c r="GJ675" s="5"/>
      <c r="GK675" s="5"/>
      <c r="GL675" s="5"/>
      <c r="GM675" s="5"/>
      <c r="GN675" s="5"/>
      <c r="GO675" s="5"/>
      <c r="GP675" s="5"/>
      <c r="GQ675" s="5"/>
      <c r="GR675" s="5"/>
      <c r="GS675" s="5"/>
      <c r="GT675" s="5"/>
      <c r="GU675" s="5"/>
      <c r="GV675" s="5"/>
      <c r="GW675" s="5"/>
      <c r="GX675" s="5"/>
      <c r="GY675" s="5"/>
      <c r="GZ675" s="5"/>
      <c r="HA675" s="5"/>
      <c r="HB675" s="5"/>
      <c r="HC675" s="5"/>
      <c r="HD675" s="5"/>
      <c r="HE675" s="5"/>
      <c r="HF675" s="5"/>
      <c r="HG675" s="5"/>
      <c r="HH675" s="5"/>
      <c r="HI675" s="5"/>
      <c r="HJ675" s="5"/>
      <c r="HK675" s="5"/>
      <c r="HL675" s="5"/>
    </row>
    <row r="676" spans="1:220" s="56" customFormat="1" x14ac:dyDescent="0.25">
      <c r="A676" s="44"/>
      <c r="B676" s="142"/>
      <c r="C676" s="143"/>
      <c r="D676" s="26"/>
      <c r="E676" s="26"/>
      <c r="F676" s="26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  <c r="DU676" s="5"/>
      <c r="DV676" s="5"/>
      <c r="DW676" s="5"/>
      <c r="DX676" s="5"/>
      <c r="DY676" s="5"/>
      <c r="DZ676" s="5"/>
      <c r="EA676" s="5"/>
      <c r="EB676" s="5"/>
      <c r="EC676" s="5"/>
      <c r="ED676" s="5"/>
      <c r="EE676" s="5"/>
      <c r="EF676" s="5"/>
      <c r="EG676" s="5"/>
      <c r="EH676" s="5"/>
      <c r="EI676" s="5"/>
      <c r="EJ676" s="5"/>
      <c r="EK676" s="5"/>
      <c r="EL676" s="5"/>
      <c r="EM676" s="5"/>
      <c r="EN676" s="5"/>
      <c r="EO676" s="5"/>
      <c r="EP676" s="5"/>
      <c r="EQ676" s="5"/>
      <c r="ER676" s="5"/>
      <c r="ES676" s="5"/>
      <c r="ET676" s="5"/>
      <c r="EU676" s="5"/>
      <c r="EV676" s="5"/>
      <c r="EW676" s="5"/>
      <c r="EX676" s="5"/>
      <c r="EY676" s="5"/>
      <c r="EZ676" s="5"/>
      <c r="FA676" s="5"/>
      <c r="FB676" s="5"/>
      <c r="FC676" s="5"/>
      <c r="FD676" s="5"/>
      <c r="FE676" s="5"/>
      <c r="FF676" s="5"/>
      <c r="FG676" s="5"/>
      <c r="FH676" s="5"/>
      <c r="FI676" s="5"/>
      <c r="FJ676" s="5"/>
      <c r="FK676" s="5"/>
      <c r="FL676" s="5"/>
      <c r="FM676" s="5"/>
      <c r="FN676" s="5"/>
      <c r="FO676" s="5"/>
      <c r="FP676" s="5"/>
      <c r="FQ676" s="5"/>
      <c r="FR676" s="5"/>
      <c r="FS676" s="5"/>
      <c r="FT676" s="5"/>
      <c r="FU676" s="5"/>
      <c r="FV676" s="5"/>
      <c r="FW676" s="5"/>
      <c r="FX676" s="5"/>
      <c r="FY676" s="5"/>
      <c r="FZ676" s="5"/>
      <c r="GA676" s="5"/>
      <c r="GB676" s="5"/>
      <c r="GC676" s="5"/>
      <c r="GD676" s="5"/>
      <c r="GE676" s="5"/>
      <c r="GF676" s="5"/>
      <c r="GG676" s="5"/>
      <c r="GH676" s="5"/>
      <c r="GI676" s="5"/>
      <c r="GJ676" s="5"/>
      <c r="GK676" s="5"/>
      <c r="GL676" s="5"/>
      <c r="GM676" s="5"/>
      <c r="GN676" s="5"/>
      <c r="GO676" s="5"/>
      <c r="GP676" s="5"/>
      <c r="GQ676" s="5"/>
      <c r="GR676" s="5"/>
      <c r="GS676" s="5"/>
      <c r="GT676" s="5"/>
      <c r="GU676" s="5"/>
      <c r="GV676" s="5"/>
      <c r="GW676" s="5"/>
      <c r="GX676" s="5"/>
      <c r="GY676" s="5"/>
      <c r="GZ676" s="5"/>
      <c r="HA676" s="5"/>
      <c r="HB676" s="5"/>
      <c r="HC676" s="5"/>
      <c r="HD676" s="5"/>
      <c r="HE676" s="5"/>
      <c r="HF676" s="5"/>
      <c r="HG676" s="5"/>
      <c r="HH676" s="5"/>
      <c r="HI676" s="5"/>
      <c r="HJ676" s="5"/>
      <c r="HK676" s="5"/>
      <c r="HL676" s="5"/>
    </row>
    <row r="677" spans="1:220" s="56" customFormat="1" x14ac:dyDescent="0.25">
      <c r="A677" s="44"/>
      <c r="B677" s="142"/>
      <c r="C677" s="143"/>
      <c r="D677" s="26"/>
      <c r="E677" s="26"/>
      <c r="F677" s="26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  <c r="DU677" s="5"/>
      <c r="DV677" s="5"/>
      <c r="DW677" s="5"/>
      <c r="DX677" s="5"/>
      <c r="DY677" s="5"/>
      <c r="DZ677" s="5"/>
      <c r="EA677" s="5"/>
      <c r="EB677" s="5"/>
      <c r="EC677" s="5"/>
      <c r="ED677" s="5"/>
      <c r="EE677" s="5"/>
      <c r="EF677" s="5"/>
      <c r="EG677" s="5"/>
      <c r="EH677" s="5"/>
      <c r="EI677" s="5"/>
      <c r="EJ677" s="5"/>
      <c r="EK677" s="5"/>
      <c r="EL677" s="5"/>
      <c r="EM677" s="5"/>
      <c r="EN677" s="5"/>
      <c r="EO677" s="5"/>
      <c r="EP677" s="5"/>
      <c r="EQ677" s="5"/>
      <c r="ER677" s="5"/>
      <c r="ES677" s="5"/>
      <c r="ET677" s="5"/>
      <c r="EU677" s="5"/>
      <c r="EV677" s="5"/>
      <c r="EW677" s="5"/>
      <c r="EX677" s="5"/>
      <c r="EY677" s="5"/>
      <c r="EZ677" s="5"/>
      <c r="FA677" s="5"/>
      <c r="FB677" s="5"/>
      <c r="FC677" s="5"/>
      <c r="FD677" s="5"/>
      <c r="FE677" s="5"/>
      <c r="FF677" s="5"/>
      <c r="FG677" s="5"/>
      <c r="FH677" s="5"/>
      <c r="FI677" s="5"/>
      <c r="FJ677" s="5"/>
      <c r="FK677" s="5"/>
      <c r="FL677" s="5"/>
      <c r="FM677" s="5"/>
      <c r="FN677" s="5"/>
      <c r="FO677" s="5"/>
      <c r="FP677" s="5"/>
      <c r="FQ677" s="5"/>
      <c r="FR677" s="5"/>
      <c r="FS677" s="5"/>
      <c r="FT677" s="5"/>
      <c r="FU677" s="5"/>
      <c r="FV677" s="5"/>
      <c r="FW677" s="5"/>
      <c r="FX677" s="5"/>
      <c r="FY677" s="5"/>
      <c r="FZ677" s="5"/>
      <c r="GA677" s="5"/>
      <c r="GB677" s="5"/>
      <c r="GC677" s="5"/>
      <c r="GD677" s="5"/>
      <c r="GE677" s="5"/>
      <c r="GF677" s="5"/>
      <c r="GG677" s="5"/>
      <c r="GH677" s="5"/>
      <c r="GI677" s="5"/>
      <c r="GJ677" s="5"/>
      <c r="GK677" s="5"/>
      <c r="GL677" s="5"/>
      <c r="GM677" s="5"/>
      <c r="GN677" s="5"/>
      <c r="GO677" s="5"/>
      <c r="GP677" s="5"/>
      <c r="GQ677" s="5"/>
      <c r="GR677" s="5"/>
      <c r="GS677" s="5"/>
      <c r="GT677" s="5"/>
      <c r="GU677" s="5"/>
      <c r="GV677" s="5"/>
      <c r="GW677" s="5"/>
      <c r="GX677" s="5"/>
      <c r="GY677" s="5"/>
      <c r="GZ677" s="5"/>
      <c r="HA677" s="5"/>
      <c r="HB677" s="5"/>
      <c r="HC677" s="5"/>
      <c r="HD677" s="5"/>
      <c r="HE677" s="5"/>
      <c r="HF677" s="5"/>
      <c r="HG677" s="5"/>
      <c r="HH677" s="5"/>
      <c r="HI677" s="5"/>
      <c r="HJ677" s="5"/>
      <c r="HK677" s="5"/>
      <c r="HL677" s="5"/>
    </row>
    <row r="678" spans="1:220" s="56" customFormat="1" x14ac:dyDescent="0.25">
      <c r="A678" s="44"/>
      <c r="B678" s="142"/>
      <c r="C678" s="143"/>
      <c r="D678" s="26"/>
      <c r="E678" s="26"/>
      <c r="F678" s="26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  <c r="DV678" s="5"/>
      <c r="DW678" s="5"/>
      <c r="DX678" s="5"/>
      <c r="DY678" s="5"/>
      <c r="DZ678" s="5"/>
      <c r="EA678" s="5"/>
      <c r="EB678" s="5"/>
      <c r="EC678" s="5"/>
      <c r="ED678" s="5"/>
      <c r="EE678" s="5"/>
      <c r="EF678" s="5"/>
      <c r="EG678" s="5"/>
      <c r="EH678" s="5"/>
      <c r="EI678" s="5"/>
      <c r="EJ678" s="5"/>
      <c r="EK678" s="5"/>
      <c r="EL678" s="5"/>
      <c r="EM678" s="5"/>
      <c r="EN678" s="5"/>
      <c r="EO678" s="5"/>
      <c r="EP678" s="5"/>
      <c r="EQ678" s="5"/>
      <c r="ER678" s="5"/>
      <c r="ES678" s="5"/>
      <c r="ET678" s="5"/>
      <c r="EU678" s="5"/>
      <c r="EV678" s="5"/>
      <c r="EW678" s="5"/>
      <c r="EX678" s="5"/>
      <c r="EY678" s="5"/>
      <c r="EZ678" s="5"/>
      <c r="FA678" s="5"/>
      <c r="FB678" s="5"/>
      <c r="FC678" s="5"/>
      <c r="FD678" s="5"/>
      <c r="FE678" s="5"/>
      <c r="FF678" s="5"/>
      <c r="FG678" s="5"/>
      <c r="FH678" s="5"/>
      <c r="FI678" s="5"/>
      <c r="FJ678" s="5"/>
      <c r="FK678" s="5"/>
      <c r="FL678" s="5"/>
      <c r="FM678" s="5"/>
      <c r="FN678" s="5"/>
      <c r="FO678" s="5"/>
      <c r="FP678" s="5"/>
      <c r="FQ678" s="5"/>
      <c r="FR678" s="5"/>
      <c r="FS678" s="5"/>
      <c r="FT678" s="5"/>
      <c r="FU678" s="5"/>
      <c r="FV678" s="5"/>
      <c r="FW678" s="5"/>
      <c r="FX678" s="5"/>
      <c r="FY678" s="5"/>
      <c r="FZ678" s="5"/>
      <c r="GA678" s="5"/>
      <c r="GB678" s="5"/>
      <c r="GC678" s="5"/>
      <c r="GD678" s="5"/>
      <c r="GE678" s="5"/>
      <c r="GF678" s="5"/>
      <c r="GG678" s="5"/>
      <c r="GH678" s="5"/>
      <c r="GI678" s="5"/>
      <c r="GJ678" s="5"/>
      <c r="GK678" s="5"/>
      <c r="GL678" s="5"/>
      <c r="GM678" s="5"/>
      <c r="GN678" s="5"/>
      <c r="GO678" s="5"/>
      <c r="GP678" s="5"/>
      <c r="GQ678" s="5"/>
      <c r="GR678" s="5"/>
      <c r="GS678" s="5"/>
      <c r="GT678" s="5"/>
      <c r="GU678" s="5"/>
      <c r="GV678" s="5"/>
      <c r="GW678" s="5"/>
      <c r="GX678" s="5"/>
      <c r="GY678" s="5"/>
      <c r="GZ678" s="5"/>
      <c r="HA678" s="5"/>
      <c r="HB678" s="5"/>
      <c r="HC678" s="5"/>
      <c r="HD678" s="5"/>
      <c r="HE678" s="5"/>
      <c r="HF678" s="5"/>
      <c r="HG678" s="5"/>
      <c r="HH678" s="5"/>
      <c r="HI678" s="5"/>
      <c r="HJ678" s="5"/>
      <c r="HK678" s="5"/>
      <c r="HL678" s="5"/>
    </row>
    <row r="679" spans="1:220" s="56" customFormat="1" x14ac:dyDescent="0.25">
      <c r="A679" s="44"/>
      <c r="B679" s="142"/>
      <c r="C679" s="143"/>
      <c r="D679" s="26"/>
      <c r="E679" s="26"/>
      <c r="F679" s="26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  <c r="DV679" s="5"/>
      <c r="DW679" s="5"/>
      <c r="DX679" s="5"/>
      <c r="DY679" s="5"/>
      <c r="DZ679" s="5"/>
      <c r="EA679" s="5"/>
      <c r="EB679" s="5"/>
      <c r="EC679" s="5"/>
      <c r="ED679" s="5"/>
      <c r="EE679" s="5"/>
      <c r="EF679" s="5"/>
      <c r="EG679" s="5"/>
      <c r="EH679" s="5"/>
      <c r="EI679" s="5"/>
      <c r="EJ679" s="5"/>
      <c r="EK679" s="5"/>
      <c r="EL679" s="5"/>
      <c r="EM679" s="5"/>
      <c r="EN679" s="5"/>
      <c r="EO679" s="5"/>
      <c r="EP679" s="5"/>
      <c r="EQ679" s="5"/>
      <c r="ER679" s="5"/>
      <c r="ES679" s="5"/>
      <c r="ET679" s="5"/>
      <c r="EU679" s="5"/>
      <c r="EV679" s="5"/>
      <c r="EW679" s="5"/>
      <c r="EX679" s="5"/>
      <c r="EY679" s="5"/>
      <c r="EZ679" s="5"/>
      <c r="FA679" s="5"/>
      <c r="FB679" s="5"/>
      <c r="FC679" s="5"/>
      <c r="FD679" s="5"/>
      <c r="FE679" s="5"/>
      <c r="FF679" s="5"/>
      <c r="FG679" s="5"/>
      <c r="FH679" s="5"/>
      <c r="FI679" s="5"/>
      <c r="FJ679" s="5"/>
      <c r="FK679" s="5"/>
      <c r="FL679" s="5"/>
      <c r="FM679" s="5"/>
      <c r="FN679" s="5"/>
      <c r="FO679" s="5"/>
      <c r="FP679" s="5"/>
      <c r="FQ679" s="5"/>
      <c r="FR679" s="5"/>
      <c r="FS679" s="5"/>
      <c r="FT679" s="5"/>
      <c r="FU679" s="5"/>
      <c r="FV679" s="5"/>
      <c r="FW679" s="5"/>
      <c r="FX679" s="5"/>
      <c r="FY679" s="5"/>
      <c r="FZ679" s="5"/>
      <c r="GA679" s="5"/>
      <c r="GB679" s="5"/>
      <c r="GC679" s="5"/>
      <c r="GD679" s="5"/>
      <c r="GE679" s="5"/>
      <c r="GF679" s="5"/>
      <c r="GG679" s="5"/>
      <c r="GH679" s="5"/>
      <c r="GI679" s="5"/>
      <c r="GJ679" s="5"/>
      <c r="GK679" s="5"/>
      <c r="GL679" s="5"/>
      <c r="GM679" s="5"/>
      <c r="GN679" s="5"/>
      <c r="GO679" s="5"/>
      <c r="GP679" s="5"/>
      <c r="GQ679" s="5"/>
      <c r="GR679" s="5"/>
      <c r="GS679" s="5"/>
      <c r="GT679" s="5"/>
      <c r="GU679" s="5"/>
      <c r="GV679" s="5"/>
      <c r="GW679" s="5"/>
      <c r="GX679" s="5"/>
      <c r="GY679" s="5"/>
      <c r="GZ679" s="5"/>
      <c r="HA679" s="5"/>
      <c r="HB679" s="5"/>
      <c r="HC679" s="5"/>
      <c r="HD679" s="5"/>
      <c r="HE679" s="5"/>
      <c r="HF679" s="5"/>
      <c r="HG679" s="5"/>
      <c r="HH679" s="5"/>
      <c r="HI679" s="5"/>
      <c r="HJ679" s="5"/>
      <c r="HK679" s="5"/>
      <c r="HL679" s="5"/>
    </row>
    <row r="680" spans="1:220" s="56" customFormat="1" x14ac:dyDescent="0.25">
      <c r="A680" s="44"/>
      <c r="B680" s="142"/>
      <c r="C680" s="143"/>
      <c r="D680" s="26"/>
      <c r="E680" s="26"/>
      <c r="F680" s="26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  <c r="DL680" s="5"/>
      <c r="DM680" s="5"/>
      <c r="DN680" s="5"/>
      <c r="DO680" s="5"/>
      <c r="DP680" s="5"/>
      <c r="DQ680" s="5"/>
      <c r="DR680" s="5"/>
      <c r="DS680" s="5"/>
      <c r="DT680" s="5"/>
      <c r="DU680" s="5"/>
      <c r="DV680" s="5"/>
      <c r="DW680" s="5"/>
      <c r="DX680" s="5"/>
      <c r="DY680" s="5"/>
      <c r="DZ680" s="5"/>
      <c r="EA680" s="5"/>
      <c r="EB680" s="5"/>
      <c r="EC680" s="5"/>
      <c r="ED680" s="5"/>
      <c r="EE680" s="5"/>
      <c r="EF680" s="5"/>
      <c r="EG680" s="5"/>
      <c r="EH680" s="5"/>
      <c r="EI680" s="5"/>
      <c r="EJ680" s="5"/>
      <c r="EK680" s="5"/>
      <c r="EL680" s="5"/>
      <c r="EM680" s="5"/>
      <c r="EN680" s="5"/>
      <c r="EO680" s="5"/>
      <c r="EP680" s="5"/>
      <c r="EQ680" s="5"/>
      <c r="ER680" s="5"/>
      <c r="ES680" s="5"/>
      <c r="ET680" s="5"/>
      <c r="EU680" s="5"/>
      <c r="EV680" s="5"/>
      <c r="EW680" s="5"/>
      <c r="EX680" s="5"/>
      <c r="EY680" s="5"/>
      <c r="EZ680" s="5"/>
      <c r="FA680" s="5"/>
      <c r="FB680" s="5"/>
      <c r="FC680" s="5"/>
      <c r="FD680" s="5"/>
      <c r="FE680" s="5"/>
      <c r="FF680" s="5"/>
      <c r="FG680" s="5"/>
      <c r="FH680" s="5"/>
      <c r="FI680" s="5"/>
      <c r="FJ680" s="5"/>
      <c r="FK680" s="5"/>
      <c r="FL680" s="5"/>
      <c r="FM680" s="5"/>
      <c r="FN680" s="5"/>
      <c r="FO680" s="5"/>
      <c r="FP680" s="5"/>
      <c r="FQ680" s="5"/>
      <c r="FR680" s="5"/>
      <c r="FS680" s="5"/>
      <c r="FT680" s="5"/>
      <c r="FU680" s="5"/>
      <c r="FV680" s="5"/>
      <c r="FW680" s="5"/>
      <c r="FX680" s="5"/>
      <c r="FY680" s="5"/>
      <c r="FZ680" s="5"/>
      <c r="GA680" s="5"/>
      <c r="GB680" s="5"/>
      <c r="GC680" s="5"/>
      <c r="GD680" s="5"/>
      <c r="GE680" s="5"/>
      <c r="GF680" s="5"/>
      <c r="GG680" s="5"/>
      <c r="GH680" s="5"/>
      <c r="GI680" s="5"/>
      <c r="GJ680" s="5"/>
      <c r="GK680" s="5"/>
      <c r="GL680" s="5"/>
      <c r="GM680" s="5"/>
      <c r="GN680" s="5"/>
      <c r="GO680" s="5"/>
      <c r="GP680" s="5"/>
      <c r="GQ680" s="5"/>
      <c r="GR680" s="5"/>
      <c r="GS680" s="5"/>
      <c r="GT680" s="5"/>
      <c r="GU680" s="5"/>
      <c r="GV680" s="5"/>
      <c r="GW680" s="5"/>
      <c r="GX680" s="5"/>
      <c r="GY680" s="5"/>
      <c r="GZ680" s="5"/>
      <c r="HA680" s="5"/>
      <c r="HB680" s="5"/>
      <c r="HC680" s="5"/>
      <c r="HD680" s="5"/>
      <c r="HE680" s="5"/>
      <c r="HF680" s="5"/>
      <c r="HG680" s="5"/>
      <c r="HH680" s="5"/>
      <c r="HI680" s="5"/>
      <c r="HJ680" s="5"/>
      <c r="HK680" s="5"/>
      <c r="HL680" s="5"/>
    </row>
    <row r="681" spans="1:220" s="56" customFormat="1" x14ac:dyDescent="0.25">
      <c r="A681" s="44"/>
      <c r="B681" s="142"/>
      <c r="C681" s="143"/>
      <c r="D681" s="26"/>
      <c r="E681" s="26"/>
      <c r="F681" s="26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  <c r="DE681" s="5"/>
      <c r="DF681" s="5"/>
      <c r="DG681" s="5"/>
      <c r="DH681" s="5"/>
      <c r="DI681" s="5"/>
      <c r="DJ681" s="5"/>
      <c r="DK681" s="5"/>
      <c r="DL681" s="5"/>
      <c r="DM681" s="5"/>
      <c r="DN681" s="5"/>
      <c r="DO681" s="5"/>
      <c r="DP681" s="5"/>
      <c r="DQ681" s="5"/>
      <c r="DR681" s="5"/>
      <c r="DS681" s="5"/>
      <c r="DT681" s="5"/>
      <c r="DU681" s="5"/>
      <c r="DV681" s="5"/>
      <c r="DW681" s="5"/>
      <c r="DX681" s="5"/>
      <c r="DY681" s="5"/>
      <c r="DZ681" s="5"/>
      <c r="EA681" s="5"/>
      <c r="EB681" s="5"/>
      <c r="EC681" s="5"/>
      <c r="ED681" s="5"/>
      <c r="EE681" s="5"/>
      <c r="EF681" s="5"/>
      <c r="EG681" s="5"/>
      <c r="EH681" s="5"/>
      <c r="EI681" s="5"/>
      <c r="EJ681" s="5"/>
      <c r="EK681" s="5"/>
      <c r="EL681" s="5"/>
      <c r="EM681" s="5"/>
      <c r="EN681" s="5"/>
      <c r="EO681" s="5"/>
      <c r="EP681" s="5"/>
      <c r="EQ681" s="5"/>
      <c r="ER681" s="5"/>
      <c r="ES681" s="5"/>
      <c r="ET681" s="5"/>
      <c r="EU681" s="5"/>
      <c r="EV681" s="5"/>
      <c r="EW681" s="5"/>
      <c r="EX681" s="5"/>
      <c r="EY681" s="5"/>
      <c r="EZ681" s="5"/>
      <c r="FA681" s="5"/>
      <c r="FB681" s="5"/>
      <c r="FC681" s="5"/>
      <c r="FD681" s="5"/>
      <c r="FE681" s="5"/>
      <c r="FF681" s="5"/>
      <c r="FG681" s="5"/>
      <c r="FH681" s="5"/>
      <c r="FI681" s="5"/>
      <c r="FJ681" s="5"/>
      <c r="FK681" s="5"/>
      <c r="FL681" s="5"/>
      <c r="FM681" s="5"/>
      <c r="FN681" s="5"/>
      <c r="FO681" s="5"/>
      <c r="FP681" s="5"/>
      <c r="FQ681" s="5"/>
      <c r="FR681" s="5"/>
      <c r="FS681" s="5"/>
      <c r="FT681" s="5"/>
      <c r="FU681" s="5"/>
      <c r="FV681" s="5"/>
      <c r="FW681" s="5"/>
      <c r="FX681" s="5"/>
      <c r="FY681" s="5"/>
      <c r="FZ681" s="5"/>
      <c r="GA681" s="5"/>
      <c r="GB681" s="5"/>
      <c r="GC681" s="5"/>
      <c r="GD681" s="5"/>
      <c r="GE681" s="5"/>
      <c r="GF681" s="5"/>
      <c r="GG681" s="5"/>
      <c r="GH681" s="5"/>
      <c r="GI681" s="5"/>
      <c r="GJ681" s="5"/>
      <c r="GK681" s="5"/>
      <c r="GL681" s="5"/>
      <c r="GM681" s="5"/>
      <c r="GN681" s="5"/>
      <c r="GO681" s="5"/>
      <c r="GP681" s="5"/>
      <c r="GQ681" s="5"/>
      <c r="GR681" s="5"/>
      <c r="GS681" s="5"/>
      <c r="GT681" s="5"/>
      <c r="GU681" s="5"/>
      <c r="GV681" s="5"/>
      <c r="GW681" s="5"/>
      <c r="GX681" s="5"/>
      <c r="GY681" s="5"/>
      <c r="GZ681" s="5"/>
      <c r="HA681" s="5"/>
      <c r="HB681" s="5"/>
      <c r="HC681" s="5"/>
      <c r="HD681" s="5"/>
      <c r="HE681" s="5"/>
      <c r="HF681" s="5"/>
      <c r="HG681" s="5"/>
      <c r="HH681" s="5"/>
      <c r="HI681" s="5"/>
      <c r="HJ681" s="5"/>
      <c r="HK681" s="5"/>
      <c r="HL681" s="5"/>
    </row>
    <row r="682" spans="1:220" s="56" customFormat="1" x14ac:dyDescent="0.25">
      <c r="A682" s="44"/>
      <c r="B682" s="142"/>
      <c r="C682" s="143"/>
      <c r="D682" s="26"/>
      <c r="E682" s="26"/>
      <c r="F682" s="26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5"/>
      <c r="DD682" s="5"/>
      <c r="DE682" s="5"/>
      <c r="DF682" s="5"/>
      <c r="DG682" s="5"/>
      <c r="DH682" s="5"/>
      <c r="DI682" s="5"/>
      <c r="DJ682" s="5"/>
      <c r="DK682" s="5"/>
      <c r="DL682" s="5"/>
      <c r="DM682" s="5"/>
      <c r="DN682" s="5"/>
      <c r="DO682" s="5"/>
      <c r="DP682" s="5"/>
      <c r="DQ682" s="5"/>
      <c r="DR682" s="5"/>
      <c r="DS682" s="5"/>
      <c r="DT682" s="5"/>
      <c r="DU682" s="5"/>
      <c r="DV682" s="5"/>
      <c r="DW682" s="5"/>
      <c r="DX682" s="5"/>
      <c r="DY682" s="5"/>
      <c r="DZ682" s="5"/>
      <c r="EA682" s="5"/>
      <c r="EB682" s="5"/>
      <c r="EC682" s="5"/>
      <c r="ED682" s="5"/>
      <c r="EE682" s="5"/>
      <c r="EF682" s="5"/>
      <c r="EG682" s="5"/>
      <c r="EH682" s="5"/>
      <c r="EI682" s="5"/>
      <c r="EJ682" s="5"/>
      <c r="EK682" s="5"/>
      <c r="EL682" s="5"/>
      <c r="EM682" s="5"/>
      <c r="EN682" s="5"/>
      <c r="EO682" s="5"/>
      <c r="EP682" s="5"/>
      <c r="EQ682" s="5"/>
      <c r="ER682" s="5"/>
      <c r="ES682" s="5"/>
      <c r="ET682" s="5"/>
      <c r="EU682" s="5"/>
      <c r="EV682" s="5"/>
      <c r="EW682" s="5"/>
      <c r="EX682" s="5"/>
      <c r="EY682" s="5"/>
      <c r="EZ682" s="5"/>
      <c r="FA682" s="5"/>
      <c r="FB682" s="5"/>
      <c r="FC682" s="5"/>
      <c r="FD682" s="5"/>
      <c r="FE682" s="5"/>
      <c r="FF682" s="5"/>
      <c r="FG682" s="5"/>
      <c r="FH682" s="5"/>
      <c r="FI682" s="5"/>
      <c r="FJ682" s="5"/>
      <c r="FK682" s="5"/>
      <c r="FL682" s="5"/>
      <c r="FM682" s="5"/>
      <c r="FN682" s="5"/>
      <c r="FO682" s="5"/>
      <c r="FP682" s="5"/>
      <c r="FQ682" s="5"/>
      <c r="FR682" s="5"/>
      <c r="FS682" s="5"/>
      <c r="FT682" s="5"/>
      <c r="FU682" s="5"/>
      <c r="FV682" s="5"/>
      <c r="FW682" s="5"/>
      <c r="FX682" s="5"/>
      <c r="FY682" s="5"/>
      <c r="FZ682" s="5"/>
      <c r="GA682" s="5"/>
      <c r="GB682" s="5"/>
      <c r="GC682" s="5"/>
      <c r="GD682" s="5"/>
      <c r="GE682" s="5"/>
      <c r="GF682" s="5"/>
      <c r="GG682" s="5"/>
      <c r="GH682" s="5"/>
      <c r="GI682" s="5"/>
      <c r="GJ682" s="5"/>
      <c r="GK682" s="5"/>
      <c r="GL682" s="5"/>
      <c r="GM682" s="5"/>
      <c r="GN682" s="5"/>
      <c r="GO682" s="5"/>
      <c r="GP682" s="5"/>
      <c r="GQ682" s="5"/>
      <c r="GR682" s="5"/>
      <c r="GS682" s="5"/>
      <c r="GT682" s="5"/>
      <c r="GU682" s="5"/>
      <c r="GV682" s="5"/>
      <c r="GW682" s="5"/>
      <c r="GX682" s="5"/>
      <c r="GY682" s="5"/>
      <c r="GZ682" s="5"/>
      <c r="HA682" s="5"/>
      <c r="HB682" s="5"/>
      <c r="HC682" s="5"/>
      <c r="HD682" s="5"/>
      <c r="HE682" s="5"/>
      <c r="HF682" s="5"/>
      <c r="HG682" s="5"/>
      <c r="HH682" s="5"/>
      <c r="HI682" s="5"/>
      <c r="HJ682" s="5"/>
      <c r="HK682" s="5"/>
      <c r="HL682" s="5"/>
    </row>
    <row r="683" spans="1:220" s="56" customFormat="1" x14ac:dyDescent="0.25">
      <c r="A683" s="44"/>
      <c r="B683" s="142"/>
      <c r="C683" s="143"/>
      <c r="D683" s="26"/>
      <c r="E683" s="26"/>
      <c r="F683" s="26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5"/>
      <c r="DD683" s="5"/>
      <c r="DE683" s="5"/>
      <c r="DF683" s="5"/>
      <c r="DG683" s="5"/>
      <c r="DH683" s="5"/>
      <c r="DI683" s="5"/>
      <c r="DJ683" s="5"/>
      <c r="DK683" s="5"/>
      <c r="DL683" s="5"/>
      <c r="DM683" s="5"/>
      <c r="DN683" s="5"/>
      <c r="DO683" s="5"/>
      <c r="DP683" s="5"/>
      <c r="DQ683" s="5"/>
      <c r="DR683" s="5"/>
      <c r="DS683" s="5"/>
      <c r="DT683" s="5"/>
      <c r="DU683" s="5"/>
      <c r="DV683" s="5"/>
      <c r="DW683" s="5"/>
      <c r="DX683" s="5"/>
      <c r="DY683" s="5"/>
      <c r="DZ683" s="5"/>
      <c r="EA683" s="5"/>
      <c r="EB683" s="5"/>
      <c r="EC683" s="5"/>
      <c r="ED683" s="5"/>
      <c r="EE683" s="5"/>
      <c r="EF683" s="5"/>
      <c r="EG683" s="5"/>
      <c r="EH683" s="5"/>
      <c r="EI683" s="5"/>
      <c r="EJ683" s="5"/>
      <c r="EK683" s="5"/>
      <c r="EL683" s="5"/>
      <c r="EM683" s="5"/>
      <c r="EN683" s="5"/>
      <c r="EO683" s="5"/>
      <c r="EP683" s="5"/>
      <c r="EQ683" s="5"/>
      <c r="ER683" s="5"/>
      <c r="ES683" s="5"/>
      <c r="ET683" s="5"/>
      <c r="EU683" s="5"/>
      <c r="EV683" s="5"/>
      <c r="EW683" s="5"/>
      <c r="EX683" s="5"/>
      <c r="EY683" s="5"/>
      <c r="EZ683" s="5"/>
      <c r="FA683" s="5"/>
      <c r="FB683" s="5"/>
      <c r="FC683" s="5"/>
      <c r="FD683" s="5"/>
      <c r="FE683" s="5"/>
      <c r="FF683" s="5"/>
      <c r="FG683" s="5"/>
      <c r="FH683" s="5"/>
      <c r="FI683" s="5"/>
      <c r="FJ683" s="5"/>
      <c r="FK683" s="5"/>
      <c r="FL683" s="5"/>
      <c r="FM683" s="5"/>
      <c r="FN683" s="5"/>
      <c r="FO683" s="5"/>
      <c r="FP683" s="5"/>
      <c r="FQ683" s="5"/>
      <c r="FR683" s="5"/>
      <c r="FS683" s="5"/>
      <c r="FT683" s="5"/>
      <c r="FU683" s="5"/>
      <c r="FV683" s="5"/>
      <c r="FW683" s="5"/>
      <c r="FX683" s="5"/>
      <c r="FY683" s="5"/>
      <c r="FZ683" s="5"/>
      <c r="GA683" s="5"/>
      <c r="GB683" s="5"/>
      <c r="GC683" s="5"/>
      <c r="GD683" s="5"/>
      <c r="GE683" s="5"/>
      <c r="GF683" s="5"/>
      <c r="GG683" s="5"/>
      <c r="GH683" s="5"/>
      <c r="GI683" s="5"/>
      <c r="GJ683" s="5"/>
      <c r="GK683" s="5"/>
      <c r="GL683" s="5"/>
      <c r="GM683" s="5"/>
      <c r="GN683" s="5"/>
      <c r="GO683" s="5"/>
      <c r="GP683" s="5"/>
      <c r="GQ683" s="5"/>
      <c r="GR683" s="5"/>
      <c r="GS683" s="5"/>
      <c r="GT683" s="5"/>
      <c r="GU683" s="5"/>
      <c r="GV683" s="5"/>
      <c r="GW683" s="5"/>
      <c r="GX683" s="5"/>
      <c r="GY683" s="5"/>
      <c r="GZ683" s="5"/>
      <c r="HA683" s="5"/>
      <c r="HB683" s="5"/>
      <c r="HC683" s="5"/>
      <c r="HD683" s="5"/>
      <c r="HE683" s="5"/>
      <c r="HF683" s="5"/>
      <c r="HG683" s="5"/>
      <c r="HH683" s="5"/>
      <c r="HI683" s="5"/>
      <c r="HJ683" s="5"/>
      <c r="HK683" s="5"/>
      <c r="HL683" s="5"/>
    </row>
    <row r="684" spans="1:220" s="56" customFormat="1" x14ac:dyDescent="0.25">
      <c r="A684" s="44"/>
      <c r="B684" s="142"/>
      <c r="C684" s="143"/>
      <c r="D684" s="26"/>
      <c r="E684" s="26"/>
      <c r="F684" s="26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5"/>
      <c r="DD684" s="5"/>
      <c r="DE684" s="5"/>
      <c r="DF684" s="5"/>
      <c r="DG684" s="5"/>
      <c r="DH684" s="5"/>
      <c r="DI684" s="5"/>
      <c r="DJ684" s="5"/>
      <c r="DK684" s="5"/>
      <c r="DL684" s="5"/>
      <c r="DM684" s="5"/>
      <c r="DN684" s="5"/>
      <c r="DO684" s="5"/>
      <c r="DP684" s="5"/>
      <c r="DQ684" s="5"/>
      <c r="DR684" s="5"/>
      <c r="DS684" s="5"/>
      <c r="DT684" s="5"/>
      <c r="DU684" s="5"/>
      <c r="DV684" s="5"/>
      <c r="DW684" s="5"/>
      <c r="DX684" s="5"/>
      <c r="DY684" s="5"/>
      <c r="DZ684" s="5"/>
      <c r="EA684" s="5"/>
      <c r="EB684" s="5"/>
      <c r="EC684" s="5"/>
      <c r="ED684" s="5"/>
      <c r="EE684" s="5"/>
      <c r="EF684" s="5"/>
      <c r="EG684" s="5"/>
      <c r="EH684" s="5"/>
      <c r="EI684" s="5"/>
      <c r="EJ684" s="5"/>
      <c r="EK684" s="5"/>
      <c r="EL684" s="5"/>
      <c r="EM684" s="5"/>
      <c r="EN684" s="5"/>
      <c r="EO684" s="5"/>
      <c r="EP684" s="5"/>
      <c r="EQ684" s="5"/>
      <c r="ER684" s="5"/>
      <c r="ES684" s="5"/>
      <c r="ET684" s="5"/>
      <c r="EU684" s="5"/>
      <c r="EV684" s="5"/>
      <c r="EW684" s="5"/>
      <c r="EX684" s="5"/>
      <c r="EY684" s="5"/>
      <c r="EZ684" s="5"/>
      <c r="FA684" s="5"/>
      <c r="FB684" s="5"/>
      <c r="FC684" s="5"/>
      <c r="FD684" s="5"/>
      <c r="FE684" s="5"/>
      <c r="FF684" s="5"/>
      <c r="FG684" s="5"/>
      <c r="FH684" s="5"/>
      <c r="FI684" s="5"/>
      <c r="FJ684" s="5"/>
      <c r="FK684" s="5"/>
      <c r="FL684" s="5"/>
      <c r="FM684" s="5"/>
      <c r="FN684" s="5"/>
      <c r="FO684" s="5"/>
      <c r="FP684" s="5"/>
      <c r="FQ684" s="5"/>
      <c r="FR684" s="5"/>
      <c r="FS684" s="5"/>
      <c r="FT684" s="5"/>
      <c r="FU684" s="5"/>
      <c r="FV684" s="5"/>
      <c r="FW684" s="5"/>
      <c r="FX684" s="5"/>
      <c r="FY684" s="5"/>
      <c r="FZ684" s="5"/>
      <c r="GA684" s="5"/>
      <c r="GB684" s="5"/>
      <c r="GC684" s="5"/>
      <c r="GD684" s="5"/>
      <c r="GE684" s="5"/>
      <c r="GF684" s="5"/>
      <c r="GG684" s="5"/>
      <c r="GH684" s="5"/>
      <c r="GI684" s="5"/>
      <c r="GJ684" s="5"/>
      <c r="GK684" s="5"/>
      <c r="GL684" s="5"/>
      <c r="GM684" s="5"/>
      <c r="GN684" s="5"/>
      <c r="GO684" s="5"/>
      <c r="GP684" s="5"/>
      <c r="GQ684" s="5"/>
      <c r="GR684" s="5"/>
      <c r="GS684" s="5"/>
      <c r="GT684" s="5"/>
      <c r="GU684" s="5"/>
      <c r="GV684" s="5"/>
      <c r="GW684" s="5"/>
      <c r="GX684" s="5"/>
      <c r="GY684" s="5"/>
      <c r="GZ684" s="5"/>
      <c r="HA684" s="5"/>
      <c r="HB684" s="5"/>
      <c r="HC684" s="5"/>
      <c r="HD684" s="5"/>
      <c r="HE684" s="5"/>
      <c r="HF684" s="5"/>
      <c r="HG684" s="5"/>
      <c r="HH684" s="5"/>
      <c r="HI684" s="5"/>
      <c r="HJ684" s="5"/>
      <c r="HK684" s="5"/>
      <c r="HL684" s="5"/>
    </row>
    <row r="685" spans="1:220" s="56" customFormat="1" x14ac:dyDescent="0.25">
      <c r="A685" s="44"/>
      <c r="B685" s="142"/>
      <c r="C685" s="143"/>
      <c r="D685" s="26"/>
      <c r="E685" s="26"/>
      <c r="F685" s="26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  <c r="DD685" s="5"/>
      <c r="DE685" s="5"/>
      <c r="DF685" s="5"/>
      <c r="DG685" s="5"/>
      <c r="DH685" s="5"/>
      <c r="DI685" s="5"/>
      <c r="DJ685" s="5"/>
      <c r="DK685" s="5"/>
      <c r="DL685" s="5"/>
      <c r="DM685" s="5"/>
      <c r="DN685" s="5"/>
      <c r="DO685" s="5"/>
      <c r="DP685" s="5"/>
      <c r="DQ685" s="5"/>
      <c r="DR685" s="5"/>
      <c r="DS685" s="5"/>
      <c r="DT685" s="5"/>
      <c r="DU685" s="5"/>
      <c r="DV685" s="5"/>
      <c r="DW685" s="5"/>
      <c r="DX685" s="5"/>
      <c r="DY685" s="5"/>
      <c r="DZ685" s="5"/>
      <c r="EA685" s="5"/>
      <c r="EB685" s="5"/>
      <c r="EC685" s="5"/>
      <c r="ED685" s="5"/>
      <c r="EE685" s="5"/>
      <c r="EF685" s="5"/>
      <c r="EG685" s="5"/>
      <c r="EH685" s="5"/>
      <c r="EI685" s="5"/>
      <c r="EJ685" s="5"/>
      <c r="EK685" s="5"/>
      <c r="EL685" s="5"/>
      <c r="EM685" s="5"/>
      <c r="EN685" s="5"/>
      <c r="EO685" s="5"/>
      <c r="EP685" s="5"/>
      <c r="EQ685" s="5"/>
      <c r="ER685" s="5"/>
      <c r="ES685" s="5"/>
      <c r="ET685" s="5"/>
      <c r="EU685" s="5"/>
      <c r="EV685" s="5"/>
      <c r="EW685" s="5"/>
      <c r="EX685" s="5"/>
      <c r="EY685" s="5"/>
      <c r="EZ685" s="5"/>
      <c r="FA685" s="5"/>
      <c r="FB685" s="5"/>
      <c r="FC685" s="5"/>
      <c r="FD685" s="5"/>
      <c r="FE685" s="5"/>
      <c r="FF685" s="5"/>
      <c r="FG685" s="5"/>
      <c r="FH685" s="5"/>
      <c r="FI685" s="5"/>
      <c r="FJ685" s="5"/>
      <c r="FK685" s="5"/>
      <c r="FL685" s="5"/>
      <c r="FM685" s="5"/>
      <c r="FN685" s="5"/>
      <c r="FO685" s="5"/>
      <c r="FP685" s="5"/>
      <c r="FQ685" s="5"/>
      <c r="FR685" s="5"/>
      <c r="FS685" s="5"/>
      <c r="FT685" s="5"/>
      <c r="FU685" s="5"/>
      <c r="FV685" s="5"/>
      <c r="FW685" s="5"/>
      <c r="FX685" s="5"/>
      <c r="FY685" s="5"/>
      <c r="FZ685" s="5"/>
      <c r="GA685" s="5"/>
      <c r="GB685" s="5"/>
      <c r="GC685" s="5"/>
      <c r="GD685" s="5"/>
      <c r="GE685" s="5"/>
      <c r="GF685" s="5"/>
      <c r="GG685" s="5"/>
      <c r="GH685" s="5"/>
      <c r="GI685" s="5"/>
      <c r="GJ685" s="5"/>
      <c r="GK685" s="5"/>
      <c r="GL685" s="5"/>
      <c r="GM685" s="5"/>
      <c r="GN685" s="5"/>
      <c r="GO685" s="5"/>
      <c r="GP685" s="5"/>
      <c r="GQ685" s="5"/>
      <c r="GR685" s="5"/>
      <c r="GS685" s="5"/>
      <c r="GT685" s="5"/>
      <c r="GU685" s="5"/>
      <c r="GV685" s="5"/>
      <c r="GW685" s="5"/>
      <c r="GX685" s="5"/>
      <c r="GY685" s="5"/>
      <c r="GZ685" s="5"/>
      <c r="HA685" s="5"/>
      <c r="HB685" s="5"/>
      <c r="HC685" s="5"/>
      <c r="HD685" s="5"/>
      <c r="HE685" s="5"/>
      <c r="HF685" s="5"/>
      <c r="HG685" s="5"/>
      <c r="HH685" s="5"/>
      <c r="HI685" s="5"/>
      <c r="HJ685" s="5"/>
      <c r="HK685" s="5"/>
      <c r="HL685" s="5"/>
    </row>
    <row r="686" spans="1:220" s="56" customFormat="1" x14ac:dyDescent="0.25">
      <c r="A686" s="44"/>
      <c r="B686" s="142"/>
      <c r="C686" s="143"/>
      <c r="D686" s="26"/>
      <c r="E686" s="26"/>
      <c r="F686" s="26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  <c r="DG686" s="5"/>
      <c r="DH686" s="5"/>
      <c r="DI686" s="5"/>
      <c r="DJ686" s="5"/>
      <c r="DK686" s="5"/>
      <c r="DL686" s="5"/>
      <c r="DM686" s="5"/>
      <c r="DN686" s="5"/>
      <c r="DO686" s="5"/>
      <c r="DP686" s="5"/>
      <c r="DQ686" s="5"/>
      <c r="DR686" s="5"/>
      <c r="DS686" s="5"/>
      <c r="DT686" s="5"/>
      <c r="DU686" s="5"/>
      <c r="DV686" s="5"/>
      <c r="DW686" s="5"/>
      <c r="DX686" s="5"/>
      <c r="DY686" s="5"/>
      <c r="DZ686" s="5"/>
      <c r="EA686" s="5"/>
      <c r="EB686" s="5"/>
      <c r="EC686" s="5"/>
      <c r="ED686" s="5"/>
      <c r="EE686" s="5"/>
      <c r="EF686" s="5"/>
      <c r="EG686" s="5"/>
      <c r="EH686" s="5"/>
      <c r="EI686" s="5"/>
      <c r="EJ686" s="5"/>
      <c r="EK686" s="5"/>
      <c r="EL686" s="5"/>
      <c r="EM686" s="5"/>
      <c r="EN686" s="5"/>
      <c r="EO686" s="5"/>
      <c r="EP686" s="5"/>
      <c r="EQ686" s="5"/>
      <c r="ER686" s="5"/>
      <c r="ES686" s="5"/>
      <c r="ET686" s="5"/>
      <c r="EU686" s="5"/>
      <c r="EV686" s="5"/>
      <c r="EW686" s="5"/>
      <c r="EX686" s="5"/>
      <c r="EY686" s="5"/>
      <c r="EZ686" s="5"/>
      <c r="FA686" s="5"/>
      <c r="FB686" s="5"/>
      <c r="FC686" s="5"/>
      <c r="FD686" s="5"/>
      <c r="FE686" s="5"/>
      <c r="FF686" s="5"/>
      <c r="FG686" s="5"/>
      <c r="FH686" s="5"/>
      <c r="FI686" s="5"/>
      <c r="FJ686" s="5"/>
      <c r="FK686" s="5"/>
      <c r="FL686" s="5"/>
      <c r="FM686" s="5"/>
      <c r="FN686" s="5"/>
      <c r="FO686" s="5"/>
      <c r="FP686" s="5"/>
      <c r="FQ686" s="5"/>
      <c r="FR686" s="5"/>
      <c r="FS686" s="5"/>
      <c r="FT686" s="5"/>
      <c r="FU686" s="5"/>
      <c r="FV686" s="5"/>
      <c r="FW686" s="5"/>
      <c r="FX686" s="5"/>
      <c r="FY686" s="5"/>
      <c r="FZ686" s="5"/>
      <c r="GA686" s="5"/>
      <c r="GB686" s="5"/>
      <c r="GC686" s="5"/>
      <c r="GD686" s="5"/>
      <c r="GE686" s="5"/>
      <c r="GF686" s="5"/>
      <c r="GG686" s="5"/>
      <c r="GH686" s="5"/>
      <c r="GI686" s="5"/>
      <c r="GJ686" s="5"/>
      <c r="GK686" s="5"/>
      <c r="GL686" s="5"/>
      <c r="GM686" s="5"/>
      <c r="GN686" s="5"/>
      <c r="GO686" s="5"/>
      <c r="GP686" s="5"/>
      <c r="GQ686" s="5"/>
      <c r="GR686" s="5"/>
      <c r="GS686" s="5"/>
      <c r="GT686" s="5"/>
      <c r="GU686" s="5"/>
      <c r="GV686" s="5"/>
      <c r="GW686" s="5"/>
      <c r="GX686" s="5"/>
      <c r="GY686" s="5"/>
      <c r="GZ686" s="5"/>
      <c r="HA686" s="5"/>
      <c r="HB686" s="5"/>
      <c r="HC686" s="5"/>
      <c r="HD686" s="5"/>
      <c r="HE686" s="5"/>
      <c r="HF686" s="5"/>
      <c r="HG686" s="5"/>
      <c r="HH686" s="5"/>
      <c r="HI686" s="5"/>
      <c r="HJ686" s="5"/>
      <c r="HK686" s="5"/>
      <c r="HL686" s="5"/>
    </row>
    <row r="687" spans="1:220" s="56" customFormat="1" x14ac:dyDescent="0.25">
      <c r="A687" s="44"/>
      <c r="B687" s="142"/>
      <c r="C687" s="143"/>
      <c r="D687" s="26"/>
      <c r="E687" s="26"/>
      <c r="F687" s="26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  <c r="DE687" s="5"/>
      <c r="DF687" s="5"/>
      <c r="DG687" s="5"/>
      <c r="DH687" s="5"/>
      <c r="DI687" s="5"/>
      <c r="DJ687" s="5"/>
      <c r="DK687" s="5"/>
      <c r="DL687" s="5"/>
      <c r="DM687" s="5"/>
      <c r="DN687" s="5"/>
      <c r="DO687" s="5"/>
      <c r="DP687" s="5"/>
      <c r="DQ687" s="5"/>
      <c r="DR687" s="5"/>
      <c r="DS687" s="5"/>
      <c r="DT687" s="5"/>
      <c r="DU687" s="5"/>
      <c r="DV687" s="5"/>
      <c r="DW687" s="5"/>
      <c r="DX687" s="5"/>
      <c r="DY687" s="5"/>
      <c r="DZ687" s="5"/>
      <c r="EA687" s="5"/>
      <c r="EB687" s="5"/>
      <c r="EC687" s="5"/>
      <c r="ED687" s="5"/>
      <c r="EE687" s="5"/>
      <c r="EF687" s="5"/>
      <c r="EG687" s="5"/>
      <c r="EH687" s="5"/>
      <c r="EI687" s="5"/>
      <c r="EJ687" s="5"/>
      <c r="EK687" s="5"/>
      <c r="EL687" s="5"/>
      <c r="EM687" s="5"/>
      <c r="EN687" s="5"/>
      <c r="EO687" s="5"/>
      <c r="EP687" s="5"/>
      <c r="EQ687" s="5"/>
      <c r="ER687" s="5"/>
      <c r="ES687" s="5"/>
      <c r="ET687" s="5"/>
      <c r="EU687" s="5"/>
      <c r="EV687" s="5"/>
      <c r="EW687" s="5"/>
      <c r="EX687" s="5"/>
      <c r="EY687" s="5"/>
      <c r="EZ687" s="5"/>
      <c r="FA687" s="5"/>
      <c r="FB687" s="5"/>
      <c r="FC687" s="5"/>
      <c r="FD687" s="5"/>
      <c r="FE687" s="5"/>
      <c r="FF687" s="5"/>
      <c r="FG687" s="5"/>
      <c r="FH687" s="5"/>
      <c r="FI687" s="5"/>
      <c r="FJ687" s="5"/>
      <c r="FK687" s="5"/>
      <c r="FL687" s="5"/>
      <c r="FM687" s="5"/>
      <c r="FN687" s="5"/>
      <c r="FO687" s="5"/>
      <c r="FP687" s="5"/>
      <c r="FQ687" s="5"/>
      <c r="FR687" s="5"/>
      <c r="FS687" s="5"/>
      <c r="FT687" s="5"/>
      <c r="FU687" s="5"/>
      <c r="FV687" s="5"/>
      <c r="FW687" s="5"/>
      <c r="FX687" s="5"/>
      <c r="FY687" s="5"/>
      <c r="FZ687" s="5"/>
      <c r="GA687" s="5"/>
      <c r="GB687" s="5"/>
      <c r="GC687" s="5"/>
      <c r="GD687" s="5"/>
      <c r="GE687" s="5"/>
      <c r="GF687" s="5"/>
      <c r="GG687" s="5"/>
      <c r="GH687" s="5"/>
      <c r="GI687" s="5"/>
      <c r="GJ687" s="5"/>
      <c r="GK687" s="5"/>
      <c r="GL687" s="5"/>
      <c r="GM687" s="5"/>
      <c r="GN687" s="5"/>
      <c r="GO687" s="5"/>
      <c r="GP687" s="5"/>
      <c r="GQ687" s="5"/>
      <c r="GR687" s="5"/>
      <c r="GS687" s="5"/>
      <c r="GT687" s="5"/>
      <c r="GU687" s="5"/>
      <c r="GV687" s="5"/>
      <c r="GW687" s="5"/>
      <c r="GX687" s="5"/>
      <c r="GY687" s="5"/>
      <c r="GZ687" s="5"/>
      <c r="HA687" s="5"/>
      <c r="HB687" s="5"/>
      <c r="HC687" s="5"/>
      <c r="HD687" s="5"/>
      <c r="HE687" s="5"/>
      <c r="HF687" s="5"/>
      <c r="HG687" s="5"/>
      <c r="HH687" s="5"/>
      <c r="HI687" s="5"/>
      <c r="HJ687" s="5"/>
      <c r="HK687" s="5"/>
      <c r="HL687" s="5"/>
    </row>
    <row r="688" spans="1:220" s="56" customFormat="1" x14ac:dyDescent="0.25">
      <c r="A688" s="44"/>
      <c r="B688" s="142"/>
      <c r="C688" s="143"/>
      <c r="D688" s="26"/>
      <c r="E688" s="26"/>
      <c r="F688" s="26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  <c r="DE688" s="5"/>
      <c r="DF688" s="5"/>
      <c r="DG688" s="5"/>
      <c r="DH688" s="5"/>
      <c r="DI688" s="5"/>
      <c r="DJ688" s="5"/>
      <c r="DK688" s="5"/>
      <c r="DL688" s="5"/>
      <c r="DM688" s="5"/>
      <c r="DN688" s="5"/>
      <c r="DO688" s="5"/>
      <c r="DP688" s="5"/>
      <c r="DQ688" s="5"/>
      <c r="DR688" s="5"/>
      <c r="DS688" s="5"/>
      <c r="DT688" s="5"/>
      <c r="DU688" s="5"/>
      <c r="DV688" s="5"/>
      <c r="DW688" s="5"/>
      <c r="DX688" s="5"/>
      <c r="DY688" s="5"/>
      <c r="DZ688" s="5"/>
      <c r="EA688" s="5"/>
      <c r="EB688" s="5"/>
      <c r="EC688" s="5"/>
      <c r="ED688" s="5"/>
      <c r="EE688" s="5"/>
      <c r="EF688" s="5"/>
      <c r="EG688" s="5"/>
      <c r="EH688" s="5"/>
      <c r="EI688" s="5"/>
      <c r="EJ688" s="5"/>
      <c r="EK688" s="5"/>
      <c r="EL688" s="5"/>
      <c r="EM688" s="5"/>
      <c r="EN688" s="5"/>
      <c r="EO688" s="5"/>
      <c r="EP688" s="5"/>
      <c r="EQ688" s="5"/>
      <c r="ER688" s="5"/>
      <c r="ES688" s="5"/>
      <c r="ET688" s="5"/>
      <c r="EU688" s="5"/>
      <c r="EV688" s="5"/>
      <c r="EW688" s="5"/>
      <c r="EX688" s="5"/>
      <c r="EY688" s="5"/>
      <c r="EZ688" s="5"/>
      <c r="FA688" s="5"/>
      <c r="FB688" s="5"/>
      <c r="FC688" s="5"/>
      <c r="FD688" s="5"/>
      <c r="FE688" s="5"/>
      <c r="FF688" s="5"/>
      <c r="FG688" s="5"/>
      <c r="FH688" s="5"/>
      <c r="FI688" s="5"/>
      <c r="FJ688" s="5"/>
      <c r="FK688" s="5"/>
      <c r="FL688" s="5"/>
      <c r="FM688" s="5"/>
      <c r="FN688" s="5"/>
      <c r="FO688" s="5"/>
      <c r="FP688" s="5"/>
      <c r="FQ688" s="5"/>
      <c r="FR688" s="5"/>
      <c r="FS688" s="5"/>
      <c r="FT688" s="5"/>
      <c r="FU688" s="5"/>
      <c r="FV688" s="5"/>
      <c r="FW688" s="5"/>
      <c r="FX688" s="5"/>
      <c r="FY688" s="5"/>
      <c r="FZ688" s="5"/>
      <c r="GA688" s="5"/>
      <c r="GB688" s="5"/>
      <c r="GC688" s="5"/>
      <c r="GD688" s="5"/>
      <c r="GE688" s="5"/>
      <c r="GF688" s="5"/>
      <c r="GG688" s="5"/>
      <c r="GH688" s="5"/>
      <c r="GI688" s="5"/>
      <c r="GJ688" s="5"/>
      <c r="GK688" s="5"/>
      <c r="GL688" s="5"/>
      <c r="GM688" s="5"/>
      <c r="GN688" s="5"/>
      <c r="GO688" s="5"/>
      <c r="GP688" s="5"/>
      <c r="GQ688" s="5"/>
      <c r="GR688" s="5"/>
      <c r="GS688" s="5"/>
      <c r="GT688" s="5"/>
      <c r="GU688" s="5"/>
      <c r="GV688" s="5"/>
      <c r="GW688" s="5"/>
      <c r="GX688" s="5"/>
      <c r="GY688" s="5"/>
      <c r="GZ688" s="5"/>
      <c r="HA688" s="5"/>
      <c r="HB688" s="5"/>
      <c r="HC688" s="5"/>
      <c r="HD688" s="5"/>
      <c r="HE688" s="5"/>
      <c r="HF688" s="5"/>
      <c r="HG688" s="5"/>
      <c r="HH688" s="5"/>
      <c r="HI688" s="5"/>
      <c r="HJ688" s="5"/>
      <c r="HK688" s="5"/>
      <c r="HL688" s="5"/>
    </row>
    <row r="689" spans="1:220" s="56" customFormat="1" x14ac:dyDescent="0.25">
      <c r="A689" s="44"/>
      <c r="B689" s="142"/>
      <c r="C689" s="143"/>
      <c r="D689" s="26"/>
      <c r="E689" s="26"/>
      <c r="F689" s="26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  <c r="DC689" s="5"/>
      <c r="DD689" s="5"/>
      <c r="DE689" s="5"/>
      <c r="DF689" s="5"/>
      <c r="DG689" s="5"/>
      <c r="DH689" s="5"/>
      <c r="DI689" s="5"/>
      <c r="DJ689" s="5"/>
      <c r="DK689" s="5"/>
      <c r="DL689" s="5"/>
      <c r="DM689" s="5"/>
      <c r="DN689" s="5"/>
      <c r="DO689" s="5"/>
      <c r="DP689" s="5"/>
      <c r="DQ689" s="5"/>
      <c r="DR689" s="5"/>
      <c r="DS689" s="5"/>
      <c r="DT689" s="5"/>
      <c r="DU689" s="5"/>
      <c r="DV689" s="5"/>
      <c r="DW689" s="5"/>
      <c r="DX689" s="5"/>
      <c r="DY689" s="5"/>
      <c r="DZ689" s="5"/>
      <c r="EA689" s="5"/>
      <c r="EB689" s="5"/>
      <c r="EC689" s="5"/>
      <c r="ED689" s="5"/>
      <c r="EE689" s="5"/>
      <c r="EF689" s="5"/>
      <c r="EG689" s="5"/>
      <c r="EH689" s="5"/>
      <c r="EI689" s="5"/>
      <c r="EJ689" s="5"/>
      <c r="EK689" s="5"/>
      <c r="EL689" s="5"/>
      <c r="EM689" s="5"/>
      <c r="EN689" s="5"/>
      <c r="EO689" s="5"/>
      <c r="EP689" s="5"/>
      <c r="EQ689" s="5"/>
      <c r="ER689" s="5"/>
      <c r="ES689" s="5"/>
      <c r="ET689" s="5"/>
      <c r="EU689" s="5"/>
      <c r="EV689" s="5"/>
      <c r="EW689" s="5"/>
      <c r="EX689" s="5"/>
      <c r="EY689" s="5"/>
      <c r="EZ689" s="5"/>
      <c r="FA689" s="5"/>
      <c r="FB689" s="5"/>
      <c r="FC689" s="5"/>
      <c r="FD689" s="5"/>
      <c r="FE689" s="5"/>
      <c r="FF689" s="5"/>
      <c r="FG689" s="5"/>
      <c r="FH689" s="5"/>
      <c r="FI689" s="5"/>
      <c r="FJ689" s="5"/>
      <c r="FK689" s="5"/>
      <c r="FL689" s="5"/>
      <c r="FM689" s="5"/>
      <c r="FN689" s="5"/>
      <c r="FO689" s="5"/>
      <c r="FP689" s="5"/>
      <c r="FQ689" s="5"/>
      <c r="FR689" s="5"/>
      <c r="FS689" s="5"/>
      <c r="FT689" s="5"/>
      <c r="FU689" s="5"/>
      <c r="FV689" s="5"/>
      <c r="FW689" s="5"/>
      <c r="FX689" s="5"/>
      <c r="FY689" s="5"/>
      <c r="FZ689" s="5"/>
      <c r="GA689" s="5"/>
      <c r="GB689" s="5"/>
      <c r="GC689" s="5"/>
      <c r="GD689" s="5"/>
      <c r="GE689" s="5"/>
      <c r="GF689" s="5"/>
      <c r="GG689" s="5"/>
      <c r="GH689" s="5"/>
      <c r="GI689" s="5"/>
      <c r="GJ689" s="5"/>
      <c r="GK689" s="5"/>
      <c r="GL689" s="5"/>
      <c r="GM689" s="5"/>
      <c r="GN689" s="5"/>
      <c r="GO689" s="5"/>
      <c r="GP689" s="5"/>
      <c r="GQ689" s="5"/>
      <c r="GR689" s="5"/>
      <c r="GS689" s="5"/>
      <c r="GT689" s="5"/>
      <c r="GU689" s="5"/>
      <c r="GV689" s="5"/>
      <c r="GW689" s="5"/>
      <c r="GX689" s="5"/>
      <c r="GY689" s="5"/>
      <c r="GZ689" s="5"/>
      <c r="HA689" s="5"/>
      <c r="HB689" s="5"/>
      <c r="HC689" s="5"/>
      <c r="HD689" s="5"/>
      <c r="HE689" s="5"/>
      <c r="HF689" s="5"/>
      <c r="HG689" s="5"/>
      <c r="HH689" s="5"/>
      <c r="HI689" s="5"/>
      <c r="HJ689" s="5"/>
      <c r="HK689" s="5"/>
      <c r="HL689" s="5"/>
    </row>
    <row r="690" spans="1:220" s="56" customFormat="1" x14ac:dyDescent="0.25">
      <c r="A690" s="44"/>
      <c r="B690" s="142"/>
      <c r="C690" s="143"/>
      <c r="D690" s="26"/>
      <c r="E690" s="26"/>
      <c r="F690" s="26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  <c r="DC690" s="5"/>
      <c r="DD690" s="5"/>
      <c r="DE690" s="5"/>
      <c r="DF690" s="5"/>
      <c r="DG690" s="5"/>
      <c r="DH690" s="5"/>
      <c r="DI690" s="5"/>
      <c r="DJ690" s="5"/>
      <c r="DK690" s="5"/>
      <c r="DL690" s="5"/>
      <c r="DM690" s="5"/>
      <c r="DN690" s="5"/>
      <c r="DO690" s="5"/>
      <c r="DP690" s="5"/>
      <c r="DQ690" s="5"/>
      <c r="DR690" s="5"/>
      <c r="DS690" s="5"/>
      <c r="DT690" s="5"/>
      <c r="DU690" s="5"/>
      <c r="DV690" s="5"/>
      <c r="DW690" s="5"/>
      <c r="DX690" s="5"/>
      <c r="DY690" s="5"/>
      <c r="DZ690" s="5"/>
      <c r="EA690" s="5"/>
      <c r="EB690" s="5"/>
      <c r="EC690" s="5"/>
      <c r="ED690" s="5"/>
      <c r="EE690" s="5"/>
      <c r="EF690" s="5"/>
      <c r="EG690" s="5"/>
      <c r="EH690" s="5"/>
      <c r="EI690" s="5"/>
      <c r="EJ690" s="5"/>
      <c r="EK690" s="5"/>
      <c r="EL690" s="5"/>
      <c r="EM690" s="5"/>
      <c r="EN690" s="5"/>
      <c r="EO690" s="5"/>
      <c r="EP690" s="5"/>
      <c r="EQ690" s="5"/>
      <c r="ER690" s="5"/>
      <c r="ES690" s="5"/>
      <c r="ET690" s="5"/>
      <c r="EU690" s="5"/>
      <c r="EV690" s="5"/>
      <c r="EW690" s="5"/>
      <c r="EX690" s="5"/>
      <c r="EY690" s="5"/>
      <c r="EZ690" s="5"/>
      <c r="FA690" s="5"/>
      <c r="FB690" s="5"/>
      <c r="FC690" s="5"/>
      <c r="FD690" s="5"/>
      <c r="FE690" s="5"/>
      <c r="FF690" s="5"/>
      <c r="FG690" s="5"/>
      <c r="FH690" s="5"/>
      <c r="FI690" s="5"/>
      <c r="FJ690" s="5"/>
      <c r="FK690" s="5"/>
      <c r="FL690" s="5"/>
      <c r="FM690" s="5"/>
      <c r="FN690" s="5"/>
      <c r="FO690" s="5"/>
      <c r="FP690" s="5"/>
      <c r="FQ690" s="5"/>
      <c r="FR690" s="5"/>
      <c r="FS690" s="5"/>
      <c r="FT690" s="5"/>
      <c r="FU690" s="5"/>
      <c r="FV690" s="5"/>
      <c r="FW690" s="5"/>
      <c r="FX690" s="5"/>
      <c r="FY690" s="5"/>
      <c r="FZ690" s="5"/>
      <c r="GA690" s="5"/>
      <c r="GB690" s="5"/>
      <c r="GC690" s="5"/>
      <c r="GD690" s="5"/>
      <c r="GE690" s="5"/>
      <c r="GF690" s="5"/>
      <c r="GG690" s="5"/>
      <c r="GH690" s="5"/>
      <c r="GI690" s="5"/>
      <c r="GJ690" s="5"/>
      <c r="GK690" s="5"/>
      <c r="GL690" s="5"/>
      <c r="GM690" s="5"/>
      <c r="GN690" s="5"/>
      <c r="GO690" s="5"/>
      <c r="GP690" s="5"/>
      <c r="GQ690" s="5"/>
      <c r="GR690" s="5"/>
      <c r="GS690" s="5"/>
      <c r="GT690" s="5"/>
      <c r="GU690" s="5"/>
      <c r="GV690" s="5"/>
      <c r="GW690" s="5"/>
      <c r="GX690" s="5"/>
      <c r="GY690" s="5"/>
      <c r="GZ690" s="5"/>
      <c r="HA690" s="5"/>
      <c r="HB690" s="5"/>
      <c r="HC690" s="5"/>
      <c r="HD690" s="5"/>
      <c r="HE690" s="5"/>
      <c r="HF690" s="5"/>
      <c r="HG690" s="5"/>
      <c r="HH690" s="5"/>
      <c r="HI690" s="5"/>
      <c r="HJ690" s="5"/>
      <c r="HK690" s="5"/>
      <c r="HL690" s="5"/>
    </row>
    <row r="691" spans="1:220" s="56" customFormat="1" x14ac:dyDescent="0.25">
      <c r="A691" s="44"/>
      <c r="B691" s="142"/>
      <c r="C691" s="143"/>
      <c r="D691" s="26"/>
      <c r="E691" s="26"/>
      <c r="F691" s="26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  <c r="CY691" s="5"/>
      <c r="CZ691" s="5"/>
      <c r="DA691" s="5"/>
      <c r="DB691" s="5"/>
      <c r="DC691" s="5"/>
      <c r="DD691" s="5"/>
      <c r="DE691" s="5"/>
      <c r="DF691" s="5"/>
      <c r="DG691" s="5"/>
      <c r="DH691" s="5"/>
      <c r="DI691" s="5"/>
      <c r="DJ691" s="5"/>
      <c r="DK691" s="5"/>
      <c r="DL691" s="5"/>
      <c r="DM691" s="5"/>
      <c r="DN691" s="5"/>
      <c r="DO691" s="5"/>
      <c r="DP691" s="5"/>
      <c r="DQ691" s="5"/>
      <c r="DR691" s="5"/>
      <c r="DS691" s="5"/>
      <c r="DT691" s="5"/>
      <c r="DU691" s="5"/>
      <c r="DV691" s="5"/>
      <c r="DW691" s="5"/>
      <c r="DX691" s="5"/>
      <c r="DY691" s="5"/>
      <c r="DZ691" s="5"/>
      <c r="EA691" s="5"/>
      <c r="EB691" s="5"/>
      <c r="EC691" s="5"/>
      <c r="ED691" s="5"/>
      <c r="EE691" s="5"/>
      <c r="EF691" s="5"/>
      <c r="EG691" s="5"/>
      <c r="EH691" s="5"/>
      <c r="EI691" s="5"/>
      <c r="EJ691" s="5"/>
      <c r="EK691" s="5"/>
      <c r="EL691" s="5"/>
      <c r="EM691" s="5"/>
      <c r="EN691" s="5"/>
      <c r="EO691" s="5"/>
      <c r="EP691" s="5"/>
      <c r="EQ691" s="5"/>
      <c r="ER691" s="5"/>
      <c r="ES691" s="5"/>
      <c r="ET691" s="5"/>
      <c r="EU691" s="5"/>
      <c r="EV691" s="5"/>
      <c r="EW691" s="5"/>
      <c r="EX691" s="5"/>
      <c r="EY691" s="5"/>
      <c r="EZ691" s="5"/>
      <c r="FA691" s="5"/>
      <c r="FB691" s="5"/>
      <c r="FC691" s="5"/>
      <c r="FD691" s="5"/>
      <c r="FE691" s="5"/>
      <c r="FF691" s="5"/>
      <c r="FG691" s="5"/>
      <c r="FH691" s="5"/>
      <c r="FI691" s="5"/>
      <c r="FJ691" s="5"/>
      <c r="FK691" s="5"/>
      <c r="FL691" s="5"/>
      <c r="FM691" s="5"/>
      <c r="FN691" s="5"/>
      <c r="FO691" s="5"/>
      <c r="FP691" s="5"/>
      <c r="FQ691" s="5"/>
      <c r="FR691" s="5"/>
      <c r="FS691" s="5"/>
      <c r="FT691" s="5"/>
      <c r="FU691" s="5"/>
      <c r="FV691" s="5"/>
      <c r="FW691" s="5"/>
      <c r="FX691" s="5"/>
      <c r="FY691" s="5"/>
      <c r="FZ691" s="5"/>
      <c r="GA691" s="5"/>
      <c r="GB691" s="5"/>
      <c r="GC691" s="5"/>
      <c r="GD691" s="5"/>
      <c r="GE691" s="5"/>
      <c r="GF691" s="5"/>
      <c r="GG691" s="5"/>
      <c r="GH691" s="5"/>
      <c r="GI691" s="5"/>
      <c r="GJ691" s="5"/>
      <c r="GK691" s="5"/>
      <c r="GL691" s="5"/>
      <c r="GM691" s="5"/>
      <c r="GN691" s="5"/>
      <c r="GO691" s="5"/>
      <c r="GP691" s="5"/>
      <c r="GQ691" s="5"/>
      <c r="GR691" s="5"/>
      <c r="GS691" s="5"/>
      <c r="GT691" s="5"/>
      <c r="GU691" s="5"/>
      <c r="GV691" s="5"/>
      <c r="GW691" s="5"/>
      <c r="GX691" s="5"/>
      <c r="GY691" s="5"/>
      <c r="GZ691" s="5"/>
      <c r="HA691" s="5"/>
      <c r="HB691" s="5"/>
      <c r="HC691" s="5"/>
      <c r="HD691" s="5"/>
      <c r="HE691" s="5"/>
      <c r="HF691" s="5"/>
      <c r="HG691" s="5"/>
      <c r="HH691" s="5"/>
      <c r="HI691" s="5"/>
      <c r="HJ691" s="5"/>
      <c r="HK691" s="5"/>
      <c r="HL691" s="5"/>
    </row>
    <row r="692" spans="1:220" s="56" customFormat="1" x14ac:dyDescent="0.25">
      <c r="A692" s="44"/>
      <c r="B692" s="142"/>
      <c r="C692" s="143"/>
      <c r="D692" s="26"/>
      <c r="E692" s="26"/>
      <c r="F692" s="26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5"/>
      <c r="CH692" s="5"/>
      <c r="CI692" s="5"/>
      <c r="CJ692" s="5"/>
      <c r="CK692" s="5"/>
      <c r="CL692" s="5"/>
      <c r="CM692" s="5"/>
      <c r="CN692" s="5"/>
      <c r="CO692" s="5"/>
      <c r="CP692" s="5"/>
      <c r="CQ692" s="5"/>
      <c r="CR692" s="5"/>
      <c r="CS692" s="5"/>
      <c r="CT692" s="5"/>
      <c r="CU692" s="5"/>
      <c r="CV692" s="5"/>
      <c r="CW692" s="5"/>
      <c r="CX692" s="5"/>
      <c r="CY692" s="5"/>
      <c r="CZ692" s="5"/>
      <c r="DA692" s="5"/>
      <c r="DB692" s="5"/>
      <c r="DC692" s="5"/>
      <c r="DD692" s="5"/>
      <c r="DE692" s="5"/>
      <c r="DF692" s="5"/>
      <c r="DG692" s="5"/>
      <c r="DH692" s="5"/>
      <c r="DI692" s="5"/>
      <c r="DJ692" s="5"/>
      <c r="DK692" s="5"/>
      <c r="DL692" s="5"/>
      <c r="DM692" s="5"/>
      <c r="DN692" s="5"/>
      <c r="DO692" s="5"/>
      <c r="DP692" s="5"/>
      <c r="DQ692" s="5"/>
      <c r="DR692" s="5"/>
      <c r="DS692" s="5"/>
      <c r="DT692" s="5"/>
      <c r="DU692" s="5"/>
      <c r="DV692" s="5"/>
      <c r="DW692" s="5"/>
      <c r="DX692" s="5"/>
      <c r="DY692" s="5"/>
      <c r="DZ692" s="5"/>
      <c r="EA692" s="5"/>
      <c r="EB692" s="5"/>
      <c r="EC692" s="5"/>
      <c r="ED692" s="5"/>
      <c r="EE692" s="5"/>
      <c r="EF692" s="5"/>
      <c r="EG692" s="5"/>
      <c r="EH692" s="5"/>
      <c r="EI692" s="5"/>
      <c r="EJ692" s="5"/>
      <c r="EK692" s="5"/>
      <c r="EL692" s="5"/>
      <c r="EM692" s="5"/>
      <c r="EN692" s="5"/>
      <c r="EO692" s="5"/>
      <c r="EP692" s="5"/>
      <c r="EQ692" s="5"/>
      <c r="ER692" s="5"/>
      <c r="ES692" s="5"/>
      <c r="ET692" s="5"/>
      <c r="EU692" s="5"/>
      <c r="EV692" s="5"/>
      <c r="EW692" s="5"/>
      <c r="EX692" s="5"/>
      <c r="EY692" s="5"/>
      <c r="EZ692" s="5"/>
      <c r="FA692" s="5"/>
      <c r="FB692" s="5"/>
      <c r="FC692" s="5"/>
      <c r="FD692" s="5"/>
      <c r="FE692" s="5"/>
      <c r="FF692" s="5"/>
      <c r="FG692" s="5"/>
      <c r="FH692" s="5"/>
      <c r="FI692" s="5"/>
      <c r="FJ692" s="5"/>
      <c r="FK692" s="5"/>
      <c r="FL692" s="5"/>
      <c r="FM692" s="5"/>
      <c r="FN692" s="5"/>
      <c r="FO692" s="5"/>
      <c r="FP692" s="5"/>
      <c r="FQ692" s="5"/>
      <c r="FR692" s="5"/>
      <c r="FS692" s="5"/>
      <c r="FT692" s="5"/>
      <c r="FU692" s="5"/>
      <c r="FV692" s="5"/>
      <c r="FW692" s="5"/>
      <c r="FX692" s="5"/>
      <c r="FY692" s="5"/>
      <c r="FZ692" s="5"/>
      <c r="GA692" s="5"/>
      <c r="GB692" s="5"/>
      <c r="GC692" s="5"/>
      <c r="GD692" s="5"/>
      <c r="GE692" s="5"/>
      <c r="GF692" s="5"/>
      <c r="GG692" s="5"/>
      <c r="GH692" s="5"/>
      <c r="GI692" s="5"/>
      <c r="GJ692" s="5"/>
      <c r="GK692" s="5"/>
      <c r="GL692" s="5"/>
      <c r="GM692" s="5"/>
      <c r="GN692" s="5"/>
      <c r="GO692" s="5"/>
      <c r="GP692" s="5"/>
      <c r="GQ692" s="5"/>
      <c r="GR692" s="5"/>
      <c r="GS692" s="5"/>
      <c r="GT692" s="5"/>
      <c r="GU692" s="5"/>
      <c r="GV692" s="5"/>
      <c r="GW692" s="5"/>
      <c r="GX692" s="5"/>
      <c r="GY692" s="5"/>
      <c r="GZ692" s="5"/>
      <c r="HA692" s="5"/>
      <c r="HB692" s="5"/>
      <c r="HC692" s="5"/>
      <c r="HD692" s="5"/>
      <c r="HE692" s="5"/>
      <c r="HF692" s="5"/>
      <c r="HG692" s="5"/>
      <c r="HH692" s="5"/>
      <c r="HI692" s="5"/>
      <c r="HJ692" s="5"/>
      <c r="HK692" s="5"/>
      <c r="HL692" s="5"/>
    </row>
    <row r="693" spans="1:220" s="56" customFormat="1" x14ac:dyDescent="0.25">
      <c r="A693" s="44"/>
      <c r="B693" s="142"/>
      <c r="C693" s="143"/>
      <c r="D693" s="26"/>
      <c r="E693" s="26"/>
      <c r="F693" s="26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  <c r="BY693" s="5"/>
      <c r="BZ693" s="5"/>
      <c r="CA693" s="5"/>
      <c r="CB693" s="5"/>
      <c r="CC693" s="5"/>
      <c r="CD693" s="5"/>
      <c r="CE693" s="5"/>
      <c r="CF693" s="5"/>
      <c r="CG693" s="5"/>
      <c r="CH693" s="5"/>
      <c r="CI693" s="5"/>
      <c r="CJ693" s="5"/>
      <c r="CK693" s="5"/>
      <c r="CL693" s="5"/>
      <c r="CM693" s="5"/>
      <c r="CN693" s="5"/>
      <c r="CO693" s="5"/>
      <c r="CP693" s="5"/>
      <c r="CQ693" s="5"/>
      <c r="CR693" s="5"/>
      <c r="CS693" s="5"/>
      <c r="CT693" s="5"/>
      <c r="CU693" s="5"/>
      <c r="CV693" s="5"/>
      <c r="CW693" s="5"/>
      <c r="CX693" s="5"/>
      <c r="CY693" s="5"/>
      <c r="CZ693" s="5"/>
      <c r="DA693" s="5"/>
      <c r="DB693" s="5"/>
      <c r="DC693" s="5"/>
      <c r="DD693" s="5"/>
      <c r="DE693" s="5"/>
      <c r="DF693" s="5"/>
      <c r="DG693" s="5"/>
      <c r="DH693" s="5"/>
      <c r="DI693" s="5"/>
      <c r="DJ693" s="5"/>
      <c r="DK693" s="5"/>
      <c r="DL693" s="5"/>
      <c r="DM693" s="5"/>
      <c r="DN693" s="5"/>
      <c r="DO693" s="5"/>
      <c r="DP693" s="5"/>
      <c r="DQ693" s="5"/>
      <c r="DR693" s="5"/>
      <c r="DS693" s="5"/>
      <c r="DT693" s="5"/>
      <c r="DU693" s="5"/>
      <c r="DV693" s="5"/>
      <c r="DW693" s="5"/>
      <c r="DX693" s="5"/>
      <c r="DY693" s="5"/>
      <c r="DZ693" s="5"/>
      <c r="EA693" s="5"/>
      <c r="EB693" s="5"/>
      <c r="EC693" s="5"/>
      <c r="ED693" s="5"/>
      <c r="EE693" s="5"/>
      <c r="EF693" s="5"/>
      <c r="EG693" s="5"/>
      <c r="EH693" s="5"/>
      <c r="EI693" s="5"/>
      <c r="EJ693" s="5"/>
      <c r="EK693" s="5"/>
      <c r="EL693" s="5"/>
      <c r="EM693" s="5"/>
      <c r="EN693" s="5"/>
      <c r="EO693" s="5"/>
      <c r="EP693" s="5"/>
      <c r="EQ693" s="5"/>
      <c r="ER693" s="5"/>
      <c r="ES693" s="5"/>
      <c r="ET693" s="5"/>
      <c r="EU693" s="5"/>
      <c r="EV693" s="5"/>
      <c r="EW693" s="5"/>
      <c r="EX693" s="5"/>
      <c r="EY693" s="5"/>
      <c r="EZ693" s="5"/>
      <c r="FA693" s="5"/>
      <c r="FB693" s="5"/>
      <c r="FC693" s="5"/>
      <c r="FD693" s="5"/>
      <c r="FE693" s="5"/>
      <c r="FF693" s="5"/>
      <c r="FG693" s="5"/>
      <c r="FH693" s="5"/>
      <c r="FI693" s="5"/>
      <c r="FJ693" s="5"/>
      <c r="FK693" s="5"/>
      <c r="FL693" s="5"/>
      <c r="FM693" s="5"/>
      <c r="FN693" s="5"/>
      <c r="FO693" s="5"/>
      <c r="FP693" s="5"/>
      <c r="FQ693" s="5"/>
      <c r="FR693" s="5"/>
      <c r="FS693" s="5"/>
      <c r="FT693" s="5"/>
      <c r="FU693" s="5"/>
      <c r="FV693" s="5"/>
      <c r="FW693" s="5"/>
      <c r="FX693" s="5"/>
      <c r="FY693" s="5"/>
      <c r="FZ693" s="5"/>
      <c r="GA693" s="5"/>
      <c r="GB693" s="5"/>
      <c r="GC693" s="5"/>
      <c r="GD693" s="5"/>
      <c r="GE693" s="5"/>
      <c r="GF693" s="5"/>
      <c r="GG693" s="5"/>
      <c r="GH693" s="5"/>
      <c r="GI693" s="5"/>
      <c r="GJ693" s="5"/>
      <c r="GK693" s="5"/>
      <c r="GL693" s="5"/>
      <c r="GM693" s="5"/>
      <c r="GN693" s="5"/>
      <c r="GO693" s="5"/>
      <c r="GP693" s="5"/>
      <c r="GQ693" s="5"/>
      <c r="GR693" s="5"/>
      <c r="GS693" s="5"/>
      <c r="GT693" s="5"/>
      <c r="GU693" s="5"/>
      <c r="GV693" s="5"/>
      <c r="GW693" s="5"/>
      <c r="GX693" s="5"/>
      <c r="GY693" s="5"/>
      <c r="GZ693" s="5"/>
      <c r="HA693" s="5"/>
      <c r="HB693" s="5"/>
      <c r="HC693" s="5"/>
      <c r="HD693" s="5"/>
      <c r="HE693" s="5"/>
      <c r="HF693" s="5"/>
      <c r="HG693" s="5"/>
      <c r="HH693" s="5"/>
      <c r="HI693" s="5"/>
      <c r="HJ693" s="5"/>
      <c r="HK693" s="5"/>
      <c r="HL693" s="5"/>
    </row>
    <row r="694" spans="1:220" s="56" customFormat="1" x14ac:dyDescent="0.25">
      <c r="A694" s="44"/>
      <c r="B694" s="142"/>
      <c r="C694" s="143"/>
      <c r="D694" s="26"/>
      <c r="E694" s="26"/>
      <c r="F694" s="26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5"/>
      <c r="BX694" s="5"/>
      <c r="BY694" s="5"/>
      <c r="BZ694" s="5"/>
      <c r="CA694" s="5"/>
      <c r="CB694" s="5"/>
      <c r="CC694" s="5"/>
      <c r="CD694" s="5"/>
      <c r="CE694" s="5"/>
      <c r="CF694" s="5"/>
      <c r="CG694" s="5"/>
      <c r="CH694" s="5"/>
      <c r="CI694" s="5"/>
      <c r="CJ694" s="5"/>
      <c r="CK694" s="5"/>
      <c r="CL694" s="5"/>
      <c r="CM694" s="5"/>
      <c r="CN694" s="5"/>
      <c r="CO694" s="5"/>
      <c r="CP694" s="5"/>
      <c r="CQ694" s="5"/>
      <c r="CR694" s="5"/>
      <c r="CS694" s="5"/>
      <c r="CT694" s="5"/>
      <c r="CU694" s="5"/>
      <c r="CV694" s="5"/>
      <c r="CW694" s="5"/>
      <c r="CX694" s="5"/>
      <c r="CY694" s="5"/>
      <c r="CZ694" s="5"/>
      <c r="DA694" s="5"/>
      <c r="DB694" s="5"/>
      <c r="DC694" s="5"/>
      <c r="DD694" s="5"/>
      <c r="DE694" s="5"/>
      <c r="DF694" s="5"/>
      <c r="DG694" s="5"/>
      <c r="DH694" s="5"/>
      <c r="DI694" s="5"/>
      <c r="DJ694" s="5"/>
      <c r="DK694" s="5"/>
      <c r="DL694" s="5"/>
      <c r="DM694" s="5"/>
      <c r="DN694" s="5"/>
      <c r="DO694" s="5"/>
      <c r="DP694" s="5"/>
      <c r="DQ694" s="5"/>
      <c r="DR694" s="5"/>
      <c r="DS694" s="5"/>
      <c r="DT694" s="5"/>
      <c r="DU694" s="5"/>
      <c r="DV694" s="5"/>
      <c r="DW694" s="5"/>
      <c r="DX694" s="5"/>
      <c r="DY694" s="5"/>
      <c r="DZ694" s="5"/>
      <c r="EA694" s="5"/>
      <c r="EB694" s="5"/>
      <c r="EC694" s="5"/>
      <c r="ED694" s="5"/>
      <c r="EE694" s="5"/>
      <c r="EF694" s="5"/>
      <c r="EG694" s="5"/>
      <c r="EH694" s="5"/>
      <c r="EI694" s="5"/>
      <c r="EJ694" s="5"/>
      <c r="EK694" s="5"/>
      <c r="EL694" s="5"/>
      <c r="EM694" s="5"/>
      <c r="EN694" s="5"/>
      <c r="EO694" s="5"/>
      <c r="EP694" s="5"/>
      <c r="EQ694" s="5"/>
      <c r="ER694" s="5"/>
      <c r="ES694" s="5"/>
      <c r="ET694" s="5"/>
      <c r="EU694" s="5"/>
      <c r="EV694" s="5"/>
      <c r="EW694" s="5"/>
      <c r="EX694" s="5"/>
      <c r="EY694" s="5"/>
      <c r="EZ694" s="5"/>
      <c r="FA694" s="5"/>
      <c r="FB694" s="5"/>
      <c r="FC694" s="5"/>
      <c r="FD694" s="5"/>
      <c r="FE694" s="5"/>
      <c r="FF694" s="5"/>
      <c r="FG694" s="5"/>
      <c r="FH694" s="5"/>
      <c r="FI694" s="5"/>
      <c r="FJ694" s="5"/>
      <c r="FK694" s="5"/>
      <c r="FL694" s="5"/>
      <c r="FM694" s="5"/>
      <c r="FN694" s="5"/>
      <c r="FO694" s="5"/>
      <c r="FP694" s="5"/>
      <c r="FQ694" s="5"/>
      <c r="FR694" s="5"/>
      <c r="FS694" s="5"/>
      <c r="FT694" s="5"/>
      <c r="FU694" s="5"/>
      <c r="FV694" s="5"/>
      <c r="FW694" s="5"/>
      <c r="FX694" s="5"/>
      <c r="FY694" s="5"/>
      <c r="FZ694" s="5"/>
      <c r="GA694" s="5"/>
      <c r="GB694" s="5"/>
      <c r="GC694" s="5"/>
      <c r="GD694" s="5"/>
      <c r="GE694" s="5"/>
      <c r="GF694" s="5"/>
      <c r="GG694" s="5"/>
      <c r="GH694" s="5"/>
      <c r="GI694" s="5"/>
      <c r="GJ694" s="5"/>
      <c r="GK694" s="5"/>
      <c r="GL694" s="5"/>
      <c r="GM694" s="5"/>
      <c r="GN694" s="5"/>
      <c r="GO694" s="5"/>
      <c r="GP694" s="5"/>
      <c r="GQ694" s="5"/>
      <c r="GR694" s="5"/>
      <c r="GS694" s="5"/>
      <c r="GT694" s="5"/>
      <c r="GU694" s="5"/>
      <c r="GV694" s="5"/>
      <c r="GW694" s="5"/>
      <c r="GX694" s="5"/>
      <c r="GY694" s="5"/>
      <c r="GZ694" s="5"/>
      <c r="HA694" s="5"/>
      <c r="HB694" s="5"/>
      <c r="HC694" s="5"/>
      <c r="HD694" s="5"/>
      <c r="HE694" s="5"/>
      <c r="HF694" s="5"/>
      <c r="HG694" s="5"/>
      <c r="HH694" s="5"/>
      <c r="HI694" s="5"/>
      <c r="HJ694" s="5"/>
      <c r="HK694" s="5"/>
      <c r="HL694" s="5"/>
    </row>
    <row r="695" spans="1:220" s="56" customFormat="1" x14ac:dyDescent="0.25">
      <c r="A695" s="44"/>
      <c r="B695" s="142"/>
      <c r="C695" s="143"/>
      <c r="D695" s="26"/>
      <c r="E695" s="26"/>
      <c r="F695" s="26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  <c r="BW695" s="5"/>
      <c r="BX695" s="5"/>
      <c r="BY695" s="5"/>
      <c r="BZ695" s="5"/>
      <c r="CA695" s="5"/>
      <c r="CB695" s="5"/>
      <c r="CC695" s="5"/>
      <c r="CD695" s="5"/>
      <c r="CE695" s="5"/>
      <c r="CF695" s="5"/>
      <c r="CG695" s="5"/>
      <c r="CH695" s="5"/>
      <c r="CI695" s="5"/>
      <c r="CJ695" s="5"/>
      <c r="CK695" s="5"/>
      <c r="CL695" s="5"/>
      <c r="CM695" s="5"/>
      <c r="CN695" s="5"/>
      <c r="CO695" s="5"/>
      <c r="CP695" s="5"/>
      <c r="CQ695" s="5"/>
      <c r="CR695" s="5"/>
      <c r="CS695" s="5"/>
      <c r="CT695" s="5"/>
      <c r="CU695" s="5"/>
      <c r="CV695" s="5"/>
      <c r="CW695" s="5"/>
      <c r="CX695" s="5"/>
      <c r="CY695" s="5"/>
      <c r="CZ695" s="5"/>
      <c r="DA695" s="5"/>
      <c r="DB695" s="5"/>
      <c r="DC695" s="5"/>
      <c r="DD695" s="5"/>
      <c r="DE695" s="5"/>
      <c r="DF695" s="5"/>
      <c r="DG695" s="5"/>
      <c r="DH695" s="5"/>
      <c r="DI695" s="5"/>
      <c r="DJ695" s="5"/>
      <c r="DK695" s="5"/>
      <c r="DL695" s="5"/>
      <c r="DM695" s="5"/>
      <c r="DN695" s="5"/>
      <c r="DO695" s="5"/>
      <c r="DP695" s="5"/>
      <c r="DQ695" s="5"/>
      <c r="DR695" s="5"/>
      <c r="DS695" s="5"/>
      <c r="DT695" s="5"/>
      <c r="DU695" s="5"/>
      <c r="DV695" s="5"/>
      <c r="DW695" s="5"/>
      <c r="DX695" s="5"/>
      <c r="DY695" s="5"/>
      <c r="DZ695" s="5"/>
      <c r="EA695" s="5"/>
      <c r="EB695" s="5"/>
      <c r="EC695" s="5"/>
      <c r="ED695" s="5"/>
      <c r="EE695" s="5"/>
      <c r="EF695" s="5"/>
      <c r="EG695" s="5"/>
      <c r="EH695" s="5"/>
      <c r="EI695" s="5"/>
      <c r="EJ695" s="5"/>
      <c r="EK695" s="5"/>
      <c r="EL695" s="5"/>
      <c r="EM695" s="5"/>
      <c r="EN695" s="5"/>
      <c r="EO695" s="5"/>
      <c r="EP695" s="5"/>
      <c r="EQ695" s="5"/>
      <c r="ER695" s="5"/>
      <c r="ES695" s="5"/>
      <c r="ET695" s="5"/>
      <c r="EU695" s="5"/>
      <c r="EV695" s="5"/>
      <c r="EW695" s="5"/>
      <c r="EX695" s="5"/>
      <c r="EY695" s="5"/>
      <c r="EZ695" s="5"/>
      <c r="FA695" s="5"/>
      <c r="FB695" s="5"/>
      <c r="FC695" s="5"/>
      <c r="FD695" s="5"/>
      <c r="FE695" s="5"/>
      <c r="FF695" s="5"/>
      <c r="FG695" s="5"/>
      <c r="FH695" s="5"/>
      <c r="FI695" s="5"/>
      <c r="FJ695" s="5"/>
      <c r="FK695" s="5"/>
      <c r="FL695" s="5"/>
      <c r="FM695" s="5"/>
      <c r="FN695" s="5"/>
      <c r="FO695" s="5"/>
      <c r="FP695" s="5"/>
      <c r="FQ695" s="5"/>
      <c r="FR695" s="5"/>
      <c r="FS695" s="5"/>
      <c r="FT695" s="5"/>
      <c r="FU695" s="5"/>
      <c r="FV695" s="5"/>
      <c r="FW695" s="5"/>
      <c r="FX695" s="5"/>
      <c r="FY695" s="5"/>
      <c r="FZ695" s="5"/>
      <c r="GA695" s="5"/>
      <c r="GB695" s="5"/>
      <c r="GC695" s="5"/>
      <c r="GD695" s="5"/>
      <c r="GE695" s="5"/>
      <c r="GF695" s="5"/>
      <c r="GG695" s="5"/>
      <c r="GH695" s="5"/>
      <c r="GI695" s="5"/>
      <c r="GJ695" s="5"/>
      <c r="GK695" s="5"/>
      <c r="GL695" s="5"/>
      <c r="GM695" s="5"/>
      <c r="GN695" s="5"/>
      <c r="GO695" s="5"/>
      <c r="GP695" s="5"/>
      <c r="GQ695" s="5"/>
      <c r="GR695" s="5"/>
      <c r="GS695" s="5"/>
      <c r="GT695" s="5"/>
      <c r="GU695" s="5"/>
      <c r="GV695" s="5"/>
      <c r="GW695" s="5"/>
      <c r="GX695" s="5"/>
      <c r="GY695" s="5"/>
      <c r="GZ695" s="5"/>
      <c r="HA695" s="5"/>
      <c r="HB695" s="5"/>
      <c r="HC695" s="5"/>
      <c r="HD695" s="5"/>
      <c r="HE695" s="5"/>
      <c r="HF695" s="5"/>
      <c r="HG695" s="5"/>
      <c r="HH695" s="5"/>
      <c r="HI695" s="5"/>
      <c r="HJ695" s="5"/>
      <c r="HK695" s="5"/>
      <c r="HL695" s="5"/>
    </row>
    <row r="696" spans="1:220" s="56" customFormat="1" x14ac:dyDescent="0.25">
      <c r="A696" s="44"/>
      <c r="B696" s="142"/>
      <c r="C696" s="143"/>
      <c r="D696" s="26"/>
      <c r="E696" s="26"/>
      <c r="F696" s="26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  <c r="BW696" s="5"/>
      <c r="BX696" s="5"/>
      <c r="BY696" s="5"/>
      <c r="BZ696" s="5"/>
      <c r="CA696" s="5"/>
      <c r="CB696" s="5"/>
      <c r="CC696" s="5"/>
      <c r="CD696" s="5"/>
      <c r="CE696" s="5"/>
      <c r="CF696" s="5"/>
      <c r="CG696" s="5"/>
      <c r="CH696" s="5"/>
      <c r="CI696" s="5"/>
      <c r="CJ696" s="5"/>
      <c r="CK696" s="5"/>
      <c r="CL696" s="5"/>
      <c r="CM696" s="5"/>
      <c r="CN696" s="5"/>
      <c r="CO696" s="5"/>
      <c r="CP696" s="5"/>
      <c r="CQ696" s="5"/>
      <c r="CR696" s="5"/>
      <c r="CS696" s="5"/>
      <c r="CT696" s="5"/>
      <c r="CU696" s="5"/>
      <c r="CV696" s="5"/>
      <c r="CW696" s="5"/>
      <c r="CX696" s="5"/>
      <c r="CY696" s="5"/>
      <c r="CZ696" s="5"/>
      <c r="DA696" s="5"/>
      <c r="DB696" s="5"/>
      <c r="DC696" s="5"/>
      <c r="DD696" s="5"/>
      <c r="DE696" s="5"/>
      <c r="DF696" s="5"/>
      <c r="DG696" s="5"/>
      <c r="DH696" s="5"/>
      <c r="DI696" s="5"/>
      <c r="DJ696" s="5"/>
      <c r="DK696" s="5"/>
      <c r="DL696" s="5"/>
      <c r="DM696" s="5"/>
      <c r="DN696" s="5"/>
      <c r="DO696" s="5"/>
      <c r="DP696" s="5"/>
      <c r="DQ696" s="5"/>
      <c r="DR696" s="5"/>
      <c r="DS696" s="5"/>
      <c r="DT696" s="5"/>
      <c r="DU696" s="5"/>
      <c r="DV696" s="5"/>
      <c r="DW696" s="5"/>
      <c r="DX696" s="5"/>
      <c r="DY696" s="5"/>
      <c r="DZ696" s="5"/>
      <c r="EA696" s="5"/>
      <c r="EB696" s="5"/>
      <c r="EC696" s="5"/>
      <c r="ED696" s="5"/>
      <c r="EE696" s="5"/>
      <c r="EF696" s="5"/>
      <c r="EG696" s="5"/>
      <c r="EH696" s="5"/>
      <c r="EI696" s="5"/>
      <c r="EJ696" s="5"/>
      <c r="EK696" s="5"/>
      <c r="EL696" s="5"/>
      <c r="EM696" s="5"/>
      <c r="EN696" s="5"/>
      <c r="EO696" s="5"/>
      <c r="EP696" s="5"/>
      <c r="EQ696" s="5"/>
      <c r="ER696" s="5"/>
      <c r="ES696" s="5"/>
      <c r="ET696" s="5"/>
      <c r="EU696" s="5"/>
      <c r="EV696" s="5"/>
      <c r="EW696" s="5"/>
      <c r="EX696" s="5"/>
      <c r="EY696" s="5"/>
      <c r="EZ696" s="5"/>
      <c r="FA696" s="5"/>
      <c r="FB696" s="5"/>
      <c r="FC696" s="5"/>
      <c r="FD696" s="5"/>
      <c r="FE696" s="5"/>
      <c r="FF696" s="5"/>
      <c r="FG696" s="5"/>
      <c r="FH696" s="5"/>
      <c r="FI696" s="5"/>
      <c r="FJ696" s="5"/>
      <c r="FK696" s="5"/>
      <c r="FL696" s="5"/>
      <c r="FM696" s="5"/>
      <c r="FN696" s="5"/>
      <c r="FO696" s="5"/>
      <c r="FP696" s="5"/>
      <c r="FQ696" s="5"/>
      <c r="FR696" s="5"/>
      <c r="FS696" s="5"/>
      <c r="FT696" s="5"/>
      <c r="FU696" s="5"/>
      <c r="FV696" s="5"/>
      <c r="FW696" s="5"/>
      <c r="FX696" s="5"/>
      <c r="FY696" s="5"/>
      <c r="FZ696" s="5"/>
      <c r="GA696" s="5"/>
      <c r="GB696" s="5"/>
      <c r="GC696" s="5"/>
      <c r="GD696" s="5"/>
      <c r="GE696" s="5"/>
      <c r="GF696" s="5"/>
      <c r="GG696" s="5"/>
      <c r="GH696" s="5"/>
      <c r="GI696" s="5"/>
      <c r="GJ696" s="5"/>
      <c r="GK696" s="5"/>
      <c r="GL696" s="5"/>
      <c r="GM696" s="5"/>
      <c r="GN696" s="5"/>
      <c r="GO696" s="5"/>
      <c r="GP696" s="5"/>
      <c r="GQ696" s="5"/>
      <c r="GR696" s="5"/>
      <c r="GS696" s="5"/>
      <c r="GT696" s="5"/>
      <c r="GU696" s="5"/>
      <c r="GV696" s="5"/>
      <c r="GW696" s="5"/>
      <c r="GX696" s="5"/>
      <c r="GY696" s="5"/>
      <c r="GZ696" s="5"/>
      <c r="HA696" s="5"/>
      <c r="HB696" s="5"/>
      <c r="HC696" s="5"/>
      <c r="HD696" s="5"/>
      <c r="HE696" s="5"/>
      <c r="HF696" s="5"/>
      <c r="HG696" s="5"/>
      <c r="HH696" s="5"/>
      <c r="HI696" s="5"/>
      <c r="HJ696" s="5"/>
      <c r="HK696" s="5"/>
      <c r="HL696" s="5"/>
    </row>
    <row r="697" spans="1:220" s="56" customFormat="1" x14ac:dyDescent="0.25">
      <c r="A697" s="44"/>
      <c r="B697" s="142"/>
      <c r="C697" s="143"/>
      <c r="D697" s="26"/>
      <c r="E697" s="26"/>
      <c r="F697" s="26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  <c r="BW697" s="5"/>
      <c r="BX697" s="5"/>
      <c r="BY697" s="5"/>
      <c r="BZ697" s="5"/>
      <c r="CA697" s="5"/>
      <c r="CB697" s="5"/>
      <c r="CC697" s="5"/>
      <c r="CD697" s="5"/>
      <c r="CE697" s="5"/>
      <c r="CF697" s="5"/>
      <c r="CG697" s="5"/>
      <c r="CH697" s="5"/>
      <c r="CI697" s="5"/>
      <c r="CJ697" s="5"/>
      <c r="CK697" s="5"/>
      <c r="CL697" s="5"/>
      <c r="CM697" s="5"/>
      <c r="CN697" s="5"/>
      <c r="CO697" s="5"/>
      <c r="CP697" s="5"/>
      <c r="CQ697" s="5"/>
      <c r="CR697" s="5"/>
      <c r="CS697" s="5"/>
      <c r="CT697" s="5"/>
      <c r="CU697" s="5"/>
      <c r="CV697" s="5"/>
      <c r="CW697" s="5"/>
      <c r="CX697" s="5"/>
      <c r="CY697" s="5"/>
      <c r="CZ697" s="5"/>
      <c r="DA697" s="5"/>
      <c r="DB697" s="5"/>
      <c r="DC697" s="5"/>
      <c r="DD697" s="5"/>
      <c r="DE697" s="5"/>
      <c r="DF697" s="5"/>
      <c r="DG697" s="5"/>
      <c r="DH697" s="5"/>
      <c r="DI697" s="5"/>
      <c r="DJ697" s="5"/>
      <c r="DK697" s="5"/>
      <c r="DL697" s="5"/>
      <c r="DM697" s="5"/>
      <c r="DN697" s="5"/>
      <c r="DO697" s="5"/>
      <c r="DP697" s="5"/>
      <c r="DQ697" s="5"/>
      <c r="DR697" s="5"/>
      <c r="DS697" s="5"/>
      <c r="DT697" s="5"/>
      <c r="DU697" s="5"/>
      <c r="DV697" s="5"/>
      <c r="DW697" s="5"/>
      <c r="DX697" s="5"/>
      <c r="DY697" s="5"/>
      <c r="DZ697" s="5"/>
      <c r="EA697" s="5"/>
      <c r="EB697" s="5"/>
      <c r="EC697" s="5"/>
      <c r="ED697" s="5"/>
      <c r="EE697" s="5"/>
      <c r="EF697" s="5"/>
      <c r="EG697" s="5"/>
      <c r="EH697" s="5"/>
      <c r="EI697" s="5"/>
      <c r="EJ697" s="5"/>
      <c r="EK697" s="5"/>
      <c r="EL697" s="5"/>
      <c r="EM697" s="5"/>
      <c r="EN697" s="5"/>
      <c r="EO697" s="5"/>
      <c r="EP697" s="5"/>
      <c r="EQ697" s="5"/>
      <c r="ER697" s="5"/>
      <c r="ES697" s="5"/>
      <c r="ET697" s="5"/>
      <c r="EU697" s="5"/>
      <c r="EV697" s="5"/>
      <c r="EW697" s="5"/>
      <c r="EX697" s="5"/>
      <c r="EY697" s="5"/>
      <c r="EZ697" s="5"/>
      <c r="FA697" s="5"/>
      <c r="FB697" s="5"/>
      <c r="FC697" s="5"/>
      <c r="FD697" s="5"/>
      <c r="FE697" s="5"/>
      <c r="FF697" s="5"/>
      <c r="FG697" s="5"/>
      <c r="FH697" s="5"/>
      <c r="FI697" s="5"/>
      <c r="FJ697" s="5"/>
      <c r="FK697" s="5"/>
      <c r="FL697" s="5"/>
      <c r="FM697" s="5"/>
      <c r="FN697" s="5"/>
      <c r="FO697" s="5"/>
      <c r="FP697" s="5"/>
      <c r="FQ697" s="5"/>
      <c r="FR697" s="5"/>
      <c r="FS697" s="5"/>
      <c r="FT697" s="5"/>
      <c r="FU697" s="5"/>
      <c r="FV697" s="5"/>
      <c r="FW697" s="5"/>
      <c r="FX697" s="5"/>
      <c r="FY697" s="5"/>
      <c r="FZ697" s="5"/>
      <c r="GA697" s="5"/>
      <c r="GB697" s="5"/>
      <c r="GC697" s="5"/>
      <c r="GD697" s="5"/>
      <c r="GE697" s="5"/>
      <c r="GF697" s="5"/>
      <c r="GG697" s="5"/>
      <c r="GH697" s="5"/>
      <c r="GI697" s="5"/>
      <c r="GJ697" s="5"/>
      <c r="GK697" s="5"/>
      <c r="GL697" s="5"/>
      <c r="GM697" s="5"/>
      <c r="GN697" s="5"/>
      <c r="GO697" s="5"/>
      <c r="GP697" s="5"/>
      <c r="GQ697" s="5"/>
      <c r="GR697" s="5"/>
      <c r="GS697" s="5"/>
      <c r="GT697" s="5"/>
      <c r="GU697" s="5"/>
      <c r="GV697" s="5"/>
      <c r="GW697" s="5"/>
      <c r="GX697" s="5"/>
      <c r="GY697" s="5"/>
      <c r="GZ697" s="5"/>
      <c r="HA697" s="5"/>
      <c r="HB697" s="5"/>
      <c r="HC697" s="5"/>
      <c r="HD697" s="5"/>
      <c r="HE697" s="5"/>
      <c r="HF697" s="5"/>
      <c r="HG697" s="5"/>
      <c r="HH697" s="5"/>
      <c r="HI697" s="5"/>
      <c r="HJ697" s="5"/>
      <c r="HK697" s="5"/>
      <c r="HL697" s="5"/>
    </row>
    <row r="698" spans="1:220" s="56" customFormat="1" x14ac:dyDescent="0.25">
      <c r="A698" s="44"/>
      <c r="B698" s="142"/>
      <c r="C698" s="143"/>
      <c r="D698" s="26"/>
      <c r="E698" s="26"/>
      <c r="F698" s="26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  <c r="BW698" s="5"/>
      <c r="BX698" s="5"/>
      <c r="BY698" s="5"/>
      <c r="BZ698" s="5"/>
      <c r="CA698" s="5"/>
      <c r="CB698" s="5"/>
      <c r="CC698" s="5"/>
      <c r="CD698" s="5"/>
      <c r="CE698" s="5"/>
      <c r="CF698" s="5"/>
      <c r="CG698" s="5"/>
      <c r="CH698" s="5"/>
      <c r="CI698" s="5"/>
      <c r="CJ698" s="5"/>
      <c r="CK698" s="5"/>
      <c r="CL698" s="5"/>
      <c r="CM698" s="5"/>
      <c r="CN698" s="5"/>
      <c r="CO698" s="5"/>
      <c r="CP698" s="5"/>
      <c r="CQ698" s="5"/>
      <c r="CR698" s="5"/>
      <c r="CS698" s="5"/>
      <c r="CT698" s="5"/>
      <c r="CU698" s="5"/>
      <c r="CV698" s="5"/>
      <c r="CW698" s="5"/>
      <c r="CX698" s="5"/>
      <c r="CY698" s="5"/>
      <c r="CZ698" s="5"/>
      <c r="DA698" s="5"/>
      <c r="DB698" s="5"/>
      <c r="DC698" s="5"/>
      <c r="DD698" s="5"/>
      <c r="DE698" s="5"/>
      <c r="DF698" s="5"/>
      <c r="DG698" s="5"/>
      <c r="DH698" s="5"/>
      <c r="DI698" s="5"/>
      <c r="DJ698" s="5"/>
      <c r="DK698" s="5"/>
      <c r="DL698" s="5"/>
      <c r="DM698" s="5"/>
      <c r="DN698" s="5"/>
      <c r="DO698" s="5"/>
      <c r="DP698" s="5"/>
      <c r="DQ698" s="5"/>
      <c r="DR698" s="5"/>
      <c r="DS698" s="5"/>
      <c r="DT698" s="5"/>
      <c r="DU698" s="5"/>
      <c r="DV698" s="5"/>
      <c r="DW698" s="5"/>
      <c r="DX698" s="5"/>
      <c r="DY698" s="5"/>
      <c r="DZ698" s="5"/>
      <c r="EA698" s="5"/>
      <c r="EB698" s="5"/>
      <c r="EC698" s="5"/>
      <c r="ED698" s="5"/>
      <c r="EE698" s="5"/>
      <c r="EF698" s="5"/>
      <c r="EG698" s="5"/>
      <c r="EH698" s="5"/>
      <c r="EI698" s="5"/>
      <c r="EJ698" s="5"/>
      <c r="EK698" s="5"/>
      <c r="EL698" s="5"/>
      <c r="EM698" s="5"/>
      <c r="EN698" s="5"/>
      <c r="EO698" s="5"/>
      <c r="EP698" s="5"/>
      <c r="EQ698" s="5"/>
      <c r="ER698" s="5"/>
      <c r="ES698" s="5"/>
      <c r="ET698" s="5"/>
      <c r="EU698" s="5"/>
      <c r="EV698" s="5"/>
      <c r="EW698" s="5"/>
      <c r="EX698" s="5"/>
      <c r="EY698" s="5"/>
      <c r="EZ698" s="5"/>
      <c r="FA698" s="5"/>
      <c r="FB698" s="5"/>
      <c r="FC698" s="5"/>
      <c r="FD698" s="5"/>
      <c r="FE698" s="5"/>
      <c r="FF698" s="5"/>
      <c r="FG698" s="5"/>
      <c r="FH698" s="5"/>
      <c r="FI698" s="5"/>
      <c r="FJ698" s="5"/>
      <c r="FK698" s="5"/>
      <c r="FL698" s="5"/>
      <c r="FM698" s="5"/>
      <c r="FN698" s="5"/>
      <c r="FO698" s="5"/>
      <c r="FP698" s="5"/>
      <c r="FQ698" s="5"/>
      <c r="FR698" s="5"/>
      <c r="FS698" s="5"/>
      <c r="FT698" s="5"/>
      <c r="FU698" s="5"/>
      <c r="FV698" s="5"/>
      <c r="FW698" s="5"/>
      <c r="FX698" s="5"/>
      <c r="FY698" s="5"/>
      <c r="FZ698" s="5"/>
      <c r="GA698" s="5"/>
      <c r="GB698" s="5"/>
      <c r="GC698" s="5"/>
      <c r="GD698" s="5"/>
      <c r="GE698" s="5"/>
      <c r="GF698" s="5"/>
      <c r="GG698" s="5"/>
      <c r="GH698" s="5"/>
      <c r="GI698" s="5"/>
      <c r="GJ698" s="5"/>
      <c r="GK698" s="5"/>
      <c r="GL698" s="5"/>
      <c r="GM698" s="5"/>
      <c r="GN698" s="5"/>
      <c r="GO698" s="5"/>
      <c r="GP698" s="5"/>
      <c r="GQ698" s="5"/>
      <c r="GR698" s="5"/>
      <c r="GS698" s="5"/>
      <c r="GT698" s="5"/>
      <c r="GU698" s="5"/>
      <c r="GV698" s="5"/>
      <c r="GW698" s="5"/>
      <c r="GX698" s="5"/>
      <c r="GY698" s="5"/>
      <c r="GZ698" s="5"/>
      <c r="HA698" s="5"/>
      <c r="HB698" s="5"/>
      <c r="HC698" s="5"/>
      <c r="HD698" s="5"/>
      <c r="HE698" s="5"/>
      <c r="HF698" s="5"/>
      <c r="HG698" s="5"/>
      <c r="HH698" s="5"/>
      <c r="HI698" s="5"/>
      <c r="HJ698" s="5"/>
      <c r="HK698" s="5"/>
      <c r="HL698" s="5"/>
    </row>
    <row r="699" spans="1:220" s="56" customFormat="1" x14ac:dyDescent="0.25">
      <c r="A699" s="44"/>
      <c r="B699" s="142"/>
      <c r="C699" s="143"/>
      <c r="D699" s="26"/>
      <c r="E699" s="26"/>
      <c r="F699" s="26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  <c r="BW699" s="5"/>
      <c r="BX699" s="5"/>
      <c r="BY699" s="5"/>
      <c r="BZ699" s="5"/>
      <c r="CA699" s="5"/>
      <c r="CB699" s="5"/>
      <c r="CC699" s="5"/>
      <c r="CD699" s="5"/>
      <c r="CE699" s="5"/>
      <c r="CF699" s="5"/>
      <c r="CG699" s="5"/>
      <c r="CH699" s="5"/>
      <c r="CI699" s="5"/>
      <c r="CJ699" s="5"/>
      <c r="CK699" s="5"/>
      <c r="CL699" s="5"/>
      <c r="CM699" s="5"/>
      <c r="CN699" s="5"/>
      <c r="CO699" s="5"/>
      <c r="CP699" s="5"/>
      <c r="CQ699" s="5"/>
      <c r="CR699" s="5"/>
      <c r="CS699" s="5"/>
      <c r="CT699" s="5"/>
      <c r="CU699" s="5"/>
      <c r="CV699" s="5"/>
      <c r="CW699" s="5"/>
      <c r="CX699" s="5"/>
      <c r="CY699" s="5"/>
      <c r="CZ699" s="5"/>
      <c r="DA699" s="5"/>
      <c r="DB699" s="5"/>
      <c r="DC699" s="5"/>
      <c r="DD699" s="5"/>
      <c r="DE699" s="5"/>
      <c r="DF699" s="5"/>
      <c r="DG699" s="5"/>
      <c r="DH699" s="5"/>
      <c r="DI699" s="5"/>
      <c r="DJ699" s="5"/>
      <c r="DK699" s="5"/>
      <c r="DL699" s="5"/>
      <c r="DM699" s="5"/>
      <c r="DN699" s="5"/>
      <c r="DO699" s="5"/>
      <c r="DP699" s="5"/>
      <c r="DQ699" s="5"/>
      <c r="DR699" s="5"/>
      <c r="DS699" s="5"/>
      <c r="DT699" s="5"/>
      <c r="DU699" s="5"/>
      <c r="DV699" s="5"/>
      <c r="DW699" s="5"/>
      <c r="DX699" s="5"/>
      <c r="DY699" s="5"/>
      <c r="DZ699" s="5"/>
      <c r="EA699" s="5"/>
      <c r="EB699" s="5"/>
      <c r="EC699" s="5"/>
      <c r="ED699" s="5"/>
      <c r="EE699" s="5"/>
      <c r="EF699" s="5"/>
      <c r="EG699" s="5"/>
      <c r="EH699" s="5"/>
      <c r="EI699" s="5"/>
      <c r="EJ699" s="5"/>
      <c r="EK699" s="5"/>
      <c r="EL699" s="5"/>
      <c r="EM699" s="5"/>
      <c r="EN699" s="5"/>
      <c r="EO699" s="5"/>
      <c r="EP699" s="5"/>
      <c r="EQ699" s="5"/>
      <c r="ER699" s="5"/>
      <c r="ES699" s="5"/>
      <c r="ET699" s="5"/>
      <c r="EU699" s="5"/>
      <c r="EV699" s="5"/>
      <c r="EW699" s="5"/>
      <c r="EX699" s="5"/>
      <c r="EY699" s="5"/>
      <c r="EZ699" s="5"/>
      <c r="FA699" s="5"/>
      <c r="FB699" s="5"/>
      <c r="FC699" s="5"/>
      <c r="FD699" s="5"/>
      <c r="FE699" s="5"/>
      <c r="FF699" s="5"/>
      <c r="FG699" s="5"/>
      <c r="FH699" s="5"/>
      <c r="FI699" s="5"/>
      <c r="FJ699" s="5"/>
      <c r="FK699" s="5"/>
      <c r="FL699" s="5"/>
      <c r="FM699" s="5"/>
      <c r="FN699" s="5"/>
      <c r="FO699" s="5"/>
      <c r="FP699" s="5"/>
      <c r="FQ699" s="5"/>
      <c r="FR699" s="5"/>
      <c r="FS699" s="5"/>
      <c r="FT699" s="5"/>
      <c r="FU699" s="5"/>
      <c r="FV699" s="5"/>
      <c r="FW699" s="5"/>
      <c r="FX699" s="5"/>
      <c r="FY699" s="5"/>
      <c r="FZ699" s="5"/>
      <c r="GA699" s="5"/>
      <c r="GB699" s="5"/>
      <c r="GC699" s="5"/>
      <c r="GD699" s="5"/>
      <c r="GE699" s="5"/>
      <c r="GF699" s="5"/>
      <c r="GG699" s="5"/>
      <c r="GH699" s="5"/>
      <c r="GI699" s="5"/>
      <c r="GJ699" s="5"/>
      <c r="GK699" s="5"/>
      <c r="GL699" s="5"/>
      <c r="GM699" s="5"/>
      <c r="GN699" s="5"/>
      <c r="GO699" s="5"/>
      <c r="GP699" s="5"/>
      <c r="GQ699" s="5"/>
      <c r="GR699" s="5"/>
      <c r="GS699" s="5"/>
      <c r="GT699" s="5"/>
      <c r="GU699" s="5"/>
      <c r="GV699" s="5"/>
      <c r="GW699" s="5"/>
      <c r="GX699" s="5"/>
      <c r="GY699" s="5"/>
      <c r="GZ699" s="5"/>
      <c r="HA699" s="5"/>
      <c r="HB699" s="5"/>
      <c r="HC699" s="5"/>
      <c r="HD699" s="5"/>
      <c r="HE699" s="5"/>
      <c r="HF699" s="5"/>
      <c r="HG699" s="5"/>
      <c r="HH699" s="5"/>
      <c r="HI699" s="5"/>
      <c r="HJ699" s="5"/>
      <c r="HK699" s="5"/>
      <c r="HL699" s="5"/>
    </row>
    <row r="700" spans="1:220" s="56" customFormat="1" x14ac:dyDescent="0.25">
      <c r="A700" s="44"/>
      <c r="B700" s="142"/>
      <c r="C700" s="143"/>
      <c r="D700" s="26"/>
      <c r="E700" s="26"/>
      <c r="F700" s="26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5"/>
      <c r="BY700" s="5"/>
      <c r="BZ700" s="5"/>
      <c r="CA700" s="5"/>
      <c r="CB700" s="5"/>
      <c r="CC700" s="5"/>
      <c r="CD700" s="5"/>
      <c r="CE700" s="5"/>
      <c r="CF700" s="5"/>
      <c r="CG700" s="5"/>
      <c r="CH700" s="5"/>
      <c r="CI700" s="5"/>
      <c r="CJ700" s="5"/>
      <c r="CK700" s="5"/>
      <c r="CL700" s="5"/>
      <c r="CM700" s="5"/>
      <c r="CN700" s="5"/>
      <c r="CO700" s="5"/>
      <c r="CP700" s="5"/>
      <c r="CQ700" s="5"/>
      <c r="CR700" s="5"/>
      <c r="CS700" s="5"/>
      <c r="CT700" s="5"/>
      <c r="CU700" s="5"/>
      <c r="CV700" s="5"/>
      <c r="CW700" s="5"/>
      <c r="CX700" s="5"/>
      <c r="CY700" s="5"/>
      <c r="CZ700" s="5"/>
      <c r="DA700" s="5"/>
      <c r="DB700" s="5"/>
      <c r="DC700" s="5"/>
      <c r="DD700" s="5"/>
      <c r="DE700" s="5"/>
      <c r="DF700" s="5"/>
      <c r="DG700" s="5"/>
      <c r="DH700" s="5"/>
      <c r="DI700" s="5"/>
      <c r="DJ700" s="5"/>
      <c r="DK700" s="5"/>
      <c r="DL700" s="5"/>
      <c r="DM700" s="5"/>
      <c r="DN700" s="5"/>
      <c r="DO700" s="5"/>
      <c r="DP700" s="5"/>
      <c r="DQ700" s="5"/>
      <c r="DR700" s="5"/>
      <c r="DS700" s="5"/>
      <c r="DT700" s="5"/>
      <c r="DU700" s="5"/>
      <c r="DV700" s="5"/>
      <c r="DW700" s="5"/>
      <c r="DX700" s="5"/>
      <c r="DY700" s="5"/>
      <c r="DZ700" s="5"/>
      <c r="EA700" s="5"/>
      <c r="EB700" s="5"/>
      <c r="EC700" s="5"/>
      <c r="ED700" s="5"/>
      <c r="EE700" s="5"/>
      <c r="EF700" s="5"/>
      <c r="EG700" s="5"/>
      <c r="EH700" s="5"/>
      <c r="EI700" s="5"/>
      <c r="EJ700" s="5"/>
      <c r="EK700" s="5"/>
      <c r="EL700" s="5"/>
      <c r="EM700" s="5"/>
      <c r="EN700" s="5"/>
      <c r="EO700" s="5"/>
      <c r="EP700" s="5"/>
      <c r="EQ700" s="5"/>
      <c r="ER700" s="5"/>
      <c r="ES700" s="5"/>
      <c r="ET700" s="5"/>
      <c r="EU700" s="5"/>
      <c r="EV700" s="5"/>
      <c r="EW700" s="5"/>
      <c r="EX700" s="5"/>
      <c r="EY700" s="5"/>
      <c r="EZ700" s="5"/>
      <c r="FA700" s="5"/>
      <c r="FB700" s="5"/>
      <c r="FC700" s="5"/>
      <c r="FD700" s="5"/>
      <c r="FE700" s="5"/>
      <c r="FF700" s="5"/>
      <c r="FG700" s="5"/>
      <c r="FH700" s="5"/>
      <c r="FI700" s="5"/>
      <c r="FJ700" s="5"/>
      <c r="FK700" s="5"/>
      <c r="FL700" s="5"/>
      <c r="FM700" s="5"/>
      <c r="FN700" s="5"/>
      <c r="FO700" s="5"/>
      <c r="FP700" s="5"/>
      <c r="FQ700" s="5"/>
      <c r="FR700" s="5"/>
      <c r="FS700" s="5"/>
      <c r="FT700" s="5"/>
      <c r="FU700" s="5"/>
      <c r="FV700" s="5"/>
      <c r="FW700" s="5"/>
      <c r="FX700" s="5"/>
      <c r="FY700" s="5"/>
      <c r="FZ700" s="5"/>
      <c r="GA700" s="5"/>
      <c r="GB700" s="5"/>
      <c r="GC700" s="5"/>
      <c r="GD700" s="5"/>
      <c r="GE700" s="5"/>
      <c r="GF700" s="5"/>
      <c r="GG700" s="5"/>
      <c r="GH700" s="5"/>
      <c r="GI700" s="5"/>
      <c r="GJ700" s="5"/>
      <c r="GK700" s="5"/>
      <c r="GL700" s="5"/>
      <c r="GM700" s="5"/>
      <c r="GN700" s="5"/>
      <c r="GO700" s="5"/>
      <c r="GP700" s="5"/>
      <c r="GQ700" s="5"/>
      <c r="GR700" s="5"/>
      <c r="GS700" s="5"/>
      <c r="GT700" s="5"/>
      <c r="GU700" s="5"/>
      <c r="GV700" s="5"/>
      <c r="GW700" s="5"/>
      <c r="GX700" s="5"/>
      <c r="GY700" s="5"/>
      <c r="GZ700" s="5"/>
      <c r="HA700" s="5"/>
      <c r="HB700" s="5"/>
      <c r="HC700" s="5"/>
      <c r="HD700" s="5"/>
      <c r="HE700" s="5"/>
      <c r="HF700" s="5"/>
      <c r="HG700" s="5"/>
      <c r="HH700" s="5"/>
      <c r="HI700" s="5"/>
      <c r="HJ700" s="5"/>
      <c r="HK700" s="5"/>
      <c r="HL700" s="5"/>
    </row>
    <row r="701" spans="1:220" s="56" customFormat="1" x14ac:dyDescent="0.25">
      <c r="A701" s="44"/>
      <c r="B701" s="142"/>
      <c r="C701" s="143"/>
      <c r="D701" s="26"/>
      <c r="E701" s="26"/>
      <c r="F701" s="26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  <c r="BW701" s="5"/>
      <c r="BX701" s="5"/>
      <c r="BY701" s="5"/>
      <c r="BZ701" s="5"/>
      <c r="CA701" s="5"/>
      <c r="CB701" s="5"/>
      <c r="CC701" s="5"/>
      <c r="CD701" s="5"/>
      <c r="CE701" s="5"/>
      <c r="CF701" s="5"/>
      <c r="CG701" s="5"/>
      <c r="CH701" s="5"/>
      <c r="CI701" s="5"/>
      <c r="CJ701" s="5"/>
      <c r="CK701" s="5"/>
      <c r="CL701" s="5"/>
      <c r="CM701" s="5"/>
      <c r="CN701" s="5"/>
      <c r="CO701" s="5"/>
      <c r="CP701" s="5"/>
      <c r="CQ701" s="5"/>
      <c r="CR701" s="5"/>
      <c r="CS701" s="5"/>
      <c r="CT701" s="5"/>
      <c r="CU701" s="5"/>
      <c r="CV701" s="5"/>
      <c r="CW701" s="5"/>
      <c r="CX701" s="5"/>
      <c r="CY701" s="5"/>
      <c r="CZ701" s="5"/>
      <c r="DA701" s="5"/>
      <c r="DB701" s="5"/>
      <c r="DC701" s="5"/>
      <c r="DD701" s="5"/>
      <c r="DE701" s="5"/>
      <c r="DF701" s="5"/>
      <c r="DG701" s="5"/>
      <c r="DH701" s="5"/>
      <c r="DI701" s="5"/>
      <c r="DJ701" s="5"/>
      <c r="DK701" s="5"/>
      <c r="DL701" s="5"/>
      <c r="DM701" s="5"/>
      <c r="DN701" s="5"/>
      <c r="DO701" s="5"/>
      <c r="DP701" s="5"/>
      <c r="DQ701" s="5"/>
      <c r="DR701" s="5"/>
      <c r="DS701" s="5"/>
      <c r="DT701" s="5"/>
      <c r="DU701" s="5"/>
      <c r="DV701" s="5"/>
      <c r="DW701" s="5"/>
      <c r="DX701" s="5"/>
      <c r="DY701" s="5"/>
      <c r="DZ701" s="5"/>
      <c r="EA701" s="5"/>
      <c r="EB701" s="5"/>
      <c r="EC701" s="5"/>
      <c r="ED701" s="5"/>
      <c r="EE701" s="5"/>
      <c r="EF701" s="5"/>
      <c r="EG701" s="5"/>
      <c r="EH701" s="5"/>
      <c r="EI701" s="5"/>
      <c r="EJ701" s="5"/>
      <c r="EK701" s="5"/>
      <c r="EL701" s="5"/>
      <c r="EM701" s="5"/>
      <c r="EN701" s="5"/>
      <c r="EO701" s="5"/>
      <c r="EP701" s="5"/>
      <c r="EQ701" s="5"/>
      <c r="ER701" s="5"/>
      <c r="ES701" s="5"/>
      <c r="ET701" s="5"/>
      <c r="EU701" s="5"/>
      <c r="EV701" s="5"/>
      <c r="EW701" s="5"/>
      <c r="EX701" s="5"/>
      <c r="EY701" s="5"/>
      <c r="EZ701" s="5"/>
      <c r="FA701" s="5"/>
      <c r="FB701" s="5"/>
      <c r="FC701" s="5"/>
      <c r="FD701" s="5"/>
      <c r="FE701" s="5"/>
      <c r="FF701" s="5"/>
      <c r="FG701" s="5"/>
      <c r="FH701" s="5"/>
      <c r="FI701" s="5"/>
      <c r="FJ701" s="5"/>
      <c r="FK701" s="5"/>
      <c r="FL701" s="5"/>
      <c r="FM701" s="5"/>
      <c r="FN701" s="5"/>
      <c r="FO701" s="5"/>
      <c r="FP701" s="5"/>
      <c r="FQ701" s="5"/>
      <c r="FR701" s="5"/>
      <c r="FS701" s="5"/>
      <c r="FT701" s="5"/>
      <c r="FU701" s="5"/>
      <c r="FV701" s="5"/>
      <c r="FW701" s="5"/>
      <c r="FX701" s="5"/>
      <c r="FY701" s="5"/>
      <c r="FZ701" s="5"/>
      <c r="GA701" s="5"/>
      <c r="GB701" s="5"/>
      <c r="GC701" s="5"/>
      <c r="GD701" s="5"/>
      <c r="GE701" s="5"/>
      <c r="GF701" s="5"/>
      <c r="GG701" s="5"/>
      <c r="GH701" s="5"/>
      <c r="GI701" s="5"/>
      <c r="GJ701" s="5"/>
      <c r="GK701" s="5"/>
      <c r="GL701" s="5"/>
      <c r="GM701" s="5"/>
      <c r="GN701" s="5"/>
      <c r="GO701" s="5"/>
      <c r="GP701" s="5"/>
      <c r="GQ701" s="5"/>
      <c r="GR701" s="5"/>
      <c r="GS701" s="5"/>
      <c r="GT701" s="5"/>
      <c r="GU701" s="5"/>
      <c r="GV701" s="5"/>
      <c r="GW701" s="5"/>
      <c r="GX701" s="5"/>
      <c r="GY701" s="5"/>
      <c r="GZ701" s="5"/>
      <c r="HA701" s="5"/>
      <c r="HB701" s="5"/>
      <c r="HC701" s="5"/>
      <c r="HD701" s="5"/>
      <c r="HE701" s="5"/>
      <c r="HF701" s="5"/>
      <c r="HG701" s="5"/>
      <c r="HH701" s="5"/>
      <c r="HI701" s="5"/>
      <c r="HJ701" s="5"/>
      <c r="HK701" s="5"/>
      <c r="HL701" s="5"/>
    </row>
    <row r="702" spans="1:220" s="56" customFormat="1" x14ac:dyDescent="0.25">
      <c r="A702" s="44"/>
      <c r="B702" s="142"/>
      <c r="C702" s="143"/>
      <c r="D702" s="26"/>
      <c r="E702" s="26"/>
      <c r="F702" s="26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  <c r="BW702" s="5"/>
      <c r="BX702" s="5"/>
      <c r="BY702" s="5"/>
      <c r="BZ702" s="5"/>
      <c r="CA702" s="5"/>
      <c r="CB702" s="5"/>
      <c r="CC702" s="5"/>
      <c r="CD702" s="5"/>
      <c r="CE702" s="5"/>
      <c r="CF702" s="5"/>
      <c r="CG702" s="5"/>
      <c r="CH702" s="5"/>
      <c r="CI702" s="5"/>
      <c r="CJ702" s="5"/>
      <c r="CK702" s="5"/>
      <c r="CL702" s="5"/>
      <c r="CM702" s="5"/>
      <c r="CN702" s="5"/>
      <c r="CO702" s="5"/>
      <c r="CP702" s="5"/>
      <c r="CQ702" s="5"/>
      <c r="CR702" s="5"/>
      <c r="CS702" s="5"/>
      <c r="CT702" s="5"/>
      <c r="CU702" s="5"/>
      <c r="CV702" s="5"/>
      <c r="CW702" s="5"/>
      <c r="CX702" s="5"/>
      <c r="CY702" s="5"/>
      <c r="CZ702" s="5"/>
      <c r="DA702" s="5"/>
      <c r="DB702" s="5"/>
      <c r="DC702" s="5"/>
      <c r="DD702" s="5"/>
      <c r="DE702" s="5"/>
      <c r="DF702" s="5"/>
      <c r="DG702" s="5"/>
      <c r="DH702" s="5"/>
      <c r="DI702" s="5"/>
      <c r="DJ702" s="5"/>
      <c r="DK702" s="5"/>
      <c r="DL702" s="5"/>
      <c r="DM702" s="5"/>
      <c r="DN702" s="5"/>
      <c r="DO702" s="5"/>
      <c r="DP702" s="5"/>
      <c r="DQ702" s="5"/>
      <c r="DR702" s="5"/>
      <c r="DS702" s="5"/>
      <c r="DT702" s="5"/>
      <c r="DU702" s="5"/>
      <c r="DV702" s="5"/>
      <c r="DW702" s="5"/>
      <c r="DX702" s="5"/>
      <c r="DY702" s="5"/>
      <c r="DZ702" s="5"/>
      <c r="EA702" s="5"/>
      <c r="EB702" s="5"/>
      <c r="EC702" s="5"/>
      <c r="ED702" s="5"/>
      <c r="EE702" s="5"/>
      <c r="EF702" s="5"/>
      <c r="EG702" s="5"/>
      <c r="EH702" s="5"/>
      <c r="EI702" s="5"/>
      <c r="EJ702" s="5"/>
      <c r="EK702" s="5"/>
      <c r="EL702" s="5"/>
      <c r="EM702" s="5"/>
      <c r="EN702" s="5"/>
      <c r="EO702" s="5"/>
      <c r="EP702" s="5"/>
      <c r="EQ702" s="5"/>
      <c r="ER702" s="5"/>
      <c r="ES702" s="5"/>
      <c r="ET702" s="5"/>
      <c r="EU702" s="5"/>
      <c r="EV702" s="5"/>
      <c r="EW702" s="5"/>
      <c r="EX702" s="5"/>
      <c r="EY702" s="5"/>
      <c r="EZ702" s="5"/>
      <c r="FA702" s="5"/>
      <c r="FB702" s="5"/>
      <c r="FC702" s="5"/>
      <c r="FD702" s="5"/>
      <c r="FE702" s="5"/>
      <c r="FF702" s="5"/>
      <c r="FG702" s="5"/>
      <c r="FH702" s="5"/>
      <c r="FI702" s="5"/>
      <c r="FJ702" s="5"/>
      <c r="FK702" s="5"/>
      <c r="FL702" s="5"/>
      <c r="FM702" s="5"/>
      <c r="FN702" s="5"/>
      <c r="FO702" s="5"/>
      <c r="FP702" s="5"/>
      <c r="FQ702" s="5"/>
      <c r="FR702" s="5"/>
      <c r="FS702" s="5"/>
      <c r="FT702" s="5"/>
      <c r="FU702" s="5"/>
      <c r="FV702" s="5"/>
      <c r="FW702" s="5"/>
      <c r="FX702" s="5"/>
      <c r="FY702" s="5"/>
      <c r="FZ702" s="5"/>
      <c r="GA702" s="5"/>
      <c r="GB702" s="5"/>
      <c r="GC702" s="5"/>
      <c r="GD702" s="5"/>
      <c r="GE702" s="5"/>
      <c r="GF702" s="5"/>
      <c r="GG702" s="5"/>
      <c r="GH702" s="5"/>
      <c r="GI702" s="5"/>
      <c r="GJ702" s="5"/>
      <c r="GK702" s="5"/>
      <c r="GL702" s="5"/>
      <c r="GM702" s="5"/>
      <c r="GN702" s="5"/>
      <c r="GO702" s="5"/>
      <c r="GP702" s="5"/>
      <c r="GQ702" s="5"/>
      <c r="GR702" s="5"/>
      <c r="GS702" s="5"/>
      <c r="GT702" s="5"/>
      <c r="GU702" s="5"/>
      <c r="GV702" s="5"/>
      <c r="GW702" s="5"/>
      <c r="GX702" s="5"/>
      <c r="GY702" s="5"/>
      <c r="GZ702" s="5"/>
      <c r="HA702" s="5"/>
      <c r="HB702" s="5"/>
      <c r="HC702" s="5"/>
      <c r="HD702" s="5"/>
      <c r="HE702" s="5"/>
      <c r="HF702" s="5"/>
      <c r="HG702" s="5"/>
      <c r="HH702" s="5"/>
      <c r="HI702" s="5"/>
      <c r="HJ702" s="5"/>
      <c r="HK702" s="5"/>
      <c r="HL702" s="5"/>
    </row>
    <row r="703" spans="1:220" s="56" customFormat="1" x14ac:dyDescent="0.25">
      <c r="A703" s="44"/>
      <c r="B703" s="142"/>
      <c r="C703" s="143"/>
      <c r="D703" s="26"/>
      <c r="E703" s="26"/>
      <c r="F703" s="26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  <c r="BW703" s="5"/>
      <c r="BX703" s="5"/>
      <c r="BY703" s="5"/>
      <c r="BZ703" s="5"/>
      <c r="CA703" s="5"/>
      <c r="CB703" s="5"/>
      <c r="CC703" s="5"/>
      <c r="CD703" s="5"/>
      <c r="CE703" s="5"/>
      <c r="CF703" s="5"/>
      <c r="CG703" s="5"/>
      <c r="CH703" s="5"/>
      <c r="CI703" s="5"/>
      <c r="CJ703" s="5"/>
      <c r="CK703" s="5"/>
      <c r="CL703" s="5"/>
      <c r="CM703" s="5"/>
      <c r="CN703" s="5"/>
      <c r="CO703" s="5"/>
      <c r="CP703" s="5"/>
      <c r="CQ703" s="5"/>
      <c r="CR703" s="5"/>
      <c r="CS703" s="5"/>
      <c r="CT703" s="5"/>
      <c r="CU703" s="5"/>
      <c r="CV703" s="5"/>
      <c r="CW703" s="5"/>
      <c r="CX703" s="5"/>
      <c r="CY703" s="5"/>
      <c r="CZ703" s="5"/>
      <c r="DA703" s="5"/>
      <c r="DB703" s="5"/>
      <c r="DC703" s="5"/>
      <c r="DD703" s="5"/>
      <c r="DE703" s="5"/>
      <c r="DF703" s="5"/>
      <c r="DG703" s="5"/>
      <c r="DH703" s="5"/>
      <c r="DI703" s="5"/>
      <c r="DJ703" s="5"/>
      <c r="DK703" s="5"/>
      <c r="DL703" s="5"/>
      <c r="DM703" s="5"/>
      <c r="DN703" s="5"/>
      <c r="DO703" s="5"/>
      <c r="DP703" s="5"/>
      <c r="DQ703" s="5"/>
      <c r="DR703" s="5"/>
      <c r="DS703" s="5"/>
      <c r="DT703" s="5"/>
      <c r="DU703" s="5"/>
      <c r="DV703" s="5"/>
      <c r="DW703" s="5"/>
      <c r="DX703" s="5"/>
      <c r="DY703" s="5"/>
      <c r="DZ703" s="5"/>
      <c r="EA703" s="5"/>
      <c r="EB703" s="5"/>
      <c r="EC703" s="5"/>
      <c r="ED703" s="5"/>
      <c r="EE703" s="5"/>
      <c r="EF703" s="5"/>
      <c r="EG703" s="5"/>
      <c r="EH703" s="5"/>
      <c r="EI703" s="5"/>
      <c r="EJ703" s="5"/>
      <c r="EK703" s="5"/>
      <c r="EL703" s="5"/>
      <c r="EM703" s="5"/>
      <c r="EN703" s="5"/>
      <c r="EO703" s="5"/>
      <c r="EP703" s="5"/>
      <c r="EQ703" s="5"/>
      <c r="ER703" s="5"/>
      <c r="ES703" s="5"/>
      <c r="ET703" s="5"/>
      <c r="EU703" s="5"/>
      <c r="EV703" s="5"/>
      <c r="EW703" s="5"/>
      <c r="EX703" s="5"/>
      <c r="EY703" s="5"/>
      <c r="EZ703" s="5"/>
      <c r="FA703" s="5"/>
      <c r="FB703" s="5"/>
      <c r="FC703" s="5"/>
      <c r="FD703" s="5"/>
      <c r="FE703" s="5"/>
      <c r="FF703" s="5"/>
      <c r="FG703" s="5"/>
      <c r="FH703" s="5"/>
      <c r="FI703" s="5"/>
      <c r="FJ703" s="5"/>
      <c r="FK703" s="5"/>
      <c r="FL703" s="5"/>
      <c r="FM703" s="5"/>
      <c r="FN703" s="5"/>
      <c r="FO703" s="5"/>
      <c r="FP703" s="5"/>
      <c r="FQ703" s="5"/>
      <c r="FR703" s="5"/>
      <c r="FS703" s="5"/>
      <c r="FT703" s="5"/>
      <c r="FU703" s="5"/>
      <c r="FV703" s="5"/>
      <c r="FW703" s="5"/>
      <c r="FX703" s="5"/>
      <c r="FY703" s="5"/>
      <c r="FZ703" s="5"/>
      <c r="GA703" s="5"/>
      <c r="GB703" s="5"/>
      <c r="GC703" s="5"/>
      <c r="GD703" s="5"/>
      <c r="GE703" s="5"/>
      <c r="GF703" s="5"/>
      <c r="GG703" s="5"/>
      <c r="GH703" s="5"/>
      <c r="GI703" s="5"/>
      <c r="GJ703" s="5"/>
      <c r="GK703" s="5"/>
      <c r="GL703" s="5"/>
      <c r="GM703" s="5"/>
      <c r="GN703" s="5"/>
      <c r="GO703" s="5"/>
      <c r="GP703" s="5"/>
      <c r="GQ703" s="5"/>
      <c r="GR703" s="5"/>
      <c r="GS703" s="5"/>
      <c r="GT703" s="5"/>
      <c r="GU703" s="5"/>
      <c r="GV703" s="5"/>
      <c r="GW703" s="5"/>
      <c r="GX703" s="5"/>
      <c r="GY703" s="5"/>
      <c r="GZ703" s="5"/>
      <c r="HA703" s="5"/>
      <c r="HB703" s="5"/>
      <c r="HC703" s="5"/>
      <c r="HD703" s="5"/>
      <c r="HE703" s="5"/>
      <c r="HF703" s="5"/>
      <c r="HG703" s="5"/>
      <c r="HH703" s="5"/>
      <c r="HI703" s="5"/>
      <c r="HJ703" s="5"/>
      <c r="HK703" s="5"/>
      <c r="HL703" s="5"/>
    </row>
    <row r="704" spans="1:220" s="56" customFormat="1" x14ac:dyDescent="0.25">
      <c r="A704" s="44"/>
      <c r="B704" s="142"/>
      <c r="C704" s="143"/>
      <c r="D704" s="26"/>
      <c r="E704" s="26"/>
      <c r="F704" s="26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  <c r="BW704" s="5"/>
      <c r="BX704" s="5"/>
      <c r="BY704" s="5"/>
      <c r="BZ704" s="5"/>
      <c r="CA704" s="5"/>
      <c r="CB704" s="5"/>
      <c r="CC704" s="5"/>
      <c r="CD704" s="5"/>
      <c r="CE704" s="5"/>
      <c r="CF704" s="5"/>
      <c r="CG704" s="5"/>
      <c r="CH704" s="5"/>
      <c r="CI704" s="5"/>
      <c r="CJ704" s="5"/>
      <c r="CK704" s="5"/>
      <c r="CL704" s="5"/>
      <c r="CM704" s="5"/>
      <c r="CN704" s="5"/>
      <c r="CO704" s="5"/>
      <c r="CP704" s="5"/>
      <c r="CQ704" s="5"/>
      <c r="CR704" s="5"/>
      <c r="CS704" s="5"/>
      <c r="CT704" s="5"/>
      <c r="CU704" s="5"/>
      <c r="CV704" s="5"/>
      <c r="CW704" s="5"/>
      <c r="CX704" s="5"/>
      <c r="CY704" s="5"/>
      <c r="CZ704" s="5"/>
      <c r="DA704" s="5"/>
      <c r="DB704" s="5"/>
      <c r="DC704" s="5"/>
      <c r="DD704" s="5"/>
      <c r="DE704" s="5"/>
      <c r="DF704" s="5"/>
      <c r="DG704" s="5"/>
      <c r="DH704" s="5"/>
      <c r="DI704" s="5"/>
      <c r="DJ704" s="5"/>
      <c r="DK704" s="5"/>
      <c r="DL704" s="5"/>
      <c r="DM704" s="5"/>
      <c r="DN704" s="5"/>
      <c r="DO704" s="5"/>
      <c r="DP704" s="5"/>
      <c r="DQ704" s="5"/>
      <c r="DR704" s="5"/>
      <c r="DS704" s="5"/>
      <c r="DT704" s="5"/>
      <c r="DU704" s="5"/>
      <c r="DV704" s="5"/>
      <c r="DW704" s="5"/>
      <c r="DX704" s="5"/>
      <c r="DY704" s="5"/>
      <c r="DZ704" s="5"/>
      <c r="EA704" s="5"/>
      <c r="EB704" s="5"/>
      <c r="EC704" s="5"/>
      <c r="ED704" s="5"/>
      <c r="EE704" s="5"/>
      <c r="EF704" s="5"/>
      <c r="EG704" s="5"/>
      <c r="EH704" s="5"/>
      <c r="EI704" s="5"/>
      <c r="EJ704" s="5"/>
      <c r="EK704" s="5"/>
      <c r="EL704" s="5"/>
      <c r="EM704" s="5"/>
      <c r="EN704" s="5"/>
      <c r="EO704" s="5"/>
      <c r="EP704" s="5"/>
      <c r="EQ704" s="5"/>
      <c r="ER704" s="5"/>
      <c r="ES704" s="5"/>
      <c r="ET704" s="5"/>
      <c r="EU704" s="5"/>
      <c r="EV704" s="5"/>
      <c r="EW704" s="5"/>
      <c r="EX704" s="5"/>
      <c r="EY704" s="5"/>
      <c r="EZ704" s="5"/>
      <c r="FA704" s="5"/>
      <c r="FB704" s="5"/>
      <c r="FC704" s="5"/>
      <c r="FD704" s="5"/>
      <c r="FE704" s="5"/>
      <c r="FF704" s="5"/>
      <c r="FG704" s="5"/>
      <c r="FH704" s="5"/>
      <c r="FI704" s="5"/>
      <c r="FJ704" s="5"/>
      <c r="FK704" s="5"/>
      <c r="FL704" s="5"/>
      <c r="FM704" s="5"/>
      <c r="FN704" s="5"/>
      <c r="FO704" s="5"/>
      <c r="FP704" s="5"/>
      <c r="FQ704" s="5"/>
      <c r="FR704" s="5"/>
      <c r="FS704" s="5"/>
      <c r="FT704" s="5"/>
      <c r="FU704" s="5"/>
      <c r="FV704" s="5"/>
      <c r="FW704" s="5"/>
      <c r="FX704" s="5"/>
      <c r="FY704" s="5"/>
      <c r="FZ704" s="5"/>
      <c r="GA704" s="5"/>
      <c r="GB704" s="5"/>
      <c r="GC704" s="5"/>
      <c r="GD704" s="5"/>
      <c r="GE704" s="5"/>
      <c r="GF704" s="5"/>
      <c r="GG704" s="5"/>
      <c r="GH704" s="5"/>
      <c r="GI704" s="5"/>
      <c r="GJ704" s="5"/>
      <c r="GK704" s="5"/>
      <c r="GL704" s="5"/>
      <c r="GM704" s="5"/>
      <c r="GN704" s="5"/>
      <c r="GO704" s="5"/>
      <c r="GP704" s="5"/>
      <c r="GQ704" s="5"/>
      <c r="GR704" s="5"/>
      <c r="GS704" s="5"/>
      <c r="GT704" s="5"/>
      <c r="GU704" s="5"/>
      <c r="GV704" s="5"/>
      <c r="GW704" s="5"/>
      <c r="GX704" s="5"/>
      <c r="GY704" s="5"/>
      <c r="GZ704" s="5"/>
      <c r="HA704" s="5"/>
      <c r="HB704" s="5"/>
      <c r="HC704" s="5"/>
      <c r="HD704" s="5"/>
      <c r="HE704" s="5"/>
      <c r="HF704" s="5"/>
      <c r="HG704" s="5"/>
      <c r="HH704" s="5"/>
      <c r="HI704" s="5"/>
      <c r="HJ704" s="5"/>
      <c r="HK704" s="5"/>
      <c r="HL704" s="5"/>
    </row>
    <row r="705" spans="1:220" s="56" customFormat="1" x14ac:dyDescent="0.25">
      <c r="A705" s="44"/>
      <c r="B705" s="142"/>
      <c r="C705" s="143"/>
      <c r="D705" s="26"/>
      <c r="E705" s="26"/>
      <c r="F705" s="26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  <c r="BW705" s="5"/>
      <c r="BX705" s="5"/>
      <c r="BY705" s="5"/>
      <c r="BZ705" s="5"/>
      <c r="CA705" s="5"/>
      <c r="CB705" s="5"/>
      <c r="CC705" s="5"/>
      <c r="CD705" s="5"/>
      <c r="CE705" s="5"/>
      <c r="CF705" s="5"/>
      <c r="CG705" s="5"/>
      <c r="CH705" s="5"/>
      <c r="CI705" s="5"/>
      <c r="CJ705" s="5"/>
      <c r="CK705" s="5"/>
      <c r="CL705" s="5"/>
      <c r="CM705" s="5"/>
      <c r="CN705" s="5"/>
      <c r="CO705" s="5"/>
      <c r="CP705" s="5"/>
      <c r="CQ705" s="5"/>
      <c r="CR705" s="5"/>
      <c r="CS705" s="5"/>
      <c r="CT705" s="5"/>
      <c r="CU705" s="5"/>
      <c r="CV705" s="5"/>
      <c r="CW705" s="5"/>
      <c r="CX705" s="5"/>
      <c r="CY705" s="5"/>
      <c r="CZ705" s="5"/>
      <c r="DA705" s="5"/>
      <c r="DB705" s="5"/>
      <c r="DC705" s="5"/>
      <c r="DD705" s="5"/>
      <c r="DE705" s="5"/>
      <c r="DF705" s="5"/>
      <c r="DG705" s="5"/>
      <c r="DH705" s="5"/>
      <c r="DI705" s="5"/>
      <c r="DJ705" s="5"/>
      <c r="DK705" s="5"/>
      <c r="DL705" s="5"/>
      <c r="DM705" s="5"/>
      <c r="DN705" s="5"/>
      <c r="DO705" s="5"/>
      <c r="DP705" s="5"/>
      <c r="DQ705" s="5"/>
      <c r="DR705" s="5"/>
      <c r="DS705" s="5"/>
      <c r="DT705" s="5"/>
      <c r="DU705" s="5"/>
      <c r="DV705" s="5"/>
      <c r="DW705" s="5"/>
      <c r="DX705" s="5"/>
      <c r="DY705" s="5"/>
      <c r="DZ705" s="5"/>
      <c r="EA705" s="5"/>
      <c r="EB705" s="5"/>
      <c r="EC705" s="5"/>
      <c r="ED705" s="5"/>
      <c r="EE705" s="5"/>
      <c r="EF705" s="5"/>
      <c r="EG705" s="5"/>
      <c r="EH705" s="5"/>
      <c r="EI705" s="5"/>
      <c r="EJ705" s="5"/>
      <c r="EK705" s="5"/>
      <c r="EL705" s="5"/>
      <c r="EM705" s="5"/>
      <c r="EN705" s="5"/>
      <c r="EO705" s="5"/>
      <c r="EP705" s="5"/>
      <c r="EQ705" s="5"/>
      <c r="ER705" s="5"/>
      <c r="ES705" s="5"/>
      <c r="ET705" s="5"/>
      <c r="EU705" s="5"/>
      <c r="EV705" s="5"/>
      <c r="EW705" s="5"/>
      <c r="EX705" s="5"/>
      <c r="EY705" s="5"/>
      <c r="EZ705" s="5"/>
      <c r="FA705" s="5"/>
      <c r="FB705" s="5"/>
      <c r="FC705" s="5"/>
      <c r="FD705" s="5"/>
      <c r="FE705" s="5"/>
      <c r="FF705" s="5"/>
      <c r="FG705" s="5"/>
      <c r="FH705" s="5"/>
      <c r="FI705" s="5"/>
      <c r="FJ705" s="5"/>
      <c r="FK705" s="5"/>
      <c r="FL705" s="5"/>
      <c r="FM705" s="5"/>
      <c r="FN705" s="5"/>
      <c r="FO705" s="5"/>
      <c r="FP705" s="5"/>
      <c r="FQ705" s="5"/>
      <c r="FR705" s="5"/>
      <c r="FS705" s="5"/>
      <c r="FT705" s="5"/>
      <c r="FU705" s="5"/>
      <c r="FV705" s="5"/>
      <c r="FW705" s="5"/>
      <c r="FX705" s="5"/>
      <c r="FY705" s="5"/>
      <c r="FZ705" s="5"/>
      <c r="GA705" s="5"/>
      <c r="GB705" s="5"/>
      <c r="GC705" s="5"/>
      <c r="GD705" s="5"/>
      <c r="GE705" s="5"/>
      <c r="GF705" s="5"/>
      <c r="GG705" s="5"/>
      <c r="GH705" s="5"/>
      <c r="GI705" s="5"/>
      <c r="GJ705" s="5"/>
      <c r="GK705" s="5"/>
      <c r="GL705" s="5"/>
      <c r="GM705" s="5"/>
      <c r="GN705" s="5"/>
      <c r="GO705" s="5"/>
      <c r="GP705" s="5"/>
      <c r="GQ705" s="5"/>
      <c r="GR705" s="5"/>
      <c r="GS705" s="5"/>
      <c r="GT705" s="5"/>
      <c r="GU705" s="5"/>
      <c r="GV705" s="5"/>
      <c r="GW705" s="5"/>
      <c r="GX705" s="5"/>
      <c r="GY705" s="5"/>
      <c r="GZ705" s="5"/>
      <c r="HA705" s="5"/>
      <c r="HB705" s="5"/>
      <c r="HC705" s="5"/>
      <c r="HD705" s="5"/>
      <c r="HE705" s="5"/>
      <c r="HF705" s="5"/>
      <c r="HG705" s="5"/>
      <c r="HH705" s="5"/>
      <c r="HI705" s="5"/>
      <c r="HJ705" s="5"/>
      <c r="HK705" s="5"/>
      <c r="HL705" s="5"/>
    </row>
    <row r="706" spans="1:220" s="56" customFormat="1" x14ac:dyDescent="0.25">
      <c r="A706" s="44"/>
      <c r="B706" s="142"/>
      <c r="C706" s="143"/>
      <c r="D706" s="26"/>
      <c r="E706" s="26"/>
      <c r="F706" s="26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  <c r="BW706" s="5"/>
      <c r="BX706" s="5"/>
      <c r="BY706" s="5"/>
      <c r="BZ706" s="5"/>
      <c r="CA706" s="5"/>
      <c r="CB706" s="5"/>
      <c r="CC706" s="5"/>
      <c r="CD706" s="5"/>
      <c r="CE706" s="5"/>
      <c r="CF706" s="5"/>
      <c r="CG706" s="5"/>
      <c r="CH706" s="5"/>
      <c r="CI706" s="5"/>
      <c r="CJ706" s="5"/>
      <c r="CK706" s="5"/>
      <c r="CL706" s="5"/>
      <c r="CM706" s="5"/>
      <c r="CN706" s="5"/>
      <c r="CO706" s="5"/>
      <c r="CP706" s="5"/>
      <c r="CQ706" s="5"/>
      <c r="CR706" s="5"/>
      <c r="CS706" s="5"/>
      <c r="CT706" s="5"/>
      <c r="CU706" s="5"/>
      <c r="CV706" s="5"/>
      <c r="CW706" s="5"/>
      <c r="CX706" s="5"/>
      <c r="CY706" s="5"/>
      <c r="CZ706" s="5"/>
      <c r="DA706" s="5"/>
      <c r="DB706" s="5"/>
      <c r="DC706" s="5"/>
      <c r="DD706" s="5"/>
      <c r="DE706" s="5"/>
      <c r="DF706" s="5"/>
      <c r="DG706" s="5"/>
      <c r="DH706" s="5"/>
      <c r="DI706" s="5"/>
      <c r="DJ706" s="5"/>
      <c r="DK706" s="5"/>
      <c r="DL706" s="5"/>
      <c r="DM706" s="5"/>
      <c r="DN706" s="5"/>
      <c r="DO706" s="5"/>
      <c r="DP706" s="5"/>
      <c r="DQ706" s="5"/>
      <c r="DR706" s="5"/>
      <c r="DS706" s="5"/>
      <c r="DT706" s="5"/>
      <c r="DU706" s="5"/>
      <c r="DV706" s="5"/>
      <c r="DW706" s="5"/>
      <c r="DX706" s="5"/>
      <c r="DY706" s="5"/>
      <c r="DZ706" s="5"/>
      <c r="EA706" s="5"/>
      <c r="EB706" s="5"/>
      <c r="EC706" s="5"/>
      <c r="ED706" s="5"/>
      <c r="EE706" s="5"/>
      <c r="EF706" s="5"/>
      <c r="EG706" s="5"/>
      <c r="EH706" s="5"/>
      <c r="EI706" s="5"/>
      <c r="EJ706" s="5"/>
      <c r="EK706" s="5"/>
      <c r="EL706" s="5"/>
      <c r="EM706" s="5"/>
      <c r="EN706" s="5"/>
      <c r="EO706" s="5"/>
      <c r="EP706" s="5"/>
      <c r="EQ706" s="5"/>
      <c r="ER706" s="5"/>
      <c r="ES706" s="5"/>
      <c r="ET706" s="5"/>
      <c r="EU706" s="5"/>
      <c r="EV706" s="5"/>
      <c r="EW706" s="5"/>
      <c r="EX706" s="5"/>
      <c r="EY706" s="5"/>
      <c r="EZ706" s="5"/>
      <c r="FA706" s="5"/>
      <c r="FB706" s="5"/>
      <c r="FC706" s="5"/>
      <c r="FD706" s="5"/>
      <c r="FE706" s="5"/>
      <c r="FF706" s="5"/>
      <c r="FG706" s="5"/>
      <c r="FH706" s="5"/>
      <c r="FI706" s="5"/>
      <c r="FJ706" s="5"/>
      <c r="FK706" s="5"/>
      <c r="FL706" s="5"/>
      <c r="FM706" s="5"/>
      <c r="FN706" s="5"/>
      <c r="FO706" s="5"/>
      <c r="FP706" s="5"/>
      <c r="FQ706" s="5"/>
      <c r="FR706" s="5"/>
      <c r="FS706" s="5"/>
      <c r="FT706" s="5"/>
      <c r="FU706" s="5"/>
      <c r="FV706" s="5"/>
      <c r="FW706" s="5"/>
      <c r="FX706" s="5"/>
      <c r="FY706" s="5"/>
      <c r="FZ706" s="5"/>
      <c r="GA706" s="5"/>
      <c r="GB706" s="5"/>
      <c r="GC706" s="5"/>
      <c r="GD706" s="5"/>
      <c r="GE706" s="5"/>
      <c r="GF706" s="5"/>
      <c r="GG706" s="5"/>
      <c r="GH706" s="5"/>
      <c r="GI706" s="5"/>
      <c r="GJ706" s="5"/>
      <c r="GK706" s="5"/>
      <c r="GL706" s="5"/>
      <c r="GM706" s="5"/>
      <c r="GN706" s="5"/>
      <c r="GO706" s="5"/>
      <c r="GP706" s="5"/>
      <c r="GQ706" s="5"/>
      <c r="GR706" s="5"/>
      <c r="GS706" s="5"/>
      <c r="GT706" s="5"/>
      <c r="GU706" s="5"/>
      <c r="GV706" s="5"/>
      <c r="GW706" s="5"/>
      <c r="GX706" s="5"/>
      <c r="GY706" s="5"/>
      <c r="GZ706" s="5"/>
      <c r="HA706" s="5"/>
      <c r="HB706" s="5"/>
      <c r="HC706" s="5"/>
      <c r="HD706" s="5"/>
      <c r="HE706" s="5"/>
      <c r="HF706" s="5"/>
      <c r="HG706" s="5"/>
      <c r="HH706" s="5"/>
      <c r="HI706" s="5"/>
      <c r="HJ706" s="5"/>
      <c r="HK706" s="5"/>
      <c r="HL706" s="5"/>
    </row>
    <row r="707" spans="1:220" s="56" customFormat="1" x14ac:dyDescent="0.25">
      <c r="A707" s="44"/>
      <c r="B707" s="142"/>
      <c r="C707" s="143"/>
      <c r="D707" s="26"/>
      <c r="E707" s="26"/>
      <c r="F707" s="26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  <c r="BW707" s="5"/>
      <c r="BX707" s="5"/>
      <c r="BY707" s="5"/>
      <c r="BZ707" s="5"/>
      <c r="CA707" s="5"/>
      <c r="CB707" s="5"/>
      <c r="CC707" s="5"/>
      <c r="CD707" s="5"/>
      <c r="CE707" s="5"/>
      <c r="CF707" s="5"/>
      <c r="CG707" s="5"/>
      <c r="CH707" s="5"/>
      <c r="CI707" s="5"/>
      <c r="CJ707" s="5"/>
      <c r="CK707" s="5"/>
      <c r="CL707" s="5"/>
      <c r="CM707" s="5"/>
      <c r="CN707" s="5"/>
      <c r="CO707" s="5"/>
      <c r="CP707" s="5"/>
      <c r="CQ707" s="5"/>
      <c r="CR707" s="5"/>
      <c r="CS707" s="5"/>
      <c r="CT707" s="5"/>
      <c r="CU707" s="5"/>
      <c r="CV707" s="5"/>
      <c r="CW707" s="5"/>
      <c r="CX707" s="5"/>
      <c r="CY707" s="5"/>
      <c r="CZ707" s="5"/>
      <c r="DA707" s="5"/>
      <c r="DB707" s="5"/>
      <c r="DC707" s="5"/>
      <c r="DD707" s="5"/>
      <c r="DE707" s="5"/>
      <c r="DF707" s="5"/>
      <c r="DG707" s="5"/>
      <c r="DH707" s="5"/>
      <c r="DI707" s="5"/>
      <c r="DJ707" s="5"/>
      <c r="DK707" s="5"/>
      <c r="DL707" s="5"/>
      <c r="DM707" s="5"/>
      <c r="DN707" s="5"/>
      <c r="DO707" s="5"/>
      <c r="DP707" s="5"/>
      <c r="DQ707" s="5"/>
      <c r="DR707" s="5"/>
      <c r="DS707" s="5"/>
      <c r="DT707" s="5"/>
      <c r="DU707" s="5"/>
      <c r="DV707" s="5"/>
      <c r="DW707" s="5"/>
      <c r="DX707" s="5"/>
      <c r="DY707" s="5"/>
      <c r="DZ707" s="5"/>
      <c r="EA707" s="5"/>
      <c r="EB707" s="5"/>
      <c r="EC707" s="5"/>
      <c r="ED707" s="5"/>
      <c r="EE707" s="5"/>
      <c r="EF707" s="5"/>
      <c r="EG707" s="5"/>
      <c r="EH707" s="5"/>
      <c r="EI707" s="5"/>
      <c r="EJ707" s="5"/>
      <c r="EK707" s="5"/>
      <c r="EL707" s="5"/>
      <c r="EM707" s="5"/>
      <c r="EN707" s="5"/>
      <c r="EO707" s="5"/>
      <c r="EP707" s="5"/>
      <c r="EQ707" s="5"/>
      <c r="ER707" s="5"/>
      <c r="ES707" s="5"/>
      <c r="ET707" s="5"/>
      <c r="EU707" s="5"/>
      <c r="EV707" s="5"/>
      <c r="EW707" s="5"/>
      <c r="EX707" s="5"/>
      <c r="EY707" s="5"/>
      <c r="EZ707" s="5"/>
      <c r="FA707" s="5"/>
      <c r="FB707" s="5"/>
      <c r="FC707" s="5"/>
      <c r="FD707" s="5"/>
      <c r="FE707" s="5"/>
      <c r="FF707" s="5"/>
      <c r="FG707" s="5"/>
      <c r="FH707" s="5"/>
      <c r="FI707" s="5"/>
      <c r="FJ707" s="5"/>
      <c r="FK707" s="5"/>
      <c r="FL707" s="5"/>
      <c r="FM707" s="5"/>
      <c r="FN707" s="5"/>
      <c r="FO707" s="5"/>
      <c r="FP707" s="5"/>
      <c r="FQ707" s="5"/>
      <c r="FR707" s="5"/>
      <c r="FS707" s="5"/>
      <c r="FT707" s="5"/>
      <c r="FU707" s="5"/>
      <c r="FV707" s="5"/>
      <c r="FW707" s="5"/>
      <c r="FX707" s="5"/>
      <c r="FY707" s="5"/>
      <c r="FZ707" s="5"/>
      <c r="GA707" s="5"/>
      <c r="GB707" s="5"/>
      <c r="GC707" s="5"/>
      <c r="GD707" s="5"/>
      <c r="GE707" s="5"/>
      <c r="GF707" s="5"/>
      <c r="GG707" s="5"/>
      <c r="GH707" s="5"/>
      <c r="GI707" s="5"/>
      <c r="GJ707" s="5"/>
      <c r="GK707" s="5"/>
      <c r="GL707" s="5"/>
      <c r="GM707" s="5"/>
      <c r="GN707" s="5"/>
      <c r="GO707" s="5"/>
      <c r="GP707" s="5"/>
      <c r="GQ707" s="5"/>
      <c r="GR707" s="5"/>
      <c r="GS707" s="5"/>
      <c r="GT707" s="5"/>
      <c r="GU707" s="5"/>
      <c r="GV707" s="5"/>
      <c r="GW707" s="5"/>
      <c r="GX707" s="5"/>
      <c r="GY707" s="5"/>
      <c r="GZ707" s="5"/>
      <c r="HA707" s="5"/>
      <c r="HB707" s="5"/>
      <c r="HC707" s="5"/>
      <c r="HD707" s="5"/>
      <c r="HE707" s="5"/>
      <c r="HF707" s="5"/>
      <c r="HG707" s="5"/>
      <c r="HH707" s="5"/>
      <c r="HI707" s="5"/>
      <c r="HJ707" s="5"/>
      <c r="HK707" s="5"/>
      <c r="HL707" s="5"/>
    </row>
    <row r="708" spans="1:220" s="56" customFormat="1" x14ac:dyDescent="0.25">
      <c r="A708" s="44"/>
      <c r="B708" s="142"/>
      <c r="C708" s="143"/>
      <c r="D708" s="26"/>
      <c r="E708" s="26"/>
      <c r="F708" s="26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  <c r="BW708" s="5"/>
      <c r="BX708" s="5"/>
      <c r="BY708" s="5"/>
      <c r="BZ708" s="5"/>
      <c r="CA708" s="5"/>
      <c r="CB708" s="5"/>
      <c r="CC708" s="5"/>
      <c r="CD708" s="5"/>
      <c r="CE708" s="5"/>
      <c r="CF708" s="5"/>
      <c r="CG708" s="5"/>
      <c r="CH708" s="5"/>
      <c r="CI708" s="5"/>
      <c r="CJ708" s="5"/>
      <c r="CK708" s="5"/>
      <c r="CL708" s="5"/>
      <c r="CM708" s="5"/>
      <c r="CN708" s="5"/>
      <c r="CO708" s="5"/>
      <c r="CP708" s="5"/>
      <c r="CQ708" s="5"/>
      <c r="CR708" s="5"/>
      <c r="CS708" s="5"/>
      <c r="CT708" s="5"/>
      <c r="CU708" s="5"/>
      <c r="CV708" s="5"/>
      <c r="CW708" s="5"/>
      <c r="CX708" s="5"/>
      <c r="CY708" s="5"/>
      <c r="CZ708" s="5"/>
      <c r="DA708" s="5"/>
      <c r="DB708" s="5"/>
      <c r="DC708" s="5"/>
      <c r="DD708" s="5"/>
      <c r="DE708" s="5"/>
      <c r="DF708" s="5"/>
      <c r="DG708" s="5"/>
      <c r="DH708" s="5"/>
      <c r="DI708" s="5"/>
      <c r="DJ708" s="5"/>
      <c r="DK708" s="5"/>
      <c r="DL708" s="5"/>
      <c r="DM708" s="5"/>
      <c r="DN708" s="5"/>
      <c r="DO708" s="5"/>
      <c r="DP708" s="5"/>
      <c r="DQ708" s="5"/>
      <c r="DR708" s="5"/>
      <c r="DS708" s="5"/>
      <c r="DT708" s="5"/>
      <c r="DU708" s="5"/>
      <c r="DV708" s="5"/>
      <c r="DW708" s="5"/>
      <c r="DX708" s="5"/>
      <c r="DY708" s="5"/>
      <c r="DZ708" s="5"/>
      <c r="EA708" s="5"/>
      <c r="EB708" s="5"/>
      <c r="EC708" s="5"/>
      <c r="ED708" s="5"/>
      <c r="EE708" s="5"/>
      <c r="EF708" s="5"/>
      <c r="EG708" s="5"/>
      <c r="EH708" s="5"/>
      <c r="EI708" s="5"/>
      <c r="EJ708" s="5"/>
      <c r="EK708" s="5"/>
      <c r="EL708" s="5"/>
      <c r="EM708" s="5"/>
      <c r="EN708" s="5"/>
      <c r="EO708" s="5"/>
      <c r="EP708" s="5"/>
      <c r="EQ708" s="5"/>
      <c r="ER708" s="5"/>
      <c r="ES708" s="5"/>
      <c r="ET708" s="5"/>
      <c r="EU708" s="5"/>
      <c r="EV708" s="5"/>
      <c r="EW708" s="5"/>
      <c r="EX708" s="5"/>
      <c r="EY708" s="5"/>
      <c r="EZ708" s="5"/>
      <c r="FA708" s="5"/>
      <c r="FB708" s="5"/>
      <c r="FC708" s="5"/>
      <c r="FD708" s="5"/>
      <c r="FE708" s="5"/>
      <c r="FF708" s="5"/>
      <c r="FG708" s="5"/>
      <c r="FH708" s="5"/>
      <c r="FI708" s="5"/>
      <c r="FJ708" s="5"/>
      <c r="FK708" s="5"/>
      <c r="FL708" s="5"/>
      <c r="FM708" s="5"/>
      <c r="FN708" s="5"/>
      <c r="FO708" s="5"/>
      <c r="FP708" s="5"/>
      <c r="FQ708" s="5"/>
      <c r="FR708" s="5"/>
      <c r="FS708" s="5"/>
      <c r="FT708" s="5"/>
      <c r="FU708" s="5"/>
      <c r="FV708" s="5"/>
      <c r="FW708" s="5"/>
      <c r="FX708" s="5"/>
      <c r="FY708" s="5"/>
      <c r="FZ708" s="5"/>
      <c r="GA708" s="5"/>
      <c r="GB708" s="5"/>
      <c r="GC708" s="5"/>
      <c r="GD708" s="5"/>
      <c r="GE708" s="5"/>
      <c r="GF708" s="5"/>
      <c r="GG708" s="5"/>
      <c r="GH708" s="5"/>
      <c r="GI708" s="5"/>
      <c r="GJ708" s="5"/>
      <c r="GK708" s="5"/>
      <c r="GL708" s="5"/>
      <c r="GM708" s="5"/>
      <c r="GN708" s="5"/>
      <c r="GO708" s="5"/>
      <c r="GP708" s="5"/>
      <c r="GQ708" s="5"/>
      <c r="GR708" s="5"/>
      <c r="GS708" s="5"/>
      <c r="GT708" s="5"/>
      <c r="GU708" s="5"/>
      <c r="GV708" s="5"/>
      <c r="GW708" s="5"/>
      <c r="GX708" s="5"/>
      <c r="GY708" s="5"/>
      <c r="GZ708" s="5"/>
      <c r="HA708" s="5"/>
      <c r="HB708" s="5"/>
      <c r="HC708" s="5"/>
      <c r="HD708" s="5"/>
      <c r="HE708" s="5"/>
      <c r="HF708" s="5"/>
      <c r="HG708" s="5"/>
      <c r="HH708" s="5"/>
      <c r="HI708" s="5"/>
      <c r="HJ708" s="5"/>
      <c r="HK708" s="5"/>
      <c r="HL708" s="5"/>
    </row>
    <row r="709" spans="1:220" s="56" customFormat="1" x14ac:dyDescent="0.25">
      <c r="A709" s="44"/>
      <c r="B709" s="142"/>
      <c r="C709" s="143"/>
      <c r="D709" s="26"/>
      <c r="E709" s="26"/>
      <c r="F709" s="26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  <c r="BW709" s="5"/>
      <c r="BX709" s="5"/>
      <c r="BY709" s="5"/>
      <c r="BZ709" s="5"/>
      <c r="CA709" s="5"/>
      <c r="CB709" s="5"/>
      <c r="CC709" s="5"/>
      <c r="CD709" s="5"/>
      <c r="CE709" s="5"/>
      <c r="CF709" s="5"/>
      <c r="CG709" s="5"/>
      <c r="CH709" s="5"/>
      <c r="CI709" s="5"/>
      <c r="CJ709" s="5"/>
      <c r="CK709" s="5"/>
      <c r="CL709" s="5"/>
      <c r="CM709" s="5"/>
      <c r="CN709" s="5"/>
      <c r="CO709" s="5"/>
      <c r="CP709" s="5"/>
      <c r="CQ709" s="5"/>
      <c r="CR709" s="5"/>
      <c r="CS709" s="5"/>
      <c r="CT709" s="5"/>
      <c r="CU709" s="5"/>
      <c r="CV709" s="5"/>
      <c r="CW709" s="5"/>
      <c r="CX709" s="5"/>
      <c r="CY709" s="5"/>
      <c r="CZ709" s="5"/>
      <c r="DA709" s="5"/>
      <c r="DB709" s="5"/>
      <c r="DC709" s="5"/>
      <c r="DD709" s="5"/>
      <c r="DE709" s="5"/>
      <c r="DF709" s="5"/>
      <c r="DG709" s="5"/>
      <c r="DH709" s="5"/>
      <c r="DI709" s="5"/>
      <c r="DJ709" s="5"/>
      <c r="DK709" s="5"/>
      <c r="DL709" s="5"/>
      <c r="DM709" s="5"/>
      <c r="DN709" s="5"/>
      <c r="DO709" s="5"/>
      <c r="DP709" s="5"/>
      <c r="DQ709" s="5"/>
      <c r="DR709" s="5"/>
      <c r="DS709" s="5"/>
      <c r="DT709" s="5"/>
      <c r="DU709" s="5"/>
      <c r="DV709" s="5"/>
      <c r="DW709" s="5"/>
      <c r="DX709" s="5"/>
      <c r="DY709" s="5"/>
      <c r="DZ709" s="5"/>
      <c r="EA709" s="5"/>
      <c r="EB709" s="5"/>
      <c r="EC709" s="5"/>
      <c r="ED709" s="5"/>
      <c r="EE709" s="5"/>
      <c r="EF709" s="5"/>
      <c r="EG709" s="5"/>
      <c r="EH709" s="5"/>
      <c r="EI709" s="5"/>
      <c r="EJ709" s="5"/>
      <c r="EK709" s="5"/>
      <c r="EL709" s="5"/>
      <c r="EM709" s="5"/>
      <c r="EN709" s="5"/>
      <c r="EO709" s="5"/>
      <c r="EP709" s="5"/>
      <c r="EQ709" s="5"/>
      <c r="ER709" s="5"/>
      <c r="ES709" s="5"/>
      <c r="ET709" s="5"/>
      <c r="EU709" s="5"/>
      <c r="EV709" s="5"/>
      <c r="EW709" s="5"/>
      <c r="EX709" s="5"/>
      <c r="EY709" s="5"/>
      <c r="EZ709" s="5"/>
      <c r="FA709" s="5"/>
      <c r="FB709" s="5"/>
      <c r="FC709" s="5"/>
      <c r="FD709" s="5"/>
      <c r="FE709" s="5"/>
      <c r="FF709" s="5"/>
      <c r="FG709" s="5"/>
      <c r="FH709" s="5"/>
      <c r="FI709" s="5"/>
      <c r="FJ709" s="5"/>
      <c r="FK709" s="5"/>
      <c r="FL709" s="5"/>
      <c r="FM709" s="5"/>
      <c r="FN709" s="5"/>
      <c r="FO709" s="5"/>
      <c r="FP709" s="5"/>
      <c r="FQ709" s="5"/>
      <c r="FR709" s="5"/>
      <c r="FS709" s="5"/>
      <c r="FT709" s="5"/>
      <c r="FU709" s="5"/>
      <c r="FV709" s="5"/>
      <c r="FW709" s="5"/>
      <c r="FX709" s="5"/>
      <c r="FY709" s="5"/>
      <c r="FZ709" s="5"/>
      <c r="GA709" s="5"/>
      <c r="GB709" s="5"/>
      <c r="GC709" s="5"/>
      <c r="GD709" s="5"/>
      <c r="GE709" s="5"/>
      <c r="GF709" s="5"/>
      <c r="GG709" s="5"/>
      <c r="GH709" s="5"/>
      <c r="GI709" s="5"/>
      <c r="GJ709" s="5"/>
      <c r="GK709" s="5"/>
      <c r="GL709" s="5"/>
      <c r="GM709" s="5"/>
      <c r="GN709" s="5"/>
      <c r="GO709" s="5"/>
      <c r="GP709" s="5"/>
      <c r="GQ709" s="5"/>
      <c r="GR709" s="5"/>
      <c r="GS709" s="5"/>
      <c r="GT709" s="5"/>
      <c r="GU709" s="5"/>
      <c r="GV709" s="5"/>
      <c r="GW709" s="5"/>
      <c r="GX709" s="5"/>
      <c r="GY709" s="5"/>
      <c r="GZ709" s="5"/>
      <c r="HA709" s="5"/>
      <c r="HB709" s="5"/>
      <c r="HC709" s="5"/>
      <c r="HD709" s="5"/>
      <c r="HE709" s="5"/>
      <c r="HF709" s="5"/>
      <c r="HG709" s="5"/>
      <c r="HH709" s="5"/>
      <c r="HI709" s="5"/>
      <c r="HJ709" s="5"/>
      <c r="HK709" s="5"/>
      <c r="HL709" s="5"/>
    </row>
    <row r="710" spans="1:220" s="56" customFormat="1" x14ac:dyDescent="0.25">
      <c r="A710" s="44"/>
      <c r="B710" s="142"/>
      <c r="C710" s="143"/>
      <c r="D710" s="26"/>
      <c r="E710" s="26"/>
      <c r="F710" s="26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  <c r="BV710" s="5"/>
      <c r="BW710" s="5"/>
      <c r="BX710" s="5"/>
      <c r="BY710" s="5"/>
      <c r="BZ710" s="5"/>
      <c r="CA710" s="5"/>
      <c r="CB710" s="5"/>
      <c r="CC710" s="5"/>
      <c r="CD710" s="5"/>
      <c r="CE710" s="5"/>
      <c r="CF710" s="5"/>
      <c r="CG710" s="5"/>
      <c r="CH710" s="5"/>
      <c r="CI710" s="5"/>
      <c r="CJ710" s="5"/>
      <c r="CK710" s="5"/>
      <c r="CL710" s="5"/>
      <c r="CM710" s="5"/>
      <c r="CN710" s="5"/>
      <c r="CO710" s="5"/>
      <c r="CP710" s="5"/>
      <c r="CQ710" s="5"/>
      <c r="CR710" s="5"/>
      <c r="CS710" s="5"/>
      <c r="CT710" s="5"/>
      <c r="CU710" s="5"/>
      <c r="CV710" s="5"/>
      <c r="CW710" s="5"/>
      <c r="CX710" s="5"/>
      <c r="CY710" s="5"/>
      <c r="CZ710" s="5"/>
      <c r="DA710" s="5"/>
      <c r="DB710" s="5"/>
      <c r="DC710" s="5"/>
      <c r="DD710" s="5"/>
      <c r="DE710" s="5"/>
      <c r="DF710" s="5"/>
      <c r="DG710" s="5"/>
      <c r="DH710" s="5"/>
      <c r="DI710" s="5"/>
      <c r="DJ710" s="5"/>
      <c r="DK710" s="5"/>
      <c r="DL710" s="5"/>
      <c r="DM710" s="5"/>
      <c r="DN710" s="5"/>
      <c r="DO710" s="5"/>
      <c r="DP710" s="5"/>
      <c r="DQ710" s="5"/>
      <c r="DR710" s="5"/>
      <c r="DS710" s="5"/>
      <c r="DT710" s="5"/>
      <c r="DU710" s="5"/>
      <c r="DV710" s="5"/>
      <c r="DW710" s="5"/>
      <c r="DX710" s="5"/>
      <c r="DY710" s="5"/>
      <c r="DZ710" s="5"/>
      <c r="EA710" s="5"/>
      <c r="EB710" s="5"/>
      <c r="EC710" s="5"/>
      <c r="ED710" s="5"/>
      <c r="EE710" s="5"/>
      <c r="EF710" s="5"/>
      <c r="EG710" s="5"/>
      <c r="EH710" s="5"/>
      <c r="EI710" s="5"/>
      <c r="EJ710" s="5"/>
      <c r="EK710" s="5"/>
      <c r="EL710" s="5"/>
      <c r="EM710" s="5"/>
      <c r="EN710" s="5"/>
      <c r="EO710" s="5"/>
      <c r="EP710" s="5"/>
      <c r="EQ710" s="5"/>
      <c r="ER710" s="5"/>
      <c r="ES710" s="5"/>
      <c r="ET710" s="5"/>
      <c r="EU710" s="5"/>
      <c r="EV710" s="5"/>
      <c r="EW710" s="5"/>
      <c r="EX710" s="5"/>
      <c r="EY710" s="5"/>
      <c r="EZ710" s="5"/>
      <c r="FA710" s="5"/>
      <c r="FB710" s="5"/>
      <c r="FC710" s="5"/>
      <c r="FD710" s="5"/>
      <c r="FE710" s="5"/>
      <c r="FF710" s="5"/>
      <c r="FG710" s="5"/>
      <c r="FH710" s="5"/>
      <c r="FI710" s="5"/>
      <c r="FJ710" s="5"/>
      <c r="FK710" s="5"/>
      <c r="FL710" s="5"/>
      <c r="FM710" s="5"/>
      <c r="FN710" s="5"/>
      <c r="FO710" s="5"/>
      <c r="FP710" s="5"/>
      <c r="FQ710" s="5"/>
      <c r="FR710" s="5"/>
      <c r="FS710" s="5"/>
      <c r="FT710" s="5"/>
      <c r="FU710" s="5"/>
      <c r="FV710" s="5"/>
      <c r="FW710" s="5"/>
      <c r="FX710" s="5"/>
      <c r="FY710" s="5"/>
      <c r="FZ710" s="5"/>
      <c r="GA710" s="5"/>
      <c r="GB710" s="5"/>
      <c r="GC710" s="5"/>
      <c r="GD710" s="5"/>
      <c r="GE710" s="5"/>
      <c r="GF710" s="5"/>
      <c r="GG710" s="5"/>
      <c r="GH710" s="5"/>
      <c r="GI710" s="5"/>
      <c r="GJ710" s="5"/>
      <c r="GK710" s="5"/>
      <c r="GL710" s="5"/>
      <c r="GM710" s="5"/>
      <c r="GN710" s="5"/>
      <c r="GO710" s="5"/>
      <c r="GP710" s="5"/>
      <c r="GQ710" s="5"/>
      <c r="GR710" s="5"/>
      <c r="GS710" s="5"/>
      <c r="GT710" s="5"/>
      <c r="GU710" s="5"/>
      <c r="GV710" s="5"/>
      <c r="GW710" s="5"/>
      <c r="GX710" s="5"/>
      <c r="GY710" s="5"/>
      <c r="GZ710" s="5"/>
      <c r="HA710" s="5"/>
      <c r="HB710" s="5"/>
      <c r="HC710" s="5"/>
      <c r="HD710" s="5"/>
      <c r="HE710" s="5"/>
      <c r="HF710" s="5"/>
      <c r="HG710" s="5"/>
      <c r="HH710" s="5"/>
      <c r="HI710" s="5"/>
      <c r="HJ710" s="5"/>
      <c r="HK710" s="5"/>
      <c r="HL710" s="5"/>
    </row>
    <row r="711" spans="1:220" s="56" customFormat="1" x14ac:dyDescent="0.25">
      <c r="A711" s="44"/>
      <c r="B711" s="142"/>
      <c r="C711" s="143"/>
      <c r="D711" s="26"/>
      <c r="E711" s="26"/>
      <c r="F711" s="26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  <c r="BV711" s="5"/>
      <c r="BW711" s="5"/>
      <c r="BX711" s="5"/>
      <c r="BY711" s="5"/>
      <c r="BZ711" s="5"/>
      <c r="CA711" s="5"/>
      <c r="CB711" s="5"/>
      <c r="CC711" s="5"/>
      <c r="CD711" s="5"/>
      <c r="CE711" s="5"/>
      <c r="CF711" s="5"/>
      <c r="CG711" s="5"/>
      <c r="CH711" s="5"/>
      <c r="CI711" s="5"/>
      <c r="CJ711" s="5"/>
      <c r="CK711" s="5"/>
      <c r="CL711" s="5"/>
      <c r="CM711" s="5"/>
      <c r="CN711" s="5"/>
      <c r="CO711" s="5"/>
      <c r="CP711" s="5"/>
      <c r="CQ711" s="5"/>
      <c r="CR711" s="5"/>
      <c r="CS711" s="5"/>
      <c r="CT711" s="5"/>
      <c r="CU711" s="5"/>
      <c r="CV711" s="5"/>
      <c r="CW711" s="5"/>
      <c r="CX711" s="5"/>
      <c r="CY711" s="5"/>
      <c r="CZ711" s="5"/>
      <c r="DA711" s="5"/>
      <c r="DB711" s="5"/>
      <c r="DC711" s="5"/>
      <c r="DD711" s="5"/>
      <c r="DE711" s="5"/>
      <c r="DF711" s="5"/>
      <c r="DG711" s="5"/>
      <c r="DH711" s="5"/>
      <c r="DI711" s="5"/>
      <c r="DJ711" s="5"/>
      <c r="DK711" s="5"/>
      <c r="DL711" s="5"/>
      <c r="DM711" s="5"/>
      <c r="DN711" s="5"/>
      <c r="DO711" s="5"/>
      <c r="DP711" s="5"/>
      <c r="DQ711" s="5"/>
      <c r="DR711" s="5"/>
      <c r="DS711" s="5"/>
      <c r="DT711" s="5"/>
      <c r="DU711" s="5"/>
      <c r="DV711" s="5"/>
      <c r="DW711" s="5"/>
      <c r="DX711" s="5"/>
      <c r="DY711" s="5"/>
      <c r="DZ711" s="5"/>
      <c r="EA711" s="5"/>
      <c r="EB711" s="5"/>
      <c r="EC711" s="5"/>
      <c r="ED711" s="5"/>
      <c r="EE711" s="5"/>
      <c r="EF711" s="5"/>
      <c r="EG711" s="5"/>
      <c r="EH711" s="5"/>
      <c r="EI711" s="5"/>
      <c r="EJ711" s="5"/>
      <c r="EK711" s="5"/>
      <c r="EL711" s="5"/>
      <c r="EM711" s="5"/>
      <c r="EN711" s="5"/>
      <c r="EO711" s="5"/>
      <c r="EP711" s="5"/>
      <c r="EQ711" s="5"/>
      <c r="ER711" s="5"/>
      <c r="ES711" s="5"/>
      <c r="ET711" s="5"/>
      <c r="EU711" s="5"/>
      <c r="EV711" s="5"/>
      <c r="EW711" s="5"/>
      <c r="EX711" s="5"/>
      <c r="EY711" s="5"/>
      <c r="EZ711" s="5"/>
      <c r="FA711" s="5"/>
      <c r="FB711" s="5"/>
      <c r="FC711" s="5"/>
      <c r="FD711" s="5"/>
      <c r="FE711" s="5"/>
      <c r="FF711" s="5"/>
      <c r="FG711" s="5"/>
      <c r="FH711" s="5"/>
      <c r="FI711" s="5"/>
      <c r="FJ711" s="5"/>
      <c r="FK711" s="5"/>
      <c r="FL711" s="5"/>
      <c r="FM711" s="5"/>
      <c r="FN711" s="5"/>
      <c r="FO711" s="5"/>
      <c r="FP711" s="5"/>
      <c r="FQ711" s="5"/>
      <c r="FR711" s="5"/>
      <c r="FS711" s="5"/>
      <c r="FT711" s="5"/>
      <c r="FU711" s="5"/>
      <c r="FV711" s="5"/>
      <c r="FW711" s="5"/>
      <c r="FX711" s="5"/>
      <c r="FY711" s="5"/>
      <c r="FZ711" s="5"/>
      <c r="GA711" s="5"/>
      <c r="GB711" s="5"/>
      <c r="GC711" s="5"/>
      <c r="GD711" s="5"/>
      <c r="GE711" s="5"/>
      <c r="GF711" s="5"/>
      <c r="GG711" s="5"/>
      <c r="GH711" s="5"/>
      <c r="GI711" s="5"/>
      <c r="GJ711" s="5"/>
      <c r="GK711" s="5"/>
      <c r="GL711" s="5"/>
      <c r="GM711" s="5"/>
      <c r="GN711" s="5"/>
      <c r="GO711" s="5"/>
      <c r="GP711" s="5"/>
      <c r="GQ711" s="5"/>
      <c r="GR711" s="5"/>
      <c r="GS711" s="5"/>
      <c r="GT711" s="5"/>
      <c r="GU711" s="5"/>
      <c r="GV711" s="5"/>
      <c r="GW711" s="5"/>
      <c r="GX711" s="5"/>
      <c r="GY711" s="5"/>
      <c r="GZ711" s="5"/>
      <c r="HA711" s="5"/>
      <c r="HB711" s="5"/>
      <c r="HC711" s="5"/>
      <c r="HD711" s="5"/>
      <c r="HE711" s="5"/>
      <c r="HF711" s="5"/>
      <c r="HG711" s="5"/>
      <c r="HH711" s="5"/>
      <c r="HI711" s="5"/>
      <c r="HJ711" s="5"/>
      <c r="HK711" s="5"/>
      <c r="HL711" s="5"/>
    </row>
    <row r="712" spans="1:220" s="56" customFormat="1" x14ac:dyDescent="0.25">
      <c r="A712" s="44"/>
      <c r="B712" s="142"/>
      <c r="C712" s="143"/>
      <c r="D712" s="26"/>
      <c r="E712" s="26"/>
      <c r="F712" s="26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  <c r="BU712" s="5"/>
      <c r="BV712" s="5"/>
      <c r="BW712" s="5"/>
      <c r="BX712" s="5"/>
      <c r="BY712" s="5"/>
      <c r="BZ712" s="5"/>
      <c r="CA712" s="5"/>
      <c r="CB712" s="5"/>
      <c r="CC712" s="5"/>
      <c r="CD712" s="5"/>
      <c r="CE712" s="5"/>
      <c r="CF712" s="5"/>
      <c r="CG712" s="5"/>
      <c r="CH712" s="5"/>
      <c r="CI712" s="5"/>
      <c r="CJ712" s="5"/>
      <c r="CK712" s="5"/>
      <c r="CL712" s="5"/>
      <c r="CM712" s="5"/>
      <c r="CN712" s="5"/>
      <c r="CO712" s="5"/>
      <c r="CP712" s="5"/>
      <c r="CQ712" s="5"/>
      <c r="CR712" s="5"/>
      <c r="CS712" s="5"/>
      <c r="CT712" s="5"/>
      <c r="CU712" s="5"/>
      <c r="CV712" s="5"/>
      <c r="CW712" s="5"/>
      <c r="CX712" s="5"/>
      <c r="CY712" s="5"/>
      <c r="CZ712" s="5"/>
      <c r="DA712" s="5"/>
      <c r="DB712" s="5"/>
      <c r="DC712" s="5"/>
      <c r="DD712" s="5"/>
      <c r="DE712" s="5"/>
      <c r="DF712" s="5"/>
      <c r="DG712" s="5"/>
      <c r="DH712" s="5"/>
      <c r="DI712" s="5"/>
      <c r="DJ712" s="5"/>
      <c r="DK712" s="5"/>
      <c r="DL712" s="5"/>
      <c r="DM712" s="5"/>
      <c r="DN712" s="5"/>
      <c r="DO712" s="5"/>
      <c r="DP712" s="5"/>
      <c r="DQ712" s="5"/>
      <c r="DR712" s="5"/>
      <c r="DS712" s="5"/>
      <c r="DT712" s="5"/>
      <c r="DU712" s="5"/>
      <c r="DV712" s="5"/>
      <c r="DW712" s="5"/>
      <c r="DX712" s="5"/>
      <c r="DY712" s="5"/>
      <c r="DZ712" s="5"/>
      <c r="EA712" s="5"/>
      <c r="EB712" s="5"/>
      <c r="EC712" s="5"/>
      <c r="ED712" s="5"/>
      <c r="EE712" s="5"/>
      <c r="EF712" s="5"/>
      <c r="EG712" s="5"/>
      <c r="EH712" s="5"/>
      <c r="EI712" s="5"/>
      <c r="EJ712" s="5"/>
      <c r="EK712" s="5"/>
      <c r="EL712" s="5"/>
      <c r="EM712" s="5"/>
      <c r="EN712" s="5"/>
      <c r="EO712" s="5"/>
      <c r="EP712" s="5"/>
      <c r="EQ712" s="5"/>
      <c r="ER712" s="5"/>
      <c r="ES712" s="5"/>
      <c r="ET712" s="5"/>
      <c r="EU712" s="5"/>
      <c r="EV712" s="5"/>
      <c r="EW712" s="5"/>
      <c r="EX712" s="5"/>
      <c r="EY712" s="5"/>
      <c r="EZ712" s="5"/>
      <c r="FA712" s="5"/>
      <c r="FB712" s="5"/>
      <c r="FC712" s="5"/>
      <c r="FD712" s="5"/>
      <c r="FE712" s="5"/>
      <c r="FF712" s="5"/>
      <c r="FG712" s="5"/>
      <c r="FH712" s="5"/>
      <c r="FI712" s="5"/>
      <c r="FJ712" s="5"/>
      <c r="FK712" s="5"/>
      <c r="FL712" s="5"/>
      <c r="FM712" s="5"/>
      <c r="FN712" s="5"/>
      <c r="FO712" s="5"/>
      <c r="FP712" s="5"/>
      <c r="FQ712" s="5"/>
      <c r="FR712" s="5"/>
      <c r="FS712" s="5"/>
      <c r="FT712" s="5"/>
      <c r="FU712" s="5"/>
      <c r="FV712" s="5"/>
      <c r="FW712" s="5"/>
      <c r="FX712" s="5"/>
      <c r="FY712" s="5"/>
      <c r="FZ712" s="5"/>
      <c r="GA712" s="5"/>
      <c r="GB712" s="5"/>
      <c r="GC712" s="5"/>
      <c r="GD712" s="5"/>
      <c r="GE712" s="5"/>
      <c r="GF712" s="5"/>
      <c r="GG712" s="5"/>
      <c r="GH712" s="5"/>
      <c r="GI712" s="5"/>
      <c r="GJ712" s="5"/>
      <c r="GK712" s="5"/>
      <c r="GL712" s="5"/>
      <c r="GM712" s="5"/>
      <c r="GN712" s="5"/>
      <c r="GO712" s="5"/>
      <c r="GP712" s="5"/>
      <c r="GQ712" s="5"/>
      <c r="GR712" s="5"/>
      <c r="GS712" s="5"/>
      <c r="GT712" s="5"/>
      <c r="GU712" s="5"/>
      <c r="GV712" s="5"/>
      <c r="GW712" s="5"/>
      <c r="GX712" s="5"/>
      <c r="GY712" s="5"/>
      <c r="GZ712" s="5"/>
      <c r="HA712" s="5"/>
      <c r="HB712" s="5"/>
      <c r="HC712" s="5"/>
      <c r="HD712" s="5"/>
      <c r="HE712" s="5"/>
      <c r="HF712" s="5"/>
      <c r="HG712" s="5"/>
      <c r="HH712" s="5"/>
      <c r="HI712" s="5"/>
      <c r="HJ712" s="5"/>
      <c r="HK712" s="5"/>
      <c r="HL712" s="5"/>
    </row>
    <row r="713" spans="1:220" s="56" customFormat="1" x14ac:dyDescent="0.25">
      <c r="A713" s="44"/>
      <c r="B713" s="142"/>
      <c r="C713" s="143"/>
      <c r="D713" s="26"/>
      <c r="E713" s="26"/>
      <c r="F713" s="26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  <c r="BF713" s="5"/>
      <c r="BG713" s="5"/>
      <c r="BH713" s="5"/>
      <c r="BI713" s="5"/>
      <c r="BJ713" s="5"/>
      <c r="BK713" s="5"/>
      <c r="BL713" s="5"/>
      <c r="BM713" s="5"/>
      <c r="BN713" s="5"/>
      <c r="BO713" s="5"/>
      <c r="BP713" s="5"/>
      <c r="BQ713" s="5"/>
      <c r="BR713" s="5"/>
      <c r="BS713" s="5"/>
      <c r="BT713" s="5"/>
      <c r="BU713" s="5"/>
      <c r="BV713" s="5"/>
      <c r="BW713" s="5"/>
      <c r="BX713" s="5"/>
      <c r="BY713" s="5"/>
      <c r="BZ713" s="5"/>
      <c r="CA713" s="5"/>
      <c r="CB713" s="5"/>
      <c r="CC713" s="5"/>
      <c r="CD713" s="5"/>
      <c r="CE713" s="5"/>
      <c r="CF713" s="5"/>
      <c r="CG713" s="5"/>
      <c r="CH713" s="5"/>
      <c r="CI713" s="5"/>
      <c r="CJ713" s="5"/>
      <c r="CK713" s="5"/>
      <c r="CL713" s="5"/>
      <c r="CM713" s="5"/>
      <c r="CN713" s="5"/>
      <c r="CO713" s="5"/>
      <c r="CP713" s="5"/>
      <c r="CQ713" s="5"/>
      <c r="CR713" s="5"/>
      <c r="CS713" s="5"/>
      <c r="CT713" s="5"/>
      <c r="CU713" s="5"/>
      <c r="CV713" s="5"/>
      <c r="CW713" s="5"/>
      <c r="CX713" s="5"/>
      <c r="CY713" s="5"/>
      <c r="CZ713" s="5"/>
      <c r="DA713" s="5"/>
      <c r="DB713" s="5"/>
      <c r="DC713" s="5"/>
      <c r="DD713" s="5"/>
      <c r="DE713" s="5"/>
      <c r="DF713" s="5"/>
      <c r="DG713" s="5"/>
      <c r="DH713" s="5"/>
      <c r="DI713" s="5"/>
      <c r="DJ713" s="5"/>
      <c r="DK713" s="5"/>
      <c r="DL713" s="5"/>
      <c r="DM713" s="5"/>
      <c r="DN713" s="5"/>
      <c r="DO713" s="5"/>
      <c r="DP713" s="5"/>
      <c r="DQ713" s="5"/>
      <c r="DR713" s="5"/>
      <c r="DS713" s="5"/>
      <c r="DT713" s="5"/>
      <c r="DU713" s="5"/>
      <c r="DV713" s="5"/>
      <c r="DW713" s="5"/>
      <c r="DX713" s="5"/>
      <c r="DY713" s="5"/>
      <c r="DZ713" s="5"/>
      <c r="EA713" s="5"/>
      <c r="EB713" s="5"/>
      <c r="EC713" s="5"/>
      <c r="ED713" s="5"/>
      <c r="EE713" s="5"/>
      <c r="EF713" s="5"/>
      <c r="EG713" s="5"/>
      <c r="EH713" s="5"/>
      <c r="EI713" s="5"/>
      <c r="EJ713" s="5"/>
      <c r="EK713" s="5"/>
      <c r="EL713" s="5"/>
      <c r="EM713" s="5"/>
      <c r="EN713" s="5"/>
      <c r="EO713" s="5"/>
      <c r="EP713" s="5"/>
      <c r="EQ713" s="5"/>
      <c r="ER713" s="5"/>
      <c r="ES713" s="5"/>
      <c r="ET713" s="5"/>
      <c r="EU713" s="5"/>
      <c r="EV713" s="5"/>
      <c r="EW713" s="5"/>
      <c r="EX713" s="5"/>
      <c r="EY713" s="5"/>
      <c r="EZ713" s="5"/>
      <c r="FA713" s="5"/>
      <c r="FB713" s="5"/>
      <c r="FC713" s="5"/>
      <c r="FD713" s="5"/>
      <c r="FE713" s="5"/>
      <c r="FF713" s="5"/>
      <c r="FG713" s="5"/>
      <c r="FH713" s="5"/>
      <c r="FI713" s="5"/>
      <c r="FJ713" s="5"/>
      <c r="FK713" s="5"/>
      <c r="FL713" s="5"/>
      <c r="FM713" s="5"/>
      <c r="FN713" s="5"/>
      <c r="FO713" s="5"/>
      <c r="FP713" s="5"/>
      <c r="FQ713" s="5"/>
      <c r="FR713" s="5"/>
      <c r="FS713" s="5"/>
      <c r="FT713" s="5"/>
      <c r="FU713" s="5"/>
      <c r="FV713" s="5"/>
      <c r="FW713" s="5"/>
      <c r="FX713" s="5"/>
      <c r="FY713" s="5"/>
      <c r="FZ713" s="5"/>
      <c r="GA713" s="5"/>
      <c r="GB713" s="5"/>
      <c r="GC713" s="5"/>
      <c r="GD713" s="5"/>
      <c r="GE713" s="5"/>
      <c r="GF713" s="5"/>
      <c r="GG713" s="5"/>
      <c r="GH713" s="5"/>
      <c r="GI713" s="5"/>
      <c r="GJ713" s="5"/>
      <c r="GK713" s="5"/>
      <c r="GL713" s="5"/>
      <c r="GM713" s="5"/>
      <c r="GN713" s="5"/>
      <c r="GO713" s="5"/>
      <c r="GP713" s="5"/>
      <c r="GQ713" s="5"/>
      <c r="GR713" s="5"/>
      <c r="GS713" s="5"/>
      <c r="GT713" s="5"/>
      <c r="GU713" s="5"/>
      <c r="GV713" s="5"/>
      <c r="GW713" s="5"/>
      <c r="GX713" s="5"/>
      <c r="GY713" s="5"/>
      <c r="GZ713" s="5"/>
      <c r="HA713" s="5"/>
      <c r="HB713" s="5"/>
      <c r="HC713" s="5"/>
      <c r="HD713" s="5"/>
      <c r="HE713" s="5"/>
      <c r="HF713" s="5"/>
      <c r="HG713" s="5"/>
      <c r="HH713" s="5"/>
      <c r="HI713" s="5"/>
      <c r="HJ713" s="5"/>
      <c r="HK713" s="5"/>
      <c r="HL713" s="5"/>
    </row>
    <row r="714" spans="1:220" s="56" customFormat="1" x14ac:dyDescent="0.25">
      <c r="A714" s="44"/>
      <c r="B714" s="142"/>
      <c r="C714" s="143"/>
      <c r="D714" s="26"/>
      <c r="E714" s="26"/>
      <c r="F714" s="26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BH714" s="5"/>
      <c r="BI714" s="5"/>
      <c r="BJ714" s="5"/>
      <c r="BK714" s="5"/>
      <c r="BL714" s="5"/>
      <c r="BM714" s="5"/>
      <c r="BN714" s="5"/>
      <c r="BO714" s="5"/>
      <c r="BP714" s="5"/>
      <c r="BQ714" s="5"/>
      <c r="BR714" s="5"/>
      <c r="BS714" s="5"/>
      <c r="BT714" s="5"/>
      <c r="BU714" s="5"/>
      <c r="BV714" s="5"/>
      <c r="BW714" s="5"/>
      <c r="BX714" s="5"/>
      <c r="BY714" s="5"/>
      <c r="BZ714" s="5"/>
      <c r="CA714" s="5"/>
      <c r="CB714" s="5"/>
      <c r="CC714" s="5"/>
      <c r="CD714" s="5"/>
      <c r="CE714" s="5"/>
      <c r="CF714" s="5"/>
      <c r="CG714" s="5"/>
      <c r="CH714" s="5"/>
      <c r="CI714" s="5"/>
      <c r="CJ714" s="5"/>
      <c r="CK714" s="5"/>
      <c r="CL714" s="5"/>
      <c r="CM714" s="5"/>
      <c r="CN714" s="5"/>
      <c r="CO714" s="5"/>
      <c r="CP714" s="5"/>
      <c r="CQ714" s="5"/>
      <c r="CR714" s="5"/>
      <c r="CS714" s="5"/>
      <c r="CT714" s="5"/>
      <c r="CU714" s="5"/>
      <c r="CV714" s="5"/>
      <c r="CW714" s="5"/>
      <c r="CX714" s="5"/>
      <c r="CY714" s="5"/>
      <c r="CZ714" s="5"/>
      <c r="DA714" s="5"/>
      <c r="DB714" s="5"/>
      <c r="DC714" s="5"/>
      <c r="DD714" s="5"/>
      <c r="DE714" s="5"/>
      <c r="DF714" s="5"/>
      <c r="DG714" s="5"/>
      <c r="DH714" s="5"/>
      <c r="DI714" s="5"/>
      <c r="DJ714" s="5"/>
      <c r="DK714" s="5"/>
      <c r="DL714" s="5"/>
      <c r="DM714" s="5"/>
      <c r="DN714" s="5"/>
      <c r="DO714" s="5"/>
      <c r="DP714" s="5"/>
      <c r="DQ714" s="5"/>
      <c r="DR714" s="5"/>
      <c r="DS714" s="5"/>
      <c r="DT714" s="5"/>
      <c r="DU714" s="5"/>
      <c r="DV714" s="5"/>
      <c r="DW714" s="5"/>
      <c r="DX714" s="5"/>
      <c r="DY714" s="5"/>
      <c r="DZ714" s="5"/>
      <c r="EA714" s="5"/>
      <c r="EB714" s="5"/>
      <c r="EC714" s="5"/>
      <c r="ED714" s="5"/>
      <c r="EE714" s="5"/>
      <c r="EF714" s="5"/>
      <c r="EG714" s="5"/>
      <c r="EH714" s="5"/>
      <c r="EI714" s="5"/>
      <c r="EJ714" s="5"/>
      <c r="EK714" s="5"/>
      <c r="EL714" s="5"/>
      <c r="EM714" s="5"/>
      <c r="EN714" s="5"/>
      <c r="EO714" s="5"/>
      <c r="EP714" s="5"/>
      <c r="EQ714" s="5"/>
      <c r="ER714" s="5"/>
      <c r="ES714" s="5"/>
      <c r="ET714" s="5"/>
      <c r="EU714" s="5"/>
      <c r="EV714" s="5"/>
      <c r="EW714" s="5"/>
      <c r="EX714" s="5"/>
      <c r="EY714" s="5"/>
      <c r="EZ714" s="5"/>
      <c r="FA714" s="5"/>
      <c r="FB714" s="5"/>
      <c r="FC714" s="5"/>
      <c r="FD714" s="5"/>
      <c r="FE714" s="5"/>
      <c r="FF714" s="5"/>
      <c r="FG714" s="5"/>
      <c r="FH714" s="5"/>
      <c r="FI714" s="5"/>
      <c r="FJ714" s="5"/>
      <c r="FK714" s="5"/>
      <c r="FL714" s="5"/>
      <c r="FM714" s="5"/>
      <c r="FN714" s="5"/>
      <c r="FO714" s="5"/>
      <c r="FP714" s="5"/>
      <c r="FQ714" s="5"/>
      <c r="FR714" s="5"/>
      <c r="FS714" s="5"/>
      <c r="FT714" s="5"/>
      <c r="FU714" s="5"/>
      <c r="FV714" s="5"/>
      <c r="FW714" s="5"/>
      <c r="FX714" s="5"/>
      <c r="FY714" s="5"/>
      <c r="FZ714" s="5"/>
      <c r="GA714" s="5"/>
      <c r="GB714" s="5"/>
      <c r="GC714" s="5"/>
      <c r="GD714" s="5"/>
      <c r="GE714" s="5"/>
      <c r="GF714" s="5"/>
      <c r="GG714" s="5"/>
      <c r="GH714" s="5"/>
      <c r="GI714" s="5"/>
      <c r="GJ714" s="5"/>
      <c r="GK714" s="5"/>
      <c r="GL714" s="5"/>
      <c r="GM714" s="5"/>
      <c r="GN714" s="5"/>
      <c r="GO714" s="5"/>
      <c r="GP714" s="5"/>
      <c r="GQ714" s="5"/>
      <c r="GR714" s="5"/>
      <c r="GS714" s="5"/>
      <c r="GT714" s="5"/>
      <c r="GU714" s="5"/>
      <c r="GV714" s="5"/>
      <c r="GW714" s="5"/>
      <c r="GX714" s="5"/>
      <c r="GY714" s="5"/>
      <c r="GZ714" s="5"/>
      <c r="HA714" s="5"/>
      <c r="HB714" s="5"/>
      <c r="HC714" s="5"/>
      <c r="HD714" s="5"/>
      <c r="HE714" s="5"/>
      <c r="HF714" s="5"/>
      <c r="HG714" s="5"/>
      <c r="HH714" s="5"/>
      <c r="HI714" s="5"/>
      <c r="HJ714" s="5"/>
      <c r="HK714" s="5"/>
      <c r="HL714" s="5"/>
    </row>
    <row r="715" spans="1:220" s="56" customFormat="1" x14ac:dyDescent="0.25">
      <c r="A715" s="44"/>
      <c r="B715" s="142"/>
      <c r="C715" s="143"/>
      <c r="D715" s="26"/>
      <c r="E715" s="26"/>
      <c r="F715" s="26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BH715" s="5"/>
      <c r="BI715" s="5"/>
      <c r="BJ715" s="5"/>
      <c r="BK715" s="5"/>
      <c r="BL715" s="5"/>
      <c r="BM715" s="5"/>
      <c r="BN715" s="5"/>
      <c r="BO715" s="5"/>
      <c r="BP715" s="5"/>
      <c r="BQ715" s="5"/>
      <c r="BR715" s="5"/>
      <c r="BS715" s="5"/>
      <c r="BT715" s="5"/>
      <c r="BU715" s="5"/>
      <c r="BV715" s="5"/>
      <c r="BW715" s="5"/>
      <c r="BX715" s="5"/>
      <c r="BY715" s="5"/>
      <c r="BZ715" s="5"/>
      <c r="CA715" s="5"/>
      <c r="CB715" s="5"/>
      <c r="CC715" s="5"/>
      <c r="CD715" s="5"/>
      <c r="CE715" s="5"/>
      <c r="CF715" s="5"/>
      <c r="CG715" s="5"/>
      <c r="CH715" s="5"/>
      <c r="CI715" s="5"/>
      <c r="CJ715" s="5"/>
      <c r="CK715" s="5"/>
      <c r="CL715" s="5"/>
      <c r="CM715" s="5"/>
      <c r="CN715" s="5"/>
      <c r="CO715" s="5"/>
      <c r="CP715" s="5"/>
      <c r="CQ715" s="5"/>
      <c r="CR715" s="5"/>
      <c r="CS715" s="5"/>
      <c r="CT715" s="5"/>
      <c r="CU715" s="5"/>
      <c r="CV715" s="5"/>
      <c r="CW715" s="5"/>
      <c r="CX715" s="5"/>
      <c r="CY715" s="5"/>
      <c r="CZ715" s="5"/>
      <c r="DA715" s="5"/>
      <c r="DB715" s="5"/>
      <c r="DC715" s="5"/>
      <c r="DD715" s="5"/>
      <c r="DE715" s="5"/>
      <c r="DF715" s="5"/>
      <c r="DG715" s="5"/>
      <c r="DH715" s="5"/>
      <c r="DI715" s="5"/>
      <c r="DJ715" s="5"/>
      <c r="DK715" s="5"/>
      <c r="DL715" s="5"/>
      <c r="DM715" s="5"/>
      <c r="DN715" s="5"/>
      <c r="DO715" s="5"/>
      <c r="DP715" s="5"/>
      <c r="DQ715" s="5"/>
      <c r="DR715" s="5"/>
      <c r="DS715" s="5"/>
      <c r="DT715" s="5"/>
      <c r="DU715" s="5"/>
      <c r="DV715" s="5"/>
      <c r="DW715" s="5"/>
      <c r="DX715" s="5"/>
      <c r="DY715" s="5"/>
      <c r="DZ715" s="5"/>
      <c r="EA715" s="5"/>
      <c r="EB715" s="5"/>
      <c r="EC715" s="5"/>
      <c r="ED715" s="5"/>
      <c r="EE715" s="5"/>
      <c r="EF715" s="5"/>
      <c r="EG715" s="5"/>
      <c r="EH715" s="5"/>
      <c r="EI715" s="5"/>
      <c r="EJ715" s="5"/>
      <c r="EK715" s="5"/>
      <c r="EL715" s="5"/>
      <c r="EM715" s="5"/>
      <c r="EN715" s="5"/>
      <c r="EO715" s="5"/>
      <c r="EP715" s="5"/>
      <c r="EQ715" s="5"/>
      <c r="ER715" s="5"/>
      <c r="ES715" s="5"/>
      <c r="ET715" s="5"/>
      <c r="EU715" s="5"/>
      <c r="EV715" s="5"/>
      <c r="EW715" s="5"/>
      <c r="EX715" s="5"/>
      <c r="EY715" s="5"/>
      <c r="EZ715" s="5"/>
      <c r="FA715" s="5"/>
      <c r="FB715" s="5"/>
      <c r="FC715" s="5"/>
      <c r="FD715" s="5"/>
      <c r="FE715" s="5"/>
      <c r="FF715" s="5"/>
      <c r="FG715" s="5"/>
      <c r="FH715" s="5"/>
      <c r="FI715" s="5"/>
      <c r="FJ715" s="5"/>
      <c r="FK715" s="5"/>
      <c r="FL715" s="5"/>
      <c r="FM715" s="5"/>
      <c r="FN715" s="5"/>
      <c r="FO715" s="5"/>
      <c r="FP715" s="5"/>
      <c r="FQ715" s="5"/>
      <c r="FR715" s="5"/>
      <c r="FS715" s="5"/>
      <c r="FT715" s="5"/>
      <c r="FU715" s="5"/>
      <c r="FV715" s="5"/>
      <c r="FW715" s="5"/>
      <c r="FX715" s="5"/>
      <c r="FY715" s="5"/>
      <c r="FZ715" s="5"/>
      <c r="GA715" s="5"/>
      <c r="GB715" s="5"/>
      <c r="GC715" s="5"/>
      <c r="GD715" s="5"/>
      <c r="GE715" s="5"/>
      <c r="GF715" s="5"/>
      <c r="GG715" s="5"/>
      <c r="GH715" s="5"/>
      <c r="GI715" s="5"/>
      <c r="GJ715" s="5"/>
      <c r="GK715" s="5"/>
      <c r="GL715" s="5"/>
      <c r="GM715" s="5"/>
      <c r="GN715" s="5"/>
      <c r="GO715" s="5"/>
      <c r="GP715" s="5"/>
      <c r="GQ715" s="5"/>
      <c r="GR715" s="5"/>
      <c r="GS715" s="5"/>
      <c r="GT715" s="5"/>
      <c r="GU715" s="5"/>
      <c r="GV715" s="5"/>
      <c r="GW715" s="5"/>
      <c r="GX715" s="5"/>
      <c r="GY715" s="5"/>
      <c r="GZ715" s="5"/>
      <c r="HA715" s="5"/>
      <c r="HB715" s="5"/>
      <c r="HC715" s="5"/>
      <c r="HD715" s="5"/>
      <c r="HE715" s="5"/>
      <c r="HF715" s="5"/>
      <c r="HG715" s="5"/>
      <c r="HH715" s="5"/>
      <c r="HI715" s="5"/>
      <c r="HJ715" s="5"/>
      <c r="HK715" s="5"/>
      <c r="HL715" s="5"/>
    </row>
    <row r="716" spans="1:220" s="56" customFormat="1" x14ac:dyDescent="0.25">
      <c r="A716" s="44"/>
      <c r="B716" s="142"/>
      <c r="C716" s="143"/>
      <c r="D716" s="26"/>
      <c r="E716" s="26"/>
      <c r="F716" s="26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  <c r="BU716" s="5"/>
      <c r="BV716" s="5"/>
      <c r="BW716" s="5"/>
      <c r="BX716" s="5"/>
      <c r="BY716" s="5"/>
      <c r="BZ716" s="5"/>
      <c r="CA716" s="5"/>
      <c r="CB716" s="5"/>
      <c r="CC716" s="5"/>
      <c r="CD716" s="5"/>
      <c r="CE716" s="5"/>
      <c r="CF716" s="5"/>
      <c r="CG716" s="5"/>
      <c r="CH716" s="5"/>
      <c r="CI716" s="5"/>
      <c r="CJ716" s="5"/>
      <c r="CK716" s="5"/>
      <c r="CL716" s="5"/>
      <c r="CM716" s="5"/>
      <c r="CN716" s="5"/>
      <c r="CO716" s="5"/>
      <c r="CP716" s="5"/>
      <c r="CQ716" s="5"/>
      <c r="CR716" s="5"/>
      <c r="CS716" s="5"/>
      <c r="CT716" s="5"/>
      <c r="CU716" s="5"/>
      <c r="CV716" s="5"/>
      <c r="CW716" s="5"/>
      <c r="CX716" s="5"/>
      <c r="CY716" s="5"/>
      <c r="CZ716" s="5"/>
      <c r="DA716" s="5"/>
      <c r="DB716" s="5"/>
      <c r="DC716" s="5"/>
      <c r="DD716" s="5"/>
      <c r="DE716" s="5"/>
      <c r="DF716" s="5"/>
      <c r="DG716" s="5"/>
      <c r="DH716" s="5"/>
      <c r="DI716" s="5"/>
      <c r="DJ716" s="5"/>
      <c r="DK716" s="5"/>
      <c r="DL716" s="5"/>
      <c r="DM716" s="5"/>
      <c r="DN716" s="5"/>
      <c r="DO716" s="5"/>
      <c r="DP716" s="5"/>
      <c r="DQ716" s="5"/>
      <c r="DR716" s="5"/>
      <c r="DS716" s="5"/>
      <c r="DT716" s="5"/>
      <c r="DU716" s="5"/>
      <c r="DV716" s="5"/>
      <c r="DW716" s="5"/>
      <c r="DX716" s="5"/>
      <c r="DY716" s="5"/>
      <c r="DZ716" s="5"/>
      <c r="EA716" s="5"/>
      <c r="EB716" s="5"/>
      <c r="EC716" s="5"/>
      <c r="ED716" s="5"/>
      <c r="EE716" s="5"/>
      <c r="EF716" s="5"/>
      <c r="EG716" s="5"/>
      <c r="EH716" s="5"/>
      <c r="EI716" s="5"/>
      <c r="EJ716" s="5"/>
      <c r="EK716" s="5"/>
      <c r="EL716" s="5"/>
      <c r="EM716" s="5"/>
      <c r="EN716" s="5"/>
      <c r="EO716" s="5"/>
      <c r="EP716" s="5"/>
      <c r="EQ716" s="5"/>
      <c r="ER716" s="5"/>
      <c r="ES716" s="5"/>
      <c r="ET716" s="5"/>
      <c r="EU716" s="5"/>
      <c r="EV716" s="5"/>
      <c r="EW716" s="5"/>
      <c r="EX716" s="5"/>
      <c r="EY716" s="5"/>
      <c r="EZ716" s="5"/>
      <c r="FA716" s="5"/>
      <c r="FB716" s="5"/>
      <c r="FC716" s="5"/>
      <c r="FD716" s="5"/>
      <c r="FE716" s="5"/>
      <c r="FF716" s="5"/>
      <c r="FG716" s="5"/>
      <c r="FH716" s="5"/>
      <c r="FI716" s="5"/>
      <c r="FJ716" s="5"/>
      <c r="FK716" s="5"/>
      <c r="FL716" s="5"/>
      <c r="FM716" s="5"/>
      <c r="FN716" s="5"/>
      <c r="FO716" s="5"/>
      <c r="FP716" s="5"/>
      <c r="FQ716" s="5"/>
      <c r="FR716" s="5"/>
      <c r="FS716" s="5"/>
      <c r="FT716" s="5"/>
      <c r="FU716" s="5"/>
      <c r="FV716" s="5"/>
      <c r="FW716" s="5"/>
      <c r="FX716" s="5"/>
      <c r="FY716" s="5"/>
      <c r="FZ716" s="5"/>
      <c r="GA716" s="5"/>
      <c r="GB716" s="5"/>
      <c r="GC716" s="5"/>
      <c r="GD716" s="5"/>
      <c r="GE716" s="5"/>
      <c r="GF716" s="5"/>
      <c r="GG716" s="5"/>
      <c r="GH716" s="5"/>
      <c r="GI716" s="5"/>
      <c r="GJ716" s="5"/>
      <c r="GK716" s="5"/>
      <c r="GL716" s="5"/>
      <c r="GM716" s="5"/>
      <c r="GN716" s="5"/>
      <c r="GO716" s="5"/>
      <c r="GP716" s="5"/>
      <c r="GQ716" s="5"/>
      <c r="GR716" s="5"/>
      <c r="GS716" s="5"/>
      <c r="GT716" s="5"/>
      <c r="GU716" s="5"/>
      <c r="GV716" s="5"/>
      <c r="GW716" s="5"/>
      <c r="GX716" s="5"/>
      <c r="GY716" s="5"/>
      <c r="GZ716" s="5"/>
      <c r="HA716" s="5"/>
      <c r="HB716" s="5"/>
      <c r="HC716" s="5"/>
      <c r="HD716" s="5"/>
      <c r="HE716" s="5"/>
      <c r="HF716" s="5"/>
      <c r="HG716" s="5"/>
      <c r="HH716" s="5"/>
      <c r="HI716" s="5"/>
      <c r="HJ716" s="5"/>
      <c r="HK716" s="5"/>
      <c r="HL716" s="5"/>
    </row>
    <row r="717" spans="1:220" s="56" customFormat="1" x14ac:dyDescent="0.25">
      <c r="A717" s="44"/>
      <c r="B717" s="142"/>
      <c r="C717" s="143"/>
      <c r="D717" s="26"/>
      <c r="E717" s="26"/>
      <c r="F717" s="26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  <c r="BU717" s="5"/>
      <c r="BV717" s="5"/>
      <c r="BW717" s="5"/>
      <c r="BX717" s="5"/>
      <c r="BY717" s="5"/>
      <c r="BZ717" s="5"/>
      <c r="CA717" s="5"/>
      <c r="CB717" s="5"/>
      <c r="CC717" s="5"/>
      <c r="CD717" s="5"/>
      <c r="CE717" s="5"/>
      <c r="CF717" s="5"/>
      <c r="CG717" s="5"/>
      <c r="CH717" s="5"/>
      <c r="CI717" s="5"/>
      <c r="CJ717" s="5"/>
      <c r="CK717" s="5"/>
      <c r="CL717" s="5"/>
      <c r="CM717" s="5"/>
      <c r="CN717" s="5"/>
      <c r="CO717" s="5"/>
      <c r="CP717" s="5"/>
      <c r="CQ717" s="5"/>
      <c r="CR717" s="5"/>
      <c r="CS717" s="5"/>
      <c r="CT717" s="5"/>
      <c r="CU717" s="5"/>
      <c r="CV717" s="5"/>
      <c r="CW717" s="5"/>
      <c r="CX717" s="5"/>
      <c r="CY717" s="5"/>
      <c r="CZ717" s="5"/>
      <c r="DA717" s="5"/>
      <c r="DB717" s="5"/>
      <c r="DC717" s="5"/>
      <c r="DD717" s="5"/>
      <c r="DE717" s="5"/>
      <c r="DF717" s="5"/>
      <c r="DG717" s="5"/>
      <c r="DH717" s="5"/>
      <c r="DI717" s="5"/>
      <c r="DJ717" s="5"/>
      <c r="DK717" s="5"/>
      <c r="DL717" s="5"/>
      <c r="DM717" s="5"/>
      <c r="DN717" s="5"/>
      <c r="DO717" s="5"/>
      <c r="DP717" s="5"/>
      <c r="DQ717" s="5"/>
      <c r="DR717" s="5"/>
      <c r="DS717" s="5"/>
      <c r="DT717" s="5"/>
      <c r="DU717" s="5"/>
      <c r="DV717" s="5"/>
      <c r="DW717" s="5"/>
      <c r="DX717" s="5"/>
      <c r="DY717" s="5"/>
      <c r="DZ717" s="5"/>
      <c r="EA717" s="5"/>
      <c r="EB717" s="5"/>
      <c r="EC717" s="5"/>
      <c r="ED717" s="5"/>
      <c r="EE717" s="5"/>
      <c r="EF717" s="5"/>
      <c r="EG717" s="5"/>
      <c r="EH717" s="5"/>
      <c r="EI717" s="5"/>
      <c r="EJ717" s="5"/>
      <c r="EK717" s="5"/>
      <c r="EL717" s="5"/>
      <c r="EM717" s="5"/>
      <c r="EN717" s="5"/>
      <c r="EO717" s="5"/>
      <c r="EP717" s="5"/>
      <c r="EQ717" s="5"/>
      <c r="ER717" s="5"/>
      <c r="ES717" s="5"/>
      <c r="ET717" s="5"/>
      <c r="EU717" s="5"/>
      <c r="EV717" s="5"/>
      <c r="EW717" s="5"/>
      <c r="EX717" s="5"/>
      <c r="EY717" s="5"/>
      <c r="EZ717" s="5"/>
      <c r="FA717" s="5"/>
      <c r="FB717" s="5"/>
      <c r="FC717" s="5"/>
      <c r="FD717" s="5"/>
      <c r="FE717" s="5"/>
      <c r="FF717" s="5"/>
      <c r="FG717" s="5"/>
      <c r="FH717" s="5"/>
      <c r="FI717" s="5"/>
      <c r="FJ717" s="5"/>
      <c r="FK717" s="5"/>
      <c r="FL717" s="5"/>
      <c r="FM717" s="5"/>
      <c r="FN717" s="5"/>
      <c r="FO717" s="5"/>
      <c r="FP717" s="5"/>
      <c r="FQ717" s="5"/>
      <c r="FR717" s="5"/>
      <c r="FS717" s="5"/>
      <c r="FT717" s="5"/>
      <c r="FU717" s="5"/>
      <c r="FV717" s="5"/>
      <c r="FW717" s="5"/>
      <c r="FX717" s="5"/>
      <c r="FY717" s="5"/>
      <c r="FZ717" s="5"/>
      <c r="GA717" s="5"/>
      <c r="GB717" s="5"/>
      <c r="GC717" s="5"/>
      <c r="GD717" s="5"/>
      <c r="GE717" s="5"/>
      <c r="GF717" s="5"/>
      <c r="GG717" s="5"/>
      <c r="GH717" s="5"/>
      <c r="GI717" s="5"/>
      <c r="GJ717" s="5"/>
      <c r="GK717" s="5"/>
      <c r="GL717" s="5"/>
      <c r="GM717" s="5"/>
      <c r="GN717" s="5"/>
      <c r="GO717" s="5"/>
      <c r="GP717" s="5"/>
      <c r="GQ717" s="5"/>
      <c r="GR717" s="5"/>
      <c r="GS717" s="5"/>
      <c r="GT717" s="5"/>
      <c r="GU717" s="5"/>
      <c r="GV717" s="5"/>
      <c r="GW717" s="5"/>
      <c r="GX717" s="5"/>
      <c r="GY717" s="5"/>
      <c r="GZ717" s="5"/>
      <c r="HA717" s="5"/>
      <c r="HB717" s="5"/>
      <c r="HC717" s="5"/>
      <c r="HD717" s="5"/>
      <c r="HE717" s="5"/>
      <c r="HF717" s="5"/>
      <c r="HG717" s="5"/>
      <c r="HH717" s="5"/>
      <c r="HI717" s="5"/>
      <c r="HJ717" s="5"/>
      <c r="HK717" s="5"/>
      <c r="HL717" s="5"/>
    </row>
    <row r="718" spans="1:220" s="56" customFormat="1" x14ac:dyDescent="0.25">
      <c r="A718" s="44"/>
      <c r="B718" s="142"/>
      <c r="C718" s="143"/>
      <c r="D718" s="26"/>
      <c r="E718" s="26"/>
      <c r="F718" s="26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  <c r="BI718" s="5"/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  <c r="BU718" s="5"/>
      <c r="BV718" s="5"/>
      <c r="BW718" s="5"/>
      <c r="BX718" s="5"/>
      <c r="BY718" s="5"/>
      <c r="BZ718" s="5"/>
      <c r="CA718" s="5"/>
      <c r="CB718" s="5"/>
      <c r="CC718" s="5"/>
      <c r="CD718" s="5"/>
      <c r="CE718" s="5"/>
      <c r="CF718" s="5"/>
      <c r="CG718" s="5"/>
      <c r="CH718" s="5"/>
      <c r="CI718" s="5"/>
      <c r="CJ718" s="5"/>
      <c r="CK718" s="5"/>
      <c r="CL718" s="5"/>
      <c r="CM718" s="5"/>
      <c r="CN718" s="5"/>
      <c r="CO718" s="5"/>
      <c r="CP718" s="5"/>
      <c r="CQ718" s="5"/>
      <c r="CR718" s="5"/>
      <c r="CS718" s="5"/>
      <c r="CT718" s="5"/>
      <c r="CU718" s="5"/>
      <c r="CV718" s="5"/>
      <c r="CW718" s="5"/>
      <c r="CX718" s="5"/>
      <c r="CY718" s="5"/>
      <c r="CZ718" s="5"/>
      <c r="DA718" s="5"/>
      <c r="DB718" s="5"/>
      <c r="DC718" s="5"/>
      <c r="DD718" s="5"/>
      <c r="DE718" s="5"/>
      <c r="DF718" s="5"/>
      <c r="DG718" s="5"/>
      <c r="DH718" s="5"/>
      <c r="DI718" s="5"/>
      <c r="DJ718" s="5"/>
      <c r="DK718" s="5"/>
      <c r="DL718" s="5"/>
      <c r="DM718" s="5"/>
      <c r="DN718" s="5"/>
      <c r="DO718" s="5"/>
      <c r="DP718" s="5"/>
      <c r="DQ718" s="5"/>
      <c r="DR718" s="5"/>
      <c r="DS718" s="5"/>
      <c r="DT718" s="5"/>
      <c r="DU718" s="5"/>
      <c r="DV718" s="5"/>
      <c r="DW718" s="5"/>
      <c r="DX718" s="5"/>
      <c r="DY718" s="5"/>
      <c r="DZ718" s="5"/>
      <c r="EA718" s="5"/>
      <c r="EB718" s="5"/>
      <c r="EC718" s="5"/>
      <c r="ED718" s="5"/>
      <c r="EE718" s="5"/>
      <c r="EF718" s="5"/>
      <c r="EG718" s="5"/>
      <c r="EH718" s="5"/>
      <c r="EI718" s="5"/>
      <c r="EJ718" s="5"/>
      <c r="EK718" s="5"/>
      <c r="EL718" s="5"/>
      <c r="EM718" s="5"/>
      <c r="EN718" s="5"/>
      <c r="EO718" s="5"/>
      <c r="EP718" s="5"/>
      <c r="EQ718" s="5"/>
      <c r="ER718" s="5"/>
      <c r="ES718" s="5"/>
      <c r="ET718" s="5"/>
      <c r="EU718" s="5"/>
      <c r="EV718" s="5"/>
      <c r="EW718" s="5"/>
      <c r="EX718" s="5"/>
      <c r="EY718" s="5"/>
      <c r="EZ718" s="5"/>
      <c r="FA718" s="5"/>
      <c r="FB718" s="5"/>
      <c r="FC718" s="5"/>
      <c r="FD718" s="5"/>
      <c r="FE718" s="5"/>
      <c r="FF718" s="5"/>
      <c r="FG718" s="5"/>
      <c r="FH718" s="5"/>
      <c r="FI718" s="5"/>
      <c r="FJ718" s="5"/>
      <c r="FK718" s="5"/>
      <c r="FL718" s="5"/>
      <c r="FM718" s="5"/>
      <c r="FN718" s="5"/>
      <c r="FO718" s="5"/>
      <c r="FP718" s="5"/>
      <c r="FQ718" s="5"/>
      <c r="FR718" s="5"/>
      <c r="FS718" s="5"/>
      <c r="FT718" s="5"/>
      <c r="FU718" s="5"/>
      <c r="FV718" s="5"/>
      <c r="FW718" s="5"/>
      <c r="FX718" s="5"/>
      <c r="FY718" s="5"/>
      <c r="FZ718" s="5"/>
      <c r="GA718" s="5"/>
      <c r="GB718" s="5"/>
      <c r="GC718" s="5"/>
      <c r="GD718" s="5"/>
      <c r="GE718" s="5"/>
      <c r="GF718" s="5"/>
      <c r="GG718" s="5"/>
      <c r="GH718" s="5"/>
      <c r="GI718" s="5"/>
      <c r="GJ718" s="5"/>
      <c r="GK718" s="5"/>
      <c r="GL718" s="5"/>
      <c r="GM718" s="5"/>
      <c r="GN718" s="5"/>
      <c r="GO718" s="5"/>
      <c r="GP718" s="5"/>
      <c r="GQ718" s="5"/>
      <c r="GR718" s="5"/>
      <c r="GS718" s="5"/>
      <c r="GT718" s="5"/>
      <c r="GU718" s="5"/>
      <c r="GV718" s="5"/>
      <c r="GW718" s="5"/>
      <c r="GX718" s="5"/>
      <c r="GY718" s="5"/>
      <c r="GZ718" s="5"/>
      <c r="HA718" s="5"/>
      <c r="HB718" s="5"/>
      <c r="HC718" s="5"/>
      <c r="HD718" s="5"/>
      <c r="HE718" s="5"/>
      <c r="HF718" s="5"/>
      <c r="HG718" s="5"/>
      <c r="HH718" s="5"/>
      <c r="HI718" s="5"/>
      <c r="HJ718" s="5"/>
      <c r="HK718" s="5"/>
      <c r="HL718" s="5"/>
    </row>
    <row r="719" spans="1:220" s="56" customFormat="1" x14ac:dyDescent="0.25">
      <c r="A719" s="44"/>
      <c r="B719" s="142"/>
      <c r="C719" s="143"/>
      <c r="D719" s="26"/>
      <c r="E719" s="26"/>
      <c r="F719" s="26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  <c r="BV719" s="5"/>
      <c r="BW719" s="5"/>
      <c r="BX719" s="5"/>
      <c r="BY719" s="5"/>
      <c r="BZ719" s="5"/>
      <c r="CA719" s="5"/>
      <c r="CB719" s="5"/>
      <c r="CC719" s="5"/>
      <c r="CD719" s="5"/>
      <c r="CE719" s="5"/>
      <c r="CF719" s="5"/>
      <c r="CG719" s="5"/>
      <c r="CH719" s="5"/>
      <c r="CI719" s="5"/>
      <c r="CJ719" s="5"/>
      <c r="CK719" s="5"/>
      <c r="CL719" s="5"/>
      <c r="CM719" s="5"/>
      <c r="CN719" s="5"/>
      <c r="CO719" s="5"/>
      <c r="CP719" s="5"/>
      <c r="CQ719" s="5"/>
      <c r="CR719" s="5"/>
      <c r="CS719" s="5"/>
      <c r="CT719" s="5"/>
      <c r="CU719" s="5"/>
      <c r="CV719" s="5"/>
      <c r="CW719" s="5"/>
      <c r="CX719" s="5"/>
      <c r="CY719" s="5"/>
      <c r="CZ719" s="5"/>
      <c r="DA719" s="5"/>
      <c r="DB719" s="5"/>
      <c r="DC719" s="5"/>
      <c r="DD719" s="5"/>
      <c r="DE719" s="5"/>
      <c r="DF719" s="5"/>
      <c r="DG719" s="5"/>
      <c r="DH719" s="5"/>
      <c r="DI719" s="5"/>
      <c r="DJ719" s="5"/>
      <c r="DK719" s="5"/>
      <c r="DL719" s="5"/>
      <c r="DM719" s="5"/>
      <c r="DN719" s="5"/>
      <c r="DO719" s="5"/>
      <c r="DP719" s="5"/>
      <c r="DQ719" s="5"/>
      <c r="DR719" s="5"/>
      <c r="DS719" s="5"/>
      <c r="DT719" s="5"/>
      <c r="DU719" s="5"/>
      <c r="DV719" s="5"/>
      <c r="DW719" s="5"/>
      <c r="DX719" s="5"/>
      <c r="DY719" s="5"/>
      <c r="DZ719" s="5"/>
      <c r="EA719" s="5"/>
      <c r="EB719" s="5"/>
      <c r="EC719" s="5"/>
      <c r="ED719" s="5"/>
      <c r="EE719" s="5"/>
      <c r="EF719" s="5"/>
      <c r="EG719" s="5"/>
      <c r="EH719" s="5"/>
      <c r="EI719" s="5"/>
      <c r="EJ719" s="5"/>
      <c r="EK719" s="5"/>
      <c r="EL719" s="5"/>
      <c r="EM719" s="5"/>
      <c r="EN719" s="5"/>
      <c r="EO719" s="5"/>
      <c r="EP719" s="5"/>
      <c r="EQ719" s="5"/>
      <c r="ER719" s="5"/>
      <c r="ES719" s="5"/>
      <c r="ET719" s="5"/>
      <c r="EU719" s="5"/>
      <c r="EV719" s="5"/>
      <c r="EW719" s="5"/>
      <c r="EX719" s="5"/>
      <c r="EY719" s="5"/>
      <c r="EZ719" s="5"/>
      <c r="FA719" s="5"/>
      <c r="FB719" s="5"/>
      <c r="FC719" s="5"/>
      <c r="FD719" s="5"/>
      <c r="FE719" s="5"/>
      <c r="FF719" s="5"/>
      <c r="FG719" s="5"/>
      <c r="FH719" s="5"/>
      <c r="FI719" s="5"/>
      <c r="FJ719" s="5"/>
      <c r="FK719" s="5"/>
      <c r="FL719" s="5"/>
      <c r="FM719" s="5"/>
      <c r="FN719" s="5"/>
      <c r="FO719" s="5"/>
      <c r="FP719" s="5"/>
      <c r="FQ719" s="5"/>
      <c r="FR719" s="5"/>
      <c r="FS719" s="5"/>
      <c r="FT719" s="5"/>
      <c r="FU719" s="5"/>
      <c r="FV719" s="5"/>
      <c r="FW719" s="5"/>
      <c r="FX719" s="5"/>
      <c r="FY719" s="5"/>
      <c r="FZ719" s="5"/>
      <c r="GA719" s="5"/>
      <c r="GB719" s="5"/>
      <c r="GC719" s="5"/>
      <c r="GD719" s="5"/>
      <c r="GE719" s="5"/>
      <c r="GF719" s="5"/>
      <c r="GG719" s="5"/>
      <c r="GH719" s="5"/>
      <c r="GI719" s="5"/>
      <c r="GJ719" s="5"/>
      <c r="GK719" s="5"/>
      <c r="GL719" s="5"/>
      <c r="GM719" s="5"/>
      <c r="GN719" s="5"/>
      <c r="GO719" s="5"/>
      <c r="GP719" s="5"/>
      <c r="GQ719" s="5"/>
      <c r="GR719" s="5"/>
      <c r="GS719" s="5"/>
      <c r="GT719" s="5"/>
      <c r="GU719" s="5"/>
      <c r="GV719" s="5"/>
      <c r="GW719" s="5"/>
      <c r="GX719" s="5"/>
      <c r="GY719" s="5"/>
      <c r="GZ719" s="5"/>
      <c r="HA719" s="5"/>
      <c r="HB719" s="5"/>
      <c r="HC719" s="5"/>
      <c r="HD719" s="5"/>
      <c r="HE719" s="5"/>
      <c r="HF719" s="5"/>
      <c r="HG719" s="5"/>
      <c r="HH719" s="5"/>
      <c r="HI719" s="5"/>
      <c r="HJ719" s="5"/>
      <c r="HK719" s="5"/>
      <c r="HL719" s="5"/>
    </row>
    <row r="720" spans="1:220" s="56" customFormat="1" x14ac:dyDescent="0.25">
      <c r="A720" s="44"/>
      <c r="B720" s="142"/>
      <c r="C720" s="143"/>
      <c r="D720" s="26"/>
      <c r="E720" s="26"/>
      <c r="F720" s="26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  <c r="BU720" s="5"/>
      <c r="BV720" s="5"/>
      <c r="BW720" s="5"/>
      <c r="BX720" s="5"/>
      <c r="BY720" s="5"/>
      <c r="BZ720" s="5"/>
      <c r="CA720" s="5"/>
      <c r="CB720" s="5"/>
      <c r="CC720" s="5"/>
      <c r="CD720" s="5"/>
      <c r="CE720" s="5"/>
      <c r="CF720" s="5"/>
      <c r="CG720" s="5"/>
      <c r="CH720" s="5"/>
      <c r="CI720" s="5"/>
      <c r="CJ720" s="5"/>
      <c r="CK720" s="5"/>
      <c r="CL720" s="5"/>
      <c r="CM720" s="5"/>
      <c r="CN720" s="5"/>
      <c r="CO720" s="5"/>
      <c r="CP720" s="5"/>
      <c r="CQ720" s="5"/>
      <c r="CR720" s="5"/>
      <c r="CS720" s="5"/>
      <c r="CT720" s="5"/>
      <c r="CU720" s="5"/>
      <c r="CV720" s="5"/>
      <c r="CW720" s="5"/>
      <c r="CX720" s="5"/>
      <c r="CY720" s="5"/>
      <c r="CZ720" s="5"/>
      <c r="DA720" s="5"/>
      <c r="DB720" s="5"/>
      <c r="DC720" s="5"/>
      <c r="DD720" s="5"/>
      <c r="DE720" s="5"/>
      <c r="DF720" s="5"/>
      <c r="DG720" s="5"/>
      <c r="DH720" s="5"/>
      <c r="DI720" s="5"/>
      <c r="DJ720" s="5"/>
      <c r="DK720" s="5"/>
      <c r="DL720" s="5"/>
      <c r="DM720" s="5"/>
      <c r="DN720" s="5"/>
      <c r="DO720" s="5"/>
      <c r="DP720" s="5"/>
      <c r="DQ720" s="5"/>
      <c r="DR720" s="5"/>
      <c r="DS720" s="5"/>
      <c r="DT720" s="5"/>
      <c r="DU720" s="5"/>
      <c r="DV720" s="5"/>
      <c r="DW720" s="5"/>
      <c r="DX720" s="5"/>
      <c r="DY720" s="5"/>
      <c r="DZ720" s="5"/>
      <c r="EA720" s="5"/>
      <c r="EB720" s="5"/>
      <c r="EC720" s="5"/>
      <c r="ED720" s="5"/>
      <c r="EE720" s="5"/>
      <c r="EF720" s="5"/>
      <c r="EG720" s="5"/>
      <c r="EH720" s="5"/>
      <c r="EI720" s="5"/>
      <c r="EJ720" s="5"/>
      <c r="EK720" s="5"/>
      <c r="EL720" s="5"/>
      <c r="EM720" s="5"/>
      <c r="EN720" s="5"/>
      <c r="EO720" s="5"/>
      <c r="EP720" s="5"/>
      <c r="EQ720" s="5"/>
      <c r="ER720" s="5"/>
      <c r="ES720" s="5"/>
      <c r="ET720" s="5"/>
      <c r="EU720" s="5"/>
      <c r="EV720" s="5"/>
      <c r="EW720" s="5"/>
      <c r="EX720" s="5"/>
      <c r="EY720" s="5"/>
      <c r="EZ720" s="5"/>
      <c r="FA720" s="5"/>
      <c r="FB720" s="5"/>
      <c r="FC720" s="5"/>
      <c r="FD720" s="5"/>
      <c r="FE720" s="5"/>
      <c r="FF720" s="5"/>
      <c r="FG720" s="5"/>
      <c r="FH720" s="5"/>
      <c r="FI720" s="5"/>
      <c r="FJ720" s="5"/>
      <c r="FK720" s="5"/>
      <c r="FL720" s="5"/>
      <c r="FM720" s="5"/>
      <c r="FN720" s="5"/>
      <c r="FO720" s="5"/>
      <c r="FP720" s="5"/>
      <c r="FQ720" s="5"/>
      <c r="FR720" s="5"/>
      <c r="FS720" s="5"/>
      <c r="FT720" s="5"/>
      <c r="FU720" s="5"/>
      <c r="FV720" s="5"/>
      <c r="FW720" s="5"/>
      <c r="FX720" s="5"/>
      <c r="FY720" s="5"/>
      <c r="FZ720" s="5"/>
      <c r="GA720" s="5"/>
      <c r="GB720" s="5"/>
      <c r="GC720" s="5"/>
      <c r="GD720" s="5"/>
      <c r="GE720" s="5"/>
      <c r="GF720" s="5"/>
      <c r="GG720" s="5"/>
      <c r="GH720" s="5"/>
      <c r="GI720" s="5"/>
      <c r="GJ720" s="5"/>
      <c r="GK720" s="5"/>
      <c r="GL720" s="5"/>
      <c r="GM720" s="5"/>
      <c r="GN720" s="5"/>
      <c r="GO720" s="5"/>
      <c r="GP720" s="5"/>
      <c r="GQ720" s="5"/>
      <c r="GR720" s="5"/>
      <c r="GS720" s="5"/>
      <c r="GT720" s="5"/>
      <c r="GU720" s="5"/>
      <c r="GV720" s="5"/>
      <c r="GW720" s="5"/>
      <c r="GX720" s="5"/>
      <c r="GY720" s="5"/>
      <c r="GZ720" s="5"/>
      <c r="HA720" s="5"/>
      <c r="HB720" s="5"/>
      <c r="HC720" s="5"/>
      <c r="HD720" s="5"/>
      <c r="HE720" s="5"/>
      <c r="HF720" s="5"/>
      <c r="HG720" s="5"/>
      <c r="HH720" s="5"/>
      <c r="HI720" s="5"/>
      <c r="HJ720" s="5"/>
      <c r="HK720" s="5"/>
      <c r="HL720" s="5"/>
    </row>
    <row r="721" spans="1:220" s="56" customFormat="1" x14ac:dyDescent="0.25">
      <c r="A721" s="44"/>
      <c r="B721" s="142"/>
      <c r="C721" s="143"/>
      <c r="D721" s="26"/>
      <c r="E721" s="26"/>
      <c r="F721" s="26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  <c r="BU721" s="5"/>
      <c r="BV721" s="5"/>
      <c r="BW721" s="5"/>
      <c r="BX721" s="5"/>
      <c r="BY721" s="5"/>
      <c r="BZ721" s="5"/>
      <c r="CA721" s="5"/>
      <c r="CB721" s="5"/>
      <c r="CC721" s="5"/>
      <c r="CD721" s="5"/>
      <c r="CE721" s="5"/>
      <c r="CF721" s="5"/>
      <c r="CG721" s="5"/>
      <c r="CH721" s="5"/>
      <c r="CI721" s="5"/>
      <c r="CJ721" s="5"/>
      <c r="CK721" s="5"/>
      <c r="CL721" s="5"/>
      <c r="CM721" s="5"/>
      <c r="CN721" s="5"/>
      <c r="CO721" s="5"/>
      <c r="CP721" s="5"/>
      <c r="CQ721" s="5"/>
      <c r="CR721" s="5"/>
      <c r="CS721" s="5"/>
      <c r="CT721" s="5"/>
      <c r="CU721" s="5"/>
      <c r="CV721" s="5"/>
      <c r="CW721" s="5"/>
      <c r="CX721" s="5"/>
      <c r="CY721" s="5"/>
      <c r="CZ721" s="5"/>
      <c r="DA721" s="5"/>
      <c r="DB721" s="5"/>
      <c r="DC721" s="5"/>
      <c r="DD721" s="5"/>
      <c r="DE721" s="5"/>
      <c r="DF721" s="5"/>
      <c r="DG721" s="5"/>
      <c r="DH721" s="5"/>
      <c r="DI721" s="5"/>
      <c r="DJ721" s="5"/>
      <c r="DK721" s="5"/>
      <c r="DL721" s="5"/>
      <c r="DM721" s="5"/>
      <c r="DN721" s="5"/>
      <c r="DO721" s="5"/>
      <c r="DP721" s="5"/>
      <c r="DQ721" s="5"/>
      <c r="DR721" s="5"/>
      <c r="DS721" s="5"/>
      <c r="DT721" s="5"/>
      <c r="DU721" s="5"/>
      <c r="DV721" s="5"/>
      <c r="DW721" s="5"/>
      <c r="DX721" s="5"/>
      <c r="DY721" s="5"/>
      <c r="DZ721" s="5"/>
      <c r="EA721" s="5"/>
      <c r="EB721" s="5"/>
      <c r="EC721" s="5"/>
      <c r="ED721" s="5"/>
      <c r="EE721" s="5"/>
      <c r="EF721" s="5"/>
      <c r="EG721" s="5"/>
      <c r="EH721" s="5"/>
      <c r="EI721" s="5"/>
      <c r="EJ721" s="5"/>
      <c r="EK721" s="5"/>
      <c r="EL721" s="5"/>
      <c r="EM721" s="5"/>
      <c r="EN721" s="5"/>
      <c r="EO721" s="5"/>
      <c r="EP721" s="5"/>
      <c r="EQ721" s="5"/>
      <c r="ER721" s="5"/>
      <c r="ES721" s="5"/>
      <c r="ET721" s="5"/>
      <c r="EU721" s="5"/>
      <c r="EV721" s="5"/>
      <c r="EW721" s="5"/>
      <c r="EX721" s="5"/>
      <c r="EY721" s="5"/>
      <c r="EZ721" s="5"/>
      <c r="FA721" s="5"/>
      <c r="FB721" s="5"/>
      <c r="FC721" s="5"/>
      <c r="FD721" s="5"/>
      <c r="FE721" s="5"/>
      <c r="FF721" s="5"/>
      <c r="FG721" s="5"/>
      <c r="FH721" s="5"/>
      <c r="FI721" s="5"/>
      <c r="FJ721" s="5"/>
      <c r="FK721" s="5"/>
      <c r="FL721" s="5"/>
      <c r="FM721" s="5"/>
      <c r="FN721" s="5"/>
      <c r="FO721" s="5"/>
      <c r="FP721" s="5"/>
      <c r="FQ721" s="5"/>
      <c r="FR721" s="5"/>
      <c r="FS721" s="5"/>
      <c r="FT721" s="5"/>
      <c r="FU721" s="5"/>
      <c r="FV721" s="5"/>
      <c r="FW721" s="5"/>
      <c r="FX721" s="5"/>
      <c r="FY721" s="5"/>
      <c r="FZ721" s="5"/>
      <c r="GA721" s="5"/>
      <c r="GB721" s="5"/>
      <c r="GC721" s="5"/>
      <c r="GD721" s="5"/>
      <c r="GE721" s="5"/>
      <c r="GF721" s="5"/>
      <c r="GG721" s="5"/>
      <c r="GH721" s="5"/>
      <c r="GI721" s="5"/>
      <c r="GJ721" s="5"/>
      <c r="GK721" s="5"/>
      <c r="GL721" s="5"/>
      <c r="GM721" s="5"/>
      <c r="GN721" s="5"/>
      <c r="GO721" s="5"/>
      <c r="GP721" s="5"/>
      <c r="GQ721" s="5"/>
      <c r="GR721" s="5"/>
      <c r="GS721" s="5"/>
      <c r="GT721" s="5"/>
      <c r="GU721" s="5"/>
      <c r="GV721" s="5"/>
      <c r="GW721" s="5"/>
      <c r="GX721" s="5"/>
      <c r="GY721" s="5"/>
      <c r="GZ721" s="5"/>
      <c r="HA721" s="5"/>
      <c r="HB721" s="5"/>
      <c r="HC721" s="5"/>
      <c r="HD721" s="5"/>
      <c r="HE721" s="5"/>
      <c r="HF721" s="5"/>
      <c r="HG721" s="5"/>
      <c r="HH721" s="5"/>
      <c r="HI721" s="5"/>
      <c r="HJ721" s="5"/>
      <c r="HK721" s="5"/>
      <c r="HL721" s="5"/>
    </row>
    <row r="722" spans="1:220" s="56" customFormat="1" x14ac:dyDescent="0.25">
      <c r="A722" s="44"/>
      <c r="B722" s="142"/>
      <c r="C722" s="143"/>
      <c r="D722" s="26"/>
      <c r="E722" s="26"/>
      <c r="F722" s="26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  <c r="BV722" s="5"/>
      <c r="BW722" s="5"/>
      <c r="BX722" s="5"/>
      <c r="BY722" s="5"/>
      <c r="BZ722" s="5"/>
      <c r="CA722" s="5"/>
      <c r="CB722" s="5"/>
      <c r="CC722" s="5"/>
      <c r="CD722" s="5"/>
      <c r="CE722" s="5"/>
      <c r="CF722" s="5"/>
      <c r="CG722" s="5"/>
      <c r="CH722" s="5"/>
      <c r="CI722" s="5"/>
      <c r="CJ722" s="5"/>
      <c r="CK722" s="5"/>
      <c r="CL722" s="5"/>
      <c r="CM722" s="5"/>
      <c r="CN722" s="5"/>
      <c r="CO722" s="5"/>
      <c r="CP722" s="5"/>
      <c r="CQ722" s="5"/>
      <c r="CR722" s="5"/>
      <c r="CS722" s="5"/>
      <c r="CT722" s="5"/>
      <c r="CU722" s="5"/>
      <c r="CV722" s="5"/>
      <c r="CW722" s="5"/>
      <c r="CX722" s="5"/>
      <c r="CY722" s="5"/>
      <c r="CZ722" s="5"/>
      <c r="DA722" s="5"/>
      <c r="DB722" s="5"/>
      <c r="DC722" s="5"/>
      <c r="DD722" s="5"/>
      <c r="DE722" s="5"/>
      <c r="DF722" s="5"/>
      <c r="DG722" s="5"/>
      <c r="DH722" s="5"/>
      <c r="DI722" s="5"/>
      <c r="DJ722" s="5"/>
      <c r="DK722" s="5"/>
      <c r="DL722" s="5"/>
      <c r="DM722" s="5"/>
      <c r="DN722" s="5"/>
      <c r="DO722" s="5"/>
      <c r="DP722" s="5"/>
      <c r="DQ722" s="5"/>
      <c r="DR722" s="5"/>
      <c r="DS722" s="5"/>
      <c r="DT722" s="5"/>
      <c r="DU722" s="5"/>
      <c r="DV722" s="5"/>
      <c r="DW722" s="5"/>
      <c r="DX722" s="5"/>
      <c r="DY722" s="5"/>
      <c r="DZ722" s="5"/>
      <c r="EA722" s="5"/>
      <c r="EB722" s="5"/>
      <c r="EC722" s="5"/>
      <c r="ED722" s="5"/>
      <c r="EE722" s="5"/>
      <c r="EF722" s="5"/>
      <c r="EG722" s="5"/>
      <c r="EH722" s="5"/>
      <c r="EI722" s="5"/>
      <c r="EJ722" s="5"/>
      <c r="EK722" s="5"/>
      <c r="EL722" s="5"/>
      <c r="EM722" s="5"/>
      <c r="EN722" s="5"/>
      <c r="EO722" s="5"/>
      <c r="EP722" s="5"/>
      <c r="EQ722" s="5"/>
      <c r="ER722" s="5"/>
      <c r="ES722" s="5"/>
      <c r="ET722" s="5"/>
      <c r="EU722" s="5"/>
      <c r="EV722" s="5"/>
      <c r="EW722" s="5"/>
      <c r="EX722" s="5"/>
      <c r="EY722" s="5"/>
      <c r="EZ722" s="5"/>
      <c r="FA722" s="5"/>
      <c r="FB722" s="5"/>
      <c r="FC722" s="5"/>
      <c r="FD722" s="5"/>
      <c r="FE722" s="5"/>
      <c r="FF722" s="5"/>
      <c r="FG722" s="5"/>
      <c r="FH722" s="5"/>
      <c r="FI722" s="5"/>
      <c r="FJ722" s="5"/>
      <c r="FK722" s="5"/>
      <c r="FL722" s="5"/>
      <c r="FM722" s="5"/>
      <c r="FN722" s="5"/>
      <c r="FO722" s="5"/>
      <c r="FP722" s="5"/>
      <c r="FQ722" s="5"/>
      <c r="FR722" s="5"/>
      <c r="FS722" s="5"/>
      <c r="FT722" s="5"/>
      <c r="FU722" s="5"/>
      <c r="FV722" s="5"/>
      <c r="FW722" s="5"/>
      <c r="FX722" s="5"/>
      <c r="FY722" s="5"/>
      <c r="FZ722" s="5"/>
      <c r="GA722" s="5"/>
      <c r="GB722" s="5"/>
      <c r="GC722" s="5"/>
      <c r="GD722" s="5"/>
      <c r="GE722" s="5"/>
      <c r="GF722" s="5"/>
      <c r="GG722" s="5"/>
      <c r="GH722" s="5"/>
      <c r="GI722" s="5"/>
      <c r="GJ722" s="5"/>
      <c r="GK722" s="5"/>
      <c r="GL722" s="5"/>
      <c r="GM722" s="5"/>
      <c r="GN722" s="5"/>
      <c r="GO722" s="5"/>
      <c r="GP722" s="5"/>
      <c r="GQ722" s="5"/>
      <c r="GR722" s="5"/>
      <c r="GS722" s="5"/>
      <c r="GT722" s="5"/>
      <c r="GU722" s="5"/>
      <c r="GV722" s="5"/>
      <c r="GW722" s="5"/>
      <c r="GX722" s="5"/>
      <c r="GY722" s="5"/>
      <c r="GZ722" s="5"/>
      <c r="HA722" s="5"/>
      <c r="HB722" s="5"/>
      <c r="HC722" s="5"/>
      <c r="HD722" s="5"/>
      <c r="HE722" s="5"/>
      <c r="HF722" s="5"/>
      <c r="HG722" s="5"/>
      <c r="HH722" s="5"/>
      <c r="HI722" s="5"/>
      <c r="HJ722" s="5"/>
      <c r="HK722" s="5"/>
      <c r="HL722" s="5"/>
    </row>
    <row r="723" spans="1:220" s="56" customFormat="1" x14ac:dyDescent="0.25">
      <c r="A723" s="44"/>
      <c r="B723" s="142"/>
      <c r="C723" s="143"/>
      <c r="D723" s="26"/>
      <c r="E723" s="26"/>
      <c r="F723" s="26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  <c r="BU723" s="5"/>
      <c r="BV723" s="5"/>
      <c r="BW723" s="5"/>
      <c r="BX723" s="5"/>
      <c r="BY723" s="5"/>
      <c r="BZ723" s="5"/>
      <c r="CA723" s="5"/>
      <c r="CB723" s="5"/>
      <c r="CC723" s="5"/>
      <c r="CD723" s="5"/>
      <c r="CE723" s="5"/>
      <c r="CF723" s="5"/>
      <c r="CG723" s="5"/>
      <c r="CH723" s="5"/>
      <c r="CI723" s="5"/>
      <c r="CJ723" s="5"/>
      <c r="CK723" s="5"/>
      <c r="CL723" s="5"/>
      <c r="CM723" s="5"/>
      <c r="CN723" s="5"/>
      <c r="CO723" s="5"/>
      <c r="CP723" s="5"/>
      <c r="CQ723" s="5"/>
      <c r="CR723" s="5"/>
      <c r="CS723" s="5"/>
      <c r="CT723" s="5"/>
      <c r="CU723" s="5"/>
      <c r="CV723" s="5"/>
      <c r="CW723" s="5"/>
      <c r="CX723" s="5"/>
      <c r="CY723" s="5"/>
      <c r="CZ723" s="5"/>
      <c r="DA723" s="5"/>
      <c r="DB723" s="5"/>
      <c r="DC723" s="5"/>
      <c r="DD723" s="5"/>
      <c r="DE723" s="5"/>
      <c r="DF723" s="5"/>
      <c r="DG723" s="5"/>
      <c r="DH723" s="5"/>
      <c r="DI723" s="5"/>
      <c r="DJ723" s="5"/>
      <c r="DK723" s="5"/>
      <c r="DL723" s="5"/>
      <c r="DM723" s="5"/>
      <c r="DN723" s="5"/>
      <c r="DO723" s="5"/>
      <c r="DP723" s="5"/>
      <c r="DQ723" s="5"/>
      <c r="DR723" s="5"/>
      <c r="DS723" s="5"/>
      <c r="DT723" s="5"/>
      <c r="DU723" s="5"/>
      <c r="DV723" s="5"/>
      <c r="DW723" s="5"/>
      <c r="DX723" s="5"/>
      <c r="DY723" s="5"/>
      <c r="DZ723" s="5"/>
      <c r="EA723" s="5"/>
      <c r="EB723" s="5"/>
      <c r="EC723" s="5"/>
      <c r="ED723" s="5"/>
      <c r="EE723" s="5"/>
      <c r="EF723" s="5"/>
      <c r="EG723" s="5"/>
      <c r="EH723" s="5"/>
      <c r="EI723" s="5"/>
      <c r="EJ723" s="5"/>
      <c r="EK723" s="5"/>
      <c r="EL723" s="5"/>
      <c r="EM723" s="5"/>
      <c r="EN723" s="5"/>
      <c r="EO723" s="5"/>
      <c r="EP723" s="5"/>
      <c r="EQ723" s="5"/>
      <c r="ER723" s="5"/>
      <c r="ES723" s="5"/>
      <c r="ET723" s="5"/>
      <c r="EU723" s="5"/>
      <c r="EV723" s="5"/>
      <c r="EW723" s="5"/>
      <c r="EX723" s="5"/>
      <c r="EY723" s="5"/>
      <c r="EZ723" s="5"/>
      <c r="FA723" s="5"/>
      <c r="FB723" s="5"/>
      <c r="FC723" s="5"/>
      <c r="FD723" s="5"/>
      <c r="FE723" s="5"/>
      <c r="FF723" s="5"/>
      <c r="FG723" s="5"/>
      <c r="FH723" s="5"/>
      <c r="FI723" s="5"/>
      <c r="FJ723" s="5"/>
      <c r="FK723" s="5"/>
      <c r="FL723" s="5"/>
      <c r="FM723" s="5"/>
      <c r="FN723" s="5"/>
      <c r="FO723" s="5"/>
      <c r="FP723" s="5"/>
      <c r="FQ723" s="5"/>
      <c r="FR723" s="5"/>
      <c r="FS723" s="5"/>
      <c r="FT723" s="5"/>
      <c r="FU723" s="5"/>
      <c r="FV723" s="5"/>
      <c r="FW723" s="5"/>
      <c r="FX723" s="5"/>
      <c r="FY723" s="5"/>
      <c r="FZ723" s="5"/>
      <c r="GA723" s="5"/>
      <c r="GB723" s="5"/>
      <c r="GC723" s="5"/>
      <c r="GD723" s="5"/>
      <c r="GE723" s="5"/>
      <c r="GF723" s="5"/>
      <c r="GG723" s="5"/>
      <c r="GH723" s="5"/>
      <c r="GI723" s="5"/>
      <c r="GJ723" s="5"/>
      <c r="GK723" s="5"/>
      <c r="GL723" s="5"/>
      <c r="GM723" s="5"/>
      <c r="GN723" s="5"/>
      <c r="GO723" s="5"/>
      <c r="GP723" s="5"/>
      <c r="GQ723" s="5"/>
      <c r="GR723" s="5"/>
      <c r="GS723" s="5"/>
      <c r="GT723" s="5"/>
      <c r="GU723" s="5"/>
      <c r="GV723" s="5"/>
      <c r="GW723" s="5"/>
      <c r="GX723" s="5"/>
      <c r="GY723" s="5"/>
      <c r="GZ723" s="5"/>
      <c r="HA723" s="5"/>
      <c r="HB723" s="5"/>
      <c r="HC723" s="5"/>
      <c r="HD723" s="5"/>
      <c r="HE723" s="5"/>
      <c r="HF723" s="5"/>
      <c r="HG723" s="5"/>
      <c r="HH723" s="5"/>
      <c r="HI723" s="5"/>
      <c r="HJ723" s="5"/>
      <c r="HK723" s="5"/>
      <c r="HL723" s="5"/>
    </row>
    <row r="724" spans="1:220" s="56" customFormat="1" x14ac:dyDescent="0.25">
      <c r="A724" s="44"/>
      <c r="B724" s="142"/>
      <c r="C724" s="143"/>
      <c r="D724" s="26"/>
      <c r="E724" s="26"/>
      <c r="F724" s="26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  <c r="BU724" s="5"/>
      <c r="BV724" s="5"/>
      <c r="BW724" s="5"/>
      <c r="BX724" s="5"/>
      <c r="BY724" s="5"/>
      <c r="BZ724" s="5"/>
      <c r="CA724" s="5"/>
      <c r="CB724" s="5"/>
      <c r="CC724" s="5"/>
      <c r="CD724" s="5"/>
      <c r="CE724" s="5"/>
      <c r="CF724" s="5"/>
      <c r="CG724" s="5"/>
      <c r="CH724" s="5"/>
      <c r="CI724" s="5"/>
      <c r="CJ724" s="5"/>
      <c r="CK724" s="5"/>
      <c r="CL724" s="5"/>
      <c r="CM724" s="5"/>
      <c r="CN724" s="5"/>
      <c r="CO724" s="5"/>
      <c r="CP724" s="5"/>
      <c r="CQ724" s="5"/>
      <c r="CR724" s="5"/>
      <c r="CS724" s="5"/>
      <c r="CT724" s="5"/>
      <c r="CU724" s="5"/>
      <c r="CV724" s="5"/>
      <c r="CW724" s="5"/>
      <c r="CX724" s="5"/>
      <c r="CY724" s="5"/>
      <c r="CZ724" s="5"/>
      <c r="DA724" s="5"/>
      <c r="DB724" s="5"/>
      <c r="DC724" s="5"/>
      <c r="DD724" s="5"/>
      <c r="DE724" s="5"/>
      <c r="DF724" s="5"/>
      <c r="DG724" s="5"/>
      <c r="DH724" s="5"/>
      <c r="DI724" s="5"/>
      <c r="DJ724" s="5"/>
      <c r="DK724" s="5"/>
      <c r="DL724" s="5"/>
      <c r="DM724" s="5"/>
      <c r="DN724" s="5"/>
      <c r="DO724" s="5"/>
      <c r="DP724" s="5"/>
      <c r="DQ724" s="5"/>
      <c r="DR724" s="5"/>
      <c r="DS724" s="5"/>
      <c r="DT724" s="5"/>
      <c r="DU724" s="5"/>
      <c r="DV724" s="5"/>
      <c r="DW724" s="5"/>
      <c r="DX724" s="5"/>
      <c r="DY724" s="5"/>
      <c r="DZ724" s="5"/>
      <c r="EA724" s="5"/>
      <c r="EB724" s="5"/>
      <c r="EC724" s="5"/>
      <c r="ED724" s="5"/>
      <c r="EE724" s="5"/>
      <c r="EF724" s="5"/>
      <c r="EG724" s="5"/>
      <c r="EH724" s="5"/>
      <c r="EI724" s="5"/>
      <c r="EJ724" s="5"/>
      <c r="EK724" s="5"/>
      <c r="EL724" s="5"/>
      <c r="EM724" s="5"/>
      <c r="EN724" s="5"/>
      <c r="EO724" s="5"/>
      <c r="EP724" s="5"/>
      <c r="EQ724" s="5"/>
      <c r="ER724" s="5"/>
      <c r="ES724" s="5"/>
      <c r="ET724" s="5"/>
      <c r="EU724" s="5"/>
      <c r="EV724" s="5"/>
      <c r="EW724" s="5"/>
      <c r="EX724" s="5"/>
      <c r="EY724" s="5"/>
      <c r="EZ724" s="5"/>
      <c r="FA724" s="5"/>
      <c r="FB724" s="5"/>
      <c r="FC724" s="5"/>
      <c r="FD724" s="5"/>
      <c r="FE724" s="5"/>
      <c r="FF724" s="5"/>
      <c r="FG724" s="5"/>
      <c r="FH724" s="5"/>
      <c r="FI724" s="5"/>
      <c r="FJ724" s="5"/>
      <c r="FK724" s="5"/>
      <c r="FL724" s="5"/>
      <c r="FM724" s="5"/>
      <c r="FN724" s="5"/>
      <c r="FO724" s="5"/>
      <c r="FP724" s="5"/>
      <c r="FQ724" s="5"/>
      <c r="FR724" s="5"/>
      <c r="FS724" s="5"/>
      <c r="FT724" s="5"/>
      <c r="FU724" s="5"/>
      <c r="FV724" s="5"/>
      <c r="FW724" s="5"/>
      <c r="FX724" s="5"/>
      <c r="FY724" s="5"/>
      <c r="FZ724" s="5"/>
      <c r="GA724" s="5"/>
      <c r="GB724" s="5"/>
      <c r="GC724" s="5"/>
      <c r="GD724" s="5"/>
      <c r="GE724" s="5"/>
      <c r="GF724" s="5"/>
      <c r="GG724" s="5"/>
      <c r="GH724" s="5"/>
      <c r="GI724" s="5"/>
      <c r="GJ724" s="5"/>
      <c r="GK724" s="5"/>
      <c r="GL724" s="5"/>
      <c r="GM724" s="5"/>
      <c r="GN724" s="5"/>
      <c r="GO724" s="5"/>
      <c r="GP724" s="5"/>
      <c r="GQ724" s="5"/>
      <c r="GR724" s="5"/>
      <c r="GS724" s="5"/>
      <c r="GT724" s="5"/>
      <c r="GU724" s="5"/>
      <c r="GV724" s="5"/>
      <c r="GW724" s="5"/>
      <c r="GX724" s="5"/>
      <c r="GY724" s="5"/>
      <c r="GZ724" s="5"/>
      <c r="HA724" s="5"/>
      <c r="HB724" s="5"/>
      <c r="HC724" s="5"/>
      <c r="HD724" s="5"/>
      <c r="HE724" s="5"/>
      <c r="HF724" s="5"/>
      <c r="HG724" s="5"/>
      <c r="HH724" s="5"/>
      <c r="HI724" s="5"/>
      <c r="HJ724" s="5"/>
      <c r="HK724" s="5"/>
      <c r="HL724" s="5"/>
    </row>
    <row r="725" spans="1:220" s="56" customFormat="1" x14ac:dyDescent="0.25">
      <c r="A725" s="44"/>
      <c r="B725" s="142"/>
      <c r="C725" s="143"/>
      <c r="D725" s="26"/>
      <c r="E725" s="26"/>
      <c r="F725" s="26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  <c r="BW725" s="5"/>
      <c r="BX725" s="5"/>
      <c r="BY725" s="5"/>
      <c r="BZ725" s="5"/>
      <c r="CA725" s="5"/>
      <c r="CB725" s="5"/>
      <c r="CC725" s="5"/>
      <c r="CD725" s="5"/>
      <c r="CE725" s="5"/>
      <c r="CF725" s="5"/>
      <c r="CG725" s="5"/>
      <c r="CH725" s="5"/>
      <c r="CI725" s="5"/>
      <c r="CJ725" s="5"/>
      <c r="CK725" s="5"/>
      <c r="CL725" s="5"/>
      <c r="CM725" s="5"/>
      <c r="CN725" s="5"/>
      <c r="CO725" s="5"/>
      <c r="CP725" s="5"/>
      <c r="CQ725" s="5"/>
      <c r="CR725" s="5"/>
      <c r="CS725" s="5"/>
      <c r="CT725" s="5"/>
      <c r="CU725" s="5"/>
      <c r="CV725" s="5"/>
      <c r="CW725" s="5"/>
      <c r="CX725" s="5"/>
      <c r="CY725" s="5"/>
      <c r="CZ725" s="5"/>
      <c r="DA725" s="5"/>
      <c r="DB725" s="5"/>
      <c r="DC725" s="5"/>
      <c r="DD725" s="5"/>
      <c r="DE725" s="5"/>
      <c r="DF725" s="5"/>
      <c r="DG725" s="5"/>
      <c r="DH725" s="5"/>
      <c r="DI725" s="5"/>
      <c r="DJ725" s="5"/>
      <c r="DK725" s="5"/>
      <c r="DL725" s="5"/>
      <c r="DM725" s="5"/>
      <c r="DN725" s="5"/>
      <c r="DO725" s="5"/>
      <c r="DP725" s="5"/>
      <c r="DQ725" s="5"/>
      <c r="DR725" s="5"/>
      <c r="DS725" s="5"/>
      <c r="DT725" s="5"/>
      <c r="DU725" s="5"/>
      <c r="DV725" s="5"/>
      <c r="DW725" s="5"/>
      <c r="DX725" s="5"/>
      <c r="DY725" s="5"/>
      <c r="DZ725" s="5"/>
      <c r="EA725" s="5"/>
      <c r="EB725" s="5"/>
      <c r="EC725" s="5"/>
      <c r="ED725" s="5"/>
      <c r="EE725" s="5"/>
      <c r="EF725" s="5"/>
      <c r="EG725" s="5"/>
      <c r="EH725" s="5"/>
      <c r="EI725" s="5"/>
      <c r="EJ725" s="5"/>
      <c r="EK725" s="5"/>
      <c r="EL725" s="5"/>
      <c r="EM725" s="5"/>
      <c r="EN725" s="5"/>
      <c r="EO725" s="5"/>
      <c r="EP725" s="5"/>
      <c r="EQ725" s="5"/>
      <c r="ER725" s="5"/>
      <c r="ES725" s="5"/>
      <c r="ET725" s="5"/>
      <c r="EU725" s="5"/>
      <c r="EV725" s="5"/>
      <c r="EW725" s="5"/>
      <c r="EX725" s="5"/>
      <c r="EY725" s="5"/>
      <c r="EZ725" s="5"/>
      <c r="FA725" s="5"/>
      <c r="FB725" s="5"/>
      <c r="FC725" s="5"/>
      <c r="FD725" s="5"/>
      <c r="FE725" s="5"/>
      <c r="FF725" s="5"/>
      <c r="FG725" s="5"/>
      <c r="FH725" s="5"/>
      <c r="FI725" s="5"/>
      <c r="FJ725" s="5"/>
      <c r="FK725" s="5"/>
      <c r="FL725" s="5"/>
      <c r="FM725" s="5"/>
      <c r="FN725" s="5"/>
      <c r="FO725" s="5"/>
      <c r="FP725" s="5"/>
      <c r="FQ725" s="5"/>
      <c r="FR725" s="5"/>
      <c r="FS725" s="5"/>
      <c r="FT725" s="5"/>
      <c r="FU725" s="5"/>
      <c r="FV725" s="5"/>
      <c r="FW725" s="5"/>
      <c r="FX725" s="5"/>
      <c r="FY725" s="5"/>
      <c r="FZ725" s="5"/>
      <c r="GA725" s="5"/>
      <c r="GB725" s="5"/>
      <c r="GC725" s="5"/>
      <c r="GD725" s="5"/>
      <c r="GE725" s="5"/>
      <c r="GF725" s="5"/>
      <c r="GG725" s="5"/>
      <c r="GH725" s="5"/>
      <c r="GI725" s="5"/>
      <c r="GJ725" s="5"/>
      <c r="GK725" s="5"/>
      <c r="GL725" s="5"/>
      <c r="GM725" s="5"/>
      <c r="GN725" s="5"/>
      <c r="GO725" s="5"/>
      <c r="GP725" s="5"/>
      <c r="GQ725" s="5"/>
      <c r="GR725" s="5"/>
      <c r="GS725" s="5"/>
      <c r="GT725" s="5"/>
      <c r="GU725" s="5"/>
      <c r="GV725" s="5"/>
      <c r="GW725" s="5"/>
      <c r="GX725" s="5"/>
      <c r="GY725" s="5"/>
      <c r="GZ725" s="5"/>
      <c r="HA725" s="5"/>
      <c r="HB725" s="5"/>
      <c r="HC725" s="5"/>
      <c r="HD725" s="5"/>
      <c r="HE725" s="5"/>
      <c r="HF725" s="5"/>
      <c r="HG725" s="5"/>
      <c r="HH725" s="5"/>
      <c r="HI725" s="5"/>
      <c r="HJ725" s="5"/>
      <c r="HK725" s="5"/>
      <c r="HL725" s="5"/>
    </row>
    <row r="726" spans="1:220" s="56" customFormat="1" x14ac:dyDescent="0.25">
      <c r="A726" s="44"/>
      <c r="B726" s="142"/>
      <c r="C726" s="143"/>
      <c r="D726" s="26"/>
      <c r="E726" s="26"/>
      <c r="F726" s="26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  <c r="BV726" s="5"/>
      <c r="BW726" s="5"/>
      <c r="BX726" s="5"/>
      <c r="BY726" s="5"/>
      <c r="BZ726" s="5"/>
      <c r="CA726" s="5"/>
      <c r="CB726" s="5"/>
      <c r="CC726" s="5"/>
      <c r="CD726" s="5"/>
      <c r="CE726" s="5"/>
      <c r="CF726" s="5"/>
      <c r="CG726" s="5"/>
      <c r="CH726" s="5"/>
      <c r="CI726" s="5"/>
      <c r="CJ726" s="5"/>
      <c r="CK726" s="5"/>
      <c r="CL726" s="5"/>
      <c r="CM726" s="5"/>
      <c r="CN726" s="5"/>
      <c r="CO726" s="5"/>
      <c r="CP726" s="5"/>
      <c r="CQ726" s="5"/>
      <c r="CR726" s="5"/>
      <c r="CS726" s="5"/>
      <c r="CT726" s="5"/>
      <c r="CU726" s="5"/>
      <c r="CV726" s="5"/>
      <c r="CW726" s="5"/>
      <c r="CX726" s="5"/>
      <c r="CY726" s="5"/>
      <c r="CZ726" s="5"/>
      <c r="DA726" s="5"/>
      <c r="DB726" s="5"/>
      <c r="DC726" s="5"/>
      <c r="DD726" s="5"/>
      <c r="DE726" s="5"/>
      <c r="DF726" s="5"/>
      <c r="DG726" s="5"/>
      <c r="DH726" s="5"/>
      <c r="DI726" s="5"/>
      <c r="DJ726" s="5"/>
      <c r="DK726" s="5"/>
      <c r="DL726" s="5"/>
      <c r="DM726" s="5"/>
      <c r="DN726" s="5"/>
      <c r="DO726" s="5"/>
      <c r="DP726" s="5"/>
      <c r="DQ726" s="5"/>
      <c r="DR726" s="5"/>
      <c r="DS726" s="5"/>
      <c r="DT726" s="5"/>
      <c r="DU726" s="5"/>
      <c r="DV726" s="5"/>
      <c r="DW726" s="5"/>
      <c r="DX726" s="5"/>
      <c r="DY726" s="5"/>
      <c r="DZ726" s="5"/>
      <c r="EA726" s="5"/>
      <c r="EB726" s="5"/>
      <c r="EC726" s="5"/>
      <c r="ED726" s="5"/>
      <c r="EE726" s="5"/>
      <c r="EF726" s="5"/>
      <c r="EG726" s="5"/>
      <c r="EH726" s="5"/>
      <c r="EI726" s="5"/>
      <c r="EJ726" s="5"/>
      <c r="EK726" s="5"/>
      <c r="EL726" s="5"/>
      <c r="EM726" s="5"/>
      <c r="EN726" s="5"/>
      <c r="EO726" s="5"/>
      <c r="EP726" s="5"/>
      <c r="EQ726" s="5"/>
      <c r="ER726" s="5"/>
      <c r="ES726" s="5"/>
      <c r="ET726" s="5"/>
      <c r="EU726" s="5"/>
      <c r="EV726" s="5"/>
      <c r="EW726" s="5"/>
      <c r="EX726" s="5"/>
      <c r="EY726" s="5"/>
      <c r="EZ726" s="5"/>
      <c r="FA726" s="5"/>
      <c r="FB726" s="5"/>
      <c r="FC726" s="5"/>
      <c r="FD726" s="5"/>
      <c r="FE726" s="5"/>
      <c r="FF726" s="5"/>
      <c r="FG726" s="5"/>
      <c r="FH726" s="5"/>
      <c r="FI726" s="5"/>
      <c r="FJ726" s="5"/>
      <c r="FK726" s="5"/>
      <c r="FL726" s="5"/>
      <c r="FM726" s="5"/>
      <c r="FN726" s="5"/>
      <c r="FO726" s="5"/>
      <c r="FP726" s="5"/>
      <c r="FQ726" s="5"/>
      <c r="FR726" s="5"/>
      <c r="FS726" s="5"/>
      <c r="FT726" s="5"/>
      <c r="FU726" s="5"/>
      <c r="FV726" s="5"/>
      <c r="FW726" s="5"/>
      <c r="FX726" s="5"/>
      <c r="FY726" s="5"/>
      <c r="FZ726" s="5"/>
      <c r="GA726" s="5"/>
      <c r="GB726" s="5"/>
      <c r="GC726" s="5"/>
      <c r="GD726" s="5"/>
      <c r="GE726" s="5"/>
      <c r="GF726" s="5"/>
      <c r="GG726" s="5"/>
      <c r="GH726" s="5"/>
      <c r="GI726" s="5"/>
      <c r="GJ726" s="5"/>
      <c r="GK726" s="5"/>
      <c r="GL726" s="5"/>
      <c r="GM726" s="5"/>
      <c r="GN726" s="5"/>
      <c r="GO726" s="5"/>
      <c r="GP726" s="5"/>
      <c r="GQ726" s="5"/>
      <c r="GR726" s="5"/>
      <c r="GS726" s="5"/>
      <c r="GT726" s="5"/>
      <c r="GU726" s="5"/>
      <c r="GV726" s="5"/>
      <c r="GW726" s="5"/>
      <c r="GX726" s="5"/>
      <c r="GY726" s="5"/>
      <c r="GZ726" s="5"/>
      <c r="HA726" s="5"/>
      <c r="HB726" s="5"/>
      <c r="HC726" s="5"/>
      <c r="HD726" s="5"/>
      <c r="HE726" s="5"/>
      <c r="HF726" s="5"/>
      <c r="HG726" s="5"/>
      <c r="HH726" s="5"/>
      <c r="HI726" s="5"/>
      <c r="HJ726" s="5"/>
      <c r="HK726" s="5"/>
      <c r="HL726" s="5"/>
    </row>
    <row r="727" spans="1:220" s="56" customFormat="1" x14ac:dyDescent="0.25">
      <c r="A727" s="44"/>
      <c r="B727" s="142"/>
      <c r="C727" s="143"/>
      <c r="D727" s="26"/>
      <c r="E727" s="26"/>
      <c r="F727" s="26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  <c r="BU727" s="5"/>
      <c r="BV727" s="5"/>
      <c r="BW727" s="5"/>
      <c r="BX727" s="5"/>
      <c r="BY727" s="5"/>
      <c r="BZ727" s="5"/>
      <c r="CA727" s="5"/>
      <c r="CB727" s="5"/>
      <c r="CC727" s="5"/>
      <c r="CD727" s="5"/>
      <c r="CE727" s="5"/>
      <c r="CF727" s="5"/>
      <c r="CG727" s="5"/>
      <c r="CH727" s="5"/>
      <c r="CI727" s="5"/>
      <c r="CJ727" s="5"/>
      <c r="CK727" s="5"/>
      <c r="CL727" s="5"/>
      <c r="CM727" s="5"/>
      <c r="CN727" s="5"/>
      <c r="CO727" s="5"/>
      <c r="CP727" s="5"/>
      <c r="CQ727" s="5"/>
      <c r="CR727" s="5"/>
      <c r="CS727" s="5"/>
      <c r="CT727" s="5"/>
      <c r="CU727" s="5"/>
      <c r="CV727" s="5"/>
      <c r="CW727" s="5"/>
      <c r="CX727" s="5"/>
      <c r="CY727" s="5"/>
      <c r="CZ727" s="5"/>
      <c r="DA727" s="5"/>
      <c r="DB727" s="5"/>
      <c r="DC727" s="5"/>
      <c r="DD727" s="5"/>
      <c r="DE727" s="5"/>
      <c r="DF727" s="5"/>
      <c r="DG727" s="5"/>
      <c r="DH727" s="5"/>
      <c r="DI727" s="5"/>
      <c r="DJ727" s="5"/>
      <c r="DK727" s="5"/>
      <c r="DL727" s="5"/>
      <c r="DM727" s="5"/>
      <c r="DN727" s="5"/>
      <c r="DO727" s="5"/>
      <c r="DP727" s="5"/>
      <c r="DQ727" s="5"/>
      <c r="DR727" s="5"/>
      <c r="DS727" s="5"/>
      <c r="DT727" s="5"/>
      <c r="DU727" s="5"/>
      <c r="DV727" s="5"/>
      <c r="DW727" s="5"/>
      <c r="DX727" s="5"/>
      <c r="DY727" s="5"/>
      <c r="DZ727" s="5"/>
      <c r="EA727" s="5"/>
      <c r="EB727" s="5"/>
      <c r="EC727" s="5"/>
      <c r="ED727" s="5"/>
      <c r="EE727" s="5"/>
      <c r="EF727" s="5"/>
      <c r="EG727" s="5"/>
      <c r="EH727" s="5"/>
      <c r="EI727" s="5"/>
      <c r="EJ727" s="5"/>
      <c r="EK727" s="5"/>
      <c r="EL727" s="5"/>
      <c r="EM727" s="5"/>
      <c r="EN727" s="5"/>
      <c r="EO727" s="5"/>
      <c r="EP727" s="5"/>
      <c r="EQ727" s="5"/>
      <c r="ER727" s="5"/>
      <c r="ES727" s="5"/>
      <c r="ET727" s="5"/>
      <c r="EU727" s="5"/>
      <c r="EV727" s="5"/>
      <c r="EW727" s="5"/>
      <c r="EX727" s="5"/>
      <c r="EY727" s="5"/>
      <c r="EZ727" s="5"/>
      <c r="FA727" s="5"/>
      <c r="FB727" s="5"/>
      <c r="FC727" s="5"/>
      <c r="FD727" s="5"/>
      <c r="FE727" s="5"/>
      <c r="FF727" s="5"/>
      <c r="FG727" s="5"/>
      <c r="FH727" s="5"/>
      <c r="FI727" s="5"/>
      <c r="FJ727" s="5"/>
      <c r="FK727" s="5"/>
      <c r="FL727" s="5"/>
      <c r="FM727" s="5"/>
      <c r="FN727" s="5"/>
      <c r="FO727" s="5"/>
      <c r="FP727" s="5"/>
      <c r="FQ727" s="5"/>
      <c r="FR727" s="5"/>
      <c r="FS727" s="5"/>
      <c r="FT727" s="5"/>
      <c r="FU727" s="5"/>
      <c r="FV727" s="5"/>
      <c r="FW727" s="5"/>
      <c r="FX727" s="5"/>
      <c r="FY727" s="5"/>
      <c r="FZ727" s="5"/>
      <c r="GA727" s="5"/>
      <c r="GB727" s="5"/>
      <c r="GC727" s="5"/>
      <c r="GD727" s="5"/>
      <c r="GE727" s="5"/>
      <c r="GF727" s="5"/>
      <c r="GG727" s="5"/>
      <c r="GH727" s="5"/>
      <c r="GI727" s="5"/>
      <c r="GJ727" s="5"/>
      <c r="GK727" s="5"/>
      <c r="GL727" s="5"/>
      <c r="GM727" s="5"/>
      <c r="GN727" s="5"/>
      <c r="GO727" s="5"/>
      <c r="GP727" s="5"/>
      <c r="GQ727" s="5"/>
      <c r="GR727" s="5"/>
      <c r="GS727" s="5"/>
      <c r="GT727" s="5"/>
      <c r="GU727" s="5"/>
      <c r="GV727" s="5"/>
      <c r="GW727" s="5"/>
      <c r="GX727" s="5"/>
      <c r="GY727" s="5"/>
      <c r="GZ727" s="5"/>
      <c r="HA727" s="5"/>
      <c r="HB727" s="5"/>
      <c r="HC727" s="5"/>
      <c r="HD727" s="5"/>
      <c r="HE727" s="5"/>
      <c r="HF727" s="5"/>
      <c r="HG727" s="5"/>
      <c r="HH727" s="5"/>
      <c r="HI727" s="5"/>
      <c r="HJ727" s="5"/>
      <c r="HK727" s="5"/>
      <c r="HL727" s="5"/>
    </row>
    <row r="728" spans="1:220" s="56" customFormat="1" x14ac:dyDescent="0.25">
      <c r="A728" s="44"/>
      <c r="B728" s="142"/>
      <c r="C728" s="143"/>
      <c r="D728" s="26"/>
      <c r="E728" s="26"/>
      <c r="F728" s="26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  <c r="BU728" s="5"/>
      <c r="BV728" s="5"/>
      <c r="BW728" s="5"/>
      <c r="BX728" s="5"/>
      <c r="BY728" s="5"/>
      <c r="BZ728" s="5"/>
      <c r="CA728" s="5"/>
      <c r="CB728" s="5"/>
      <c r="CC728" s="5"/>
      <c r="CD728" s="5"/>
      <c r="CE728" s="5"/>
      <c r="CF728" s="5"/>
      <c r="CG728" s="5"/>
      <c r="CH728" s="5"/>
      <c r="CI728" s="5"/>
      <c r="CJ728" s="5"/>
      <c r="CK728" s="5"/>
      <c r="CL728" s="5"/>
      <c r="CM728" s="5"/>
      <c r="CN728" s="5"/>
      <c r="CO728" s="5"/>
      <c r="CP728" s="5"/>
      <c r="CQ728" s="5"/>
      <c r="CR728" s="5"/>
      <c r="CS728" s="5"/>
      <c r="CT728" s="5"/>
      <c r="CU728" s="5"/>
      <c r="CV728" s="5"/>
      <c r="CW728" s="5"/>
      <c r="CX728" s="5"/>
      <c r="CY728" s="5"/>
      <c r="CZ728" s="5"/>
      <c r="DA728" s="5"/>
      <c r="DB728" s="5"/>
      <c r="DC728" s="5"/>
      <c r="DD728" s="5"/>
      <c r="DE728" s="5"/>
      <c r="DF728" s="5"/>
      <c r="DG728" s="5"/>
      <c r="DH728" s="5"/>
      <c r="DI728" s="5"/>
      <c r="DJ728" s="5"/>
      <c r="DK728" s="5"/>
      <c r="DL728" s="5"/>
      <c r="DM728" s="5"/>
      <c r="DN728" s="5"/>
      <c r="DO728" s="5"/>
      <c r="DP728" s="5"/>
      <c r="DQ728" s="5"/>
      <c r="DR728" s="5"/>
      <c r="DS728" s="5"/>
      <c r="DT728" s="5"/>
      <c r="DU728" s="5"/>
      <c r="DV728" s="5"/>
      <c r="DW728" s="5"/>
      <c r="DX728" s="5"/>
      <c r="DY728" s="5"/>
      <c r="DZ728" s="5"/>
      <c r="EA728" s="5"/>
      <c r="EB728" s="5"/>
      <c r="EC728" s="5"/>
      <c r="ED728" s="5"/>
      <c r="EE728" s="5"/>
      <c r="EF728" s="5"/>
      <c r="EG728" s="5"/>
      <c r="EH728" s="5"/>
      <c r="EI728" s="5"/>
      <c r="EJ728" s="5"/>
      <c r="EK728" s="5"/>
      <c r="EL728" s="5"/>
      <c r="EM728" s="5"/>
      <c r="EN728" s="5"/>
      <c r="EO728" s="5"/>
      <c r="EP728" s="5"/>
      <c r="EQ728" s="5"/>
      <c r="ER728" s="5"/>
      <c r="ES728" s="5"/>
      <c r="ET728" s="5"/>
      <c r="EU728" s="5"/>
      <c r="EV728" s="5"/>
      <c r="EW728" s="5"/>
      <c r="EX728" s="5"/>
      <c r="EY728" s="5"/>
      <c r="EZ728" s="5"/>
      <c r="FA728" s="5"/>
      <c r="FB728" s="5"/>
      <c r="FC728" s="5"/>
      <c r="FD728" s="5"/>
      <c r="FE728" s="5"/>
      <c r="FF728" s="5"/>
      <c r="FG728" s="5"/>
      <c r="FH728" s="5"/>
      <c r="FI728" s="5"/>
      <c r="FJ728" s="5"/>
      <c r="FK728" s="5"/>
      <c r="FL728" s="5"/>
      <c r="FM728" s="5"/>
      <c r="FN728" s="5"/>
      <c r="FO728" s="5"/>
      <c r="FP728" s="5"/>
      <c r="FQ728" s="5"/>
      <c r="FR728" s="5"/>
      <c r="FS728" s="5"/>
      <c r="FT728" s="5"/>
      <c r="FU728" s="5"/>
      <c r="FV728" s="5"/>
      <c r="FW728" s="5"/>
      <c r="FX728" s="5"/>
      <c r="FY728" s="5"/>
      <c r="FZ728" s="5"/>
      <c r="GA728" s="5"/>
      <c r="GB728" s="5"/>
      <c r="GC728" s="5"/>
      <c r="GD728" s="5"/>
      <c r="GE728" s="5"/>
      <c r="GF728" s="5"/>
      <c r="GG728" s="5"/>
      <c r="GH728" s="5"/>
      <c r="GI728" s="5"/>
      <c r="GJ728" s="5"/>
      <c r="GK728" s="5"/>
      <c r="GL728" s="5"/>
      <c r="GM728" s="5"/>
      <c r="GN728" s="5"/>
      <c r="GO728" s="5"/>
      <c r="GP728" s="5"/>
      <c r="GQ728" s="5"/>
      <c r="GR728" s="5"/>
      <c r="GS728" s="5"/>
      <c r="GT728" s="5"/>
      <c r="GU728" s="5"/>
      <c r="GV728" s="5"/>
      <c r="GW728" s="5"/>
      <c r="GX728" s="5"/>
      <c r="GY728" s="5"/>
      <c r="GZ728" s="5"/>
      <c r="HA728" s="5"/>
      <c r="HB728" s="5"/>
      <c r="HC728" s="5"/>
      <c r="HD728" s="5"/>
      <c r="HE728" s="5"/>
      <c r="HF728" s="5"/>
      <c r="HG728" s="5"/>
      <c r="HH728" s="5"/>
      <c r="HI728" s="5"/>
      <c r="HJ728" s="5"/>
      <c r="HK728" s="5"/>
      <c r="HL728" s="5"/>
    </row>
    <row r="729" spans="1:220" s="56" customFormat="1" x14ac:dyDescent="0.25">
      <c r="A729" s="44"/>
      <c r="B729" s="142"/>
      <c r="C729" s="143"/>
      <c r="D729" s="26"/>
      <c r="E729" s="26"/>
      <c r="F729" s="26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  <c r="BU729" s="5"/>
      <c r="BV729" s="5"/>
      <c r="BW729" s="5"/>
      <c r="BX729" s="5"/>
      <c r="BY729" s="5"/>
      <c r="BZ729" s="5"/>
      <c r="CA729" s="5"/>
      <c r="CB729" s="5"/>
      <c r="CC729" s="5"/>
      <c r="CD729" s="5"/>
      <c r="CE729" s="5"/>
      <c r="CF729" s="5"/>
      <c r="CG729" s="5"/>
      <c r="CH729" s="5"/>
      <c r="CI729" s="5"/>
      <c r="CJ729" s="5"/>
      <c r="CK729" s="5"/>
      <c r="CL729" s="5"/>
      <c r="CM729" s="5"/>
      <c r="CN729" s="5"/>
      <c r="CO729" s="5"/>
      <c r="CP729" s="5"/>
      <c r="CQ729" s="5"/>
      <c r="CR729" s="5"/>
      <c r="CS729" s="5"/>
      <c r="CT729" s="5"/>
      <c r="CU729" s="5"/>
      <c r="CV729" s="5"/>
      <c r="CW729" s="5"/>
      <c r="CX729" s="5"/>
      <c r="CY729" s="5"/>
      <c r="CZ729" s="5"/>
      <c r="DA729" s="5"/>
      <c r="DB729" s="5"/>
      <c r="DC729" s="5"/>
      <c r="DD729" s="5"/>
      <c r="DE729" s="5"/>
      <c r="DF729" s="5"/>
      <c r="DG729" s="5"/>
      <c r="DH729" s="5"/>
      <c r="DI729" s="5"/>
      <c r="DJ729" s="5"/>
      <c r="DK729" s="5"/>
      <c r="DL729" s="5"/>
      <c r="DM729" s="5"/>
      <c r="DN729" s="5"/>
      <c r="DO729" s="5"/>
      <c r="DP729" s="5"/>
      <c r="DQ729" s="5"/>
      <c r="DR729" s="5"/>
      <c r="DS729" s="5"/>
      <c r="DT729" s="5"/>
      <c r="DU729" s="5"/>
      <c r="DV729" s="5"/>
      <c r="DW729" s="5"/>
      <c r="DX729" s="5"/>
      <c r="DY729" s="5"/>
      <c r="DZ729" s="5"/>
      <c r="EA729" s="5"/>
      <c r="EB729" s="5"/>
      <c r="EC729" s="5"/>
      <c r="ED729" s="5"/>
      <c r="EE729" s="5"/>
      <c r="EF729" s="5"/>
      <c r="EG729" s="5"/>
      <c r="EH729" s="5"/>
      <c r="EI729" s="5"/>
      <c r="EJ729" s="5"/>
      <c r="EK729" s="5"/>
      <c r="EL729" s="5"/>
      <c r="EM729" s="5"/>
      <c r="EN729" s="5"/>
      <c r="EO729" s="5"/>
      <c r="EP729" s="5"/>
      <c r="EQ729" s="5"/>
      <c r="ER729" s="5"/>
      <c r="ES729" s="5"/>
      <c r="ET729" s="5"/>
      <c r="EU729" s="5"/>
      <c r="EV729" s="5"/>
      <c r="EW729" s="5"/>
      <c r="EX729" s="5"/>
      <c r="EY729" s="5"/>
      <c r="EZ729" s="5"/>
      <c r="FA729" s="5"/>
      <c r="FB729" s="5"/>
      <c r="FC729" s="5"/>
      <c r="FD729" s="5"/>
      <c r="FE729" s="5"/>
      <c r="FF729" s="5"/>
      <c r="FG729" s="5"/>
      <c r="FH729" s="5"/>
      <c r="FI729" s="5"/>
      <c r="FJ729" s="5"/>
      <c r="FK729" s="5"/>
      <c r="FL729" s="5"/>
      <c r="FM729" s="5"/>
      <c r="FN729" s="5"/>
      <c r="FO729" s="5"/>
      <c r="FP729" s="5"/>
      <c r="FQ729" s="5"/>
      <c r="FR729" s="5"/>
      <c r="FS729" s="5"/>
      <c r="FT729" s="5"/>
      <c r="FU729" s="5"/>
      <c r="FV729" s="5"/>
      <c r="FW729" s="5"/>
      <c r="FX729" s="5"/>
      <c r="FY729" s="5"/>
      <c r="FZ729" s="5"/>
      <c r="GA729" s="5"/>
      <c r="GB729" s="5"/>
      <c r="GC729" s="5"/>
      <c r="GD729" s="5"/>
      <c r="GE729" s="5"/>
      <c r="GF729" s="5"/>
      <c r="GG729" s="5"/>
      <c r="GH729" s="5"/>
      <c r="GI729" s="5"/>
      <c r="GJ729" s="5"/>
      <c r="GK729" s="5"/>
      <c r="GL729" s="5"/>
      <c r="GM729" s="5"/>
      <c r="GN729" s="5"/>
      <c r="GO729" s="5"/>
      <c r="GP729" s="5"/>
      <c r="GQ729" s="5"/>
      <c r="GR729" s="5"/>
      <c r="GS729" s="5"/>
      <c r="GT729" s="5"/>
      <c r="GU729" s="5"/>
      <c r="GV729" s="5"/>
      <c r="GW729" s="5"/>
      <c r="GX729" s="5"/>
      <c r="GY729" s="5"/>
      <c r="GZ729" s="5"/>
      <c r="HA729" s="5"/>
      <c r="HB729" s="5"/>
      <c r="HC729" s="5"/>
      <c r="HD729" s="5"/>
      <c r="HE729" s="5"/>
      <c r="HF729" s="5"/>
      <c r="HG729" s="5"/>
      <c r="HH729" s="5"/>
      <c r="HI729" s="5"/>
      <c r="HJ729" s="5"/>
      <c r="HK729" s="5"/>
      <c r="HL729" s="5"/>
    </row>
    <row r="730" spans="1:220" s="56" customFormat="1" x14ac:dyDescent="0.25">
      <c r="A730" s="44"/>
      <c r="B730" s="142"/>
      <c r="C730" s="143"/>
      <c r="D730" s="26"/>
      <c r="E730" s="26"/>
      <c r="F730" s="26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  <c r="BW730" s="5"/>
      <c r="BX730" s="5"/>
      <c r="BY730" s="5"/>
      <c r="BZ730" s="5"/>
      <c r="CA730" s="5"/>
      <c r="CB730" s="5"/>
      <c r="CC730" s="5"/>
      <c r="CD730" s="5"/>
      <c r="CE730" s="5"/>
      <c r="CF730" s="5"/>
      <c r="CG730" s="5"/>
      <c r="CH730" s="5"/>
      <c r="CI730" s="5"/>
      <c r="CJ730" s="5"/>
      <c r="CK730" s="5"/>
      <c r="CL730" s="5"/>
      <c r="CM730" s="5"/>
      <c r="CN730" s="5"/>
      <c r="CO730" s="5"/>
      <c r="CP730" s="5"/>
      <c r="CQ730" s="5"/>
      <c r="CR730" s="5"/>
      <c r="CS730" s="5"/>
      <c r="CT730" s="5"/>
      <c r="CU730" s="5"/>
      <c r="CV730" s="5"/>
      <c r="CW730" s="5"/>
      <c r="CX730" s="5"/>
      <c r="CY730" s="5"/>
      <c r="CZ730" s="5"/>
      <c r="DA730" s="5"/>
      <c r="DB730" s="5"/>
      <c r="DC730" s="5"/>
      <c r="DD730" s="5"/>
      <c r="DE730" s="5"/>
      <c r="DF730" s="5"/>
      <c r="DG730" s="5"/>
      <c r="DH730" s="5"/>
      <c r="DI730" s="5"/>
      <c r="DJ730" s="5"/>
      <c r="DK730" s="5"/>
      <c r="DL730" s="5"/>
      <c r="DM730" s="5"/>
      <c r="DN730" s="5"/>
      <c r="DO730" s="5"/>
      <c r="DP730" s="5"/>
      <c r="DQ730" s="5"/>
      <c r="DR730" s="5"/>
      <c r="DS730" s="5"/>
      <c r="DT730" s="5"/>
      <c r="DU730" s="5"/>
      <c r="DV730" s="5"/>
      <c r="DW730" s="5"/>
      <c r="DX730" s="5"/>
      <c r="DY730" s="5"/>
      <c r="DZ730" s="5"/>
      <c r="EA730" s="5"/>
      <c r="EB730" s="5"/>
      <c r="EC730" s="5"/>
      <c r="ED730" s="5"/>
      <c r="EE730" s="5"/>
      <c r="EF730" s="5"/>
      <c r="EG730" s="5"/>
      <c r="EH730" s="5"/>
      <c r="EI730" s="5"/>
      <c r="EJ730" s="5"/>
      <c r="EK730" s="5"/>
      <c r="EL730" s="5"/>
      <c r="EM730" s="5"/>
      <c r="EN730" s="5"/>
      <c r="EO730" s="5"/>
      <c r="EP730" s="5"/>
      <c r="EQ730" s="5"/>
      <c r="ER730" s="5"/>
      <c r="ES730" s="5"/>
      <c r="ET730" s="5"/>
      <c r="EU730" s="5"/>
      <c r="EV730" s="5"/>
      <c r="EW730" s="5"/>
      <c r="EX730" s="5"/>
      <c r="EY730" s="5"/>
      <c r="EZ730" s="5"/>
      <c r="FA730" s="5"/>
      <c r="FB730" s="5"/>
      <c r="FC730" s="5"/>
      <c r="FD730" s="5"/>
      <c r="FE730" s="5"/>
      <c r="FF730" s="5"/>
      <c r="FG730" s="5"/>
      <c r="FH730" s="5"/>
      <c r="FI730" s="5"/>
      <c r="FJ730" s="5"/>
      <c r="FK730" s="5"/>
      <c r="FL730" s="5"/>
      <c r="FM730" s="5"/>
      <c r="FN730" s="5"/>
      <c r="FO730" s="5"/>
      <c r="FP730" s="5"/>
      <c r="FQ730" s="5"/>
      <c r="FR730" s="5"/>
      <c r="FS730" s="5"/>
      <c r="FT730" s="5"/>
      <c r="FU730" s="5"/>
      <c r="FV730" s="5"/>
      <c r="FW730" s="5"/>
      <c r="FX730" s="5"/>
      <c r="FY730" s="5"/>
      <c r="FZ730" s="5"/>
      <c r="GA730" s="5"/>
      <c r="GB730" s="5"/>
      <c r="GC730" s="5"/>
      <c r="GD730" s="5"/>
      <c r="GE730" s="5"/>
      <c r="GF730" s="5"/>
      <c r="GG730" s="5"/>
      <c r="GH730" s="5"/>
      <c r="GI730" s="5"/>
      <c r="GJ730" s="5"/>
      <c r="GK730" s="5"/>
      <c r="GL730" s="5"/>
      <c r="GM730" s="5"/>
      <c r="GN730" s="5"/>
      <c r="GO730" s="5"/>
      <c r="GP730" s="5"/>
      <c r="GQ730" s="5"/>
      <c r="GR730" s="5"/>
      <c r="GS730" s="5"/>
      <c r="GT730" s="5"/>
      <c r="GU730" s="5"/>
      <c r="GV730" s="5"/>
      <c r="GW730" s="5"/>
      <c r="GX730" s="5"/>
      <c r="GY730" s="5"/>
      <c r="GZ730" s="5"/>
      <c r="HA730" s="5"/>
      <c r="HB730" s="5"/>
      <c r="HC730" s="5"/>
      <c r="HD730" s="5"/>
      <c r="HE730" s="5"/>
      <c r="HF730" s="5"/>
      <c r="HG730" s="5"/>
      <c r="HH730" s="5"/>
      <c r="HI730" s="5"/>
      <c r="HJ730" s="5"/>
      <c r="HK730" s="5"/>
      <c r="HL730" s="5"/>
    </row>
    <row r="731" spans="1:220" s="56" customFormat="1" x14ac:dyDescent="0.25">
      <c r="A731" s="44"/>
      <c r="B731" s="142"/>
      <c r="C731" s="143"/>
      <c r="D731" s="26"/>
      <c r="E731" s="26"/>
      <c r="F731" s="26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  <c r="BW731" s="5"/>
      <c r="BX731" s="5"/>
      <c r="BY731" s="5"/>
      <c r="BZ731" s="5"/>
      <c r="CA731" s="5"/>
      <c r="CB731" s="5"/>
      <c r="CC731" s="5"/>
      <c r="CD731" s="5"/>
      <c r="CE731" s="5"/>
      <c r="CF731" s="5"/>
      <c r="CG731" s="5"/>
      <c r="CH731" s="5"/>
      <c r="CI731" s="5"/>
      <c r="CJ731" s="5"/>
      <c r="CK731" s="5"/>
      <c r="CL731" s="5"/>
      <c r="CM731" s="5"/>
      <c r="CN731" s="5"/>
      <c r="CO731" s="5"/>
      <c r="CP731" s="5"/>
      <c r="CQ731" s="5"/>
      <c r="CR731" s="5"/>
      <c r="CS731" s="5"/>
      <c r="CT731" s="5"/>
      <c r="CU731" s="5"/>
      <c r="CV731" s="5"/>
      <c r="CW731" s="5"/>
      <c r="CX731" s="5"/>
      <c r="CY731" s="5"/>
      <c r="CZ731" s="5"/>
      <c r="DA731" s="5"/>
      <c r="DB731" s="5"/>
      <c r="DC731" s="5"/>
      <c r="DD731" s="5"/>
      <c r="DE731" s="5"/>
      <c r="DF731" s="5"/>
      <c r="DG731" s="5"/>
      <c r="DH731" s="5"/>
      <c r="DI731" s="5"/>
      <c r="DJ731" s="5"/>
      <c r="DK731" s="5"/>
      <c r="DL731" s="5"/>
      <c r="DM731" s="5"/>
      <c r="DN731" s="5"/>
      <c r="DO731" s="5"/>
      <c r="DP731" s="5"/>
      <c r="DQ731" s="5"/>
      <c r="DR731" s="5"/>
      <c r="DS731" s="5"/>
      <c r="DT731" s="5"/>
      <c r="DU731" s="5"/>
      <c r="DV731" s="5"/>
      <c r="DW731" s="5"/>
      <c r="DX731" s="5"/>
      <c r="DY731" s="5"/>
      <c r="DZ731" s="5"/>
      <c r="EA731" s="5"/>
      <c r="EB731" s="5"/>
      <c r="EC731" s="5"/>
      <c r="ED731" s="5"/>
      <c r="EE731" s="5"/>
      <c r="EF731" s="5"/>
      <c r="EG731" s="5"/>
      <c r="EH731" s="5"/>
      <c r="EI731" s="5"/>
      <c r="EJ731" s="5"/>
      <c r="EK731" s="5"/>
      <c r="EL731" s="5"/>
      <c r="EM731" s="5"/>
      <c r="EN731" s="5"/>
      <c r="EO731" s="5"/>
      <c r="EP731" s="5"/>
      <c r="EQ731" s="5"/>
      <c r="ER731" s="5"/>
      <c r="ES731" s="5"/>
      <c r="ET731" s="5"/>
      <c r="EU731" s="5"/>
      <c r="EV731" s="5"/>
      <c r="EW731" s="5"/>
      <c r="EX731" s="5"/>
      <c r="EY731" s="5"/>
      <c r="EZ731" s="5"/>
      <c r="FA731" s="5"/>
      <c r="FB731" s="5"/>
      <c r="FC731" s="5"/>
      <c r="FD731" s="5"/>
      <c r="FE731" s="5"/>
      <c r="FF731" s="5"/>
      <c r="FG731" s="5"/>
      <c r="FH731" s="5"/>
      <c r="FI731" s="5"/>
      <c r="FJ731" s="5"/>
      <c r="FK731" s="5"/>
      <c r="FL731" s="5"/>
      <c r="FM731" s="5"/>
      <c r="FN731" s="5"/>
      <c r="FO731" s="5"/>
      <c r="FP731" s="5"/>
      <c r="FQ731" s="5"/>
      <c r="FR731" s="5"/>
      <c r="FS731" s="5"/>
      <c r="FT731" s="5"/>
      <c r="FU731" s="5"/>
      <c r="FV731" s="5"/>
      <c r="FW731" s="5"/>
      <c r="FX731" s="5"/>
      <c r="FY731" s="5"/>
      <c r="FZ731" s="5"/>
      <c r="GA731" s="5"/>
      <c r="GB731" s="5"/>
      <c r="GC731" s="5"/>
      <c r="GD731" s="5"/>
      <c r="GE731" s="5"/>
      <c r="GF731" s="5"/>
      <c r="GG731" s="5"/>
      <c r="GH731" s="5"/>
      <c r="GI731" s="5"/>
      <c r="GJ731" s="5"/>
      <c r="GK731" s="5"/>
      <c r="GL731" s="5"/>
      <c r="GM731" s="5"/>
      <c r="GN731" s="5"/>
      <c r="GO731" s="5"/>
      <c r="GP731" s="5"/>
      <c r="GQ731" s="5"/>
      <c r="GR731" s="5"/>
      <c r="GS731" s="5"/>
      <c r="GT731" s="5"/>
      <c r="GU731" s="5"/>
      <c r="GV731" s="5"/>
      <c r="GW731" s="5"/>
      <c r="GX731" s="5"/>
      <c r="GY731" s="5"/>
      <c r="GZ731" s="5"/>
      <c r="HA731" s="5"/>
      <c r="HB731" s="5"/>
      <c r="HC731" s="5"/>
      <c r="HD731" s="5"/>
      <c r="HE731" s="5"/>
      <c r="HF731" s="5"/>
      <c r="HG731" s="5"/>
      <c r="HH731" s="5"/>
      <c r="HI731" s="5"/>
      <c r="HJ731" s="5"/>
      <c r="HK731" s="5"/>
      <c r="HL731" s="5"/>
    </row>
    <row r="732" spans="1:220" s="56" customFormat="1" x14ac:dyDescent="0.25">
      <c r="A732" s="44"/>
      <c r="B732" s="142"/>
      <c r="C732" s="143"/>
      <c r="D732" s="26"/>
      <c r="E732" s="26"/>
      <c r="F732" s="26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  <c r="BU732" s="5"/>
      <c r="BV732" s="5"/>
      <c r="BW732" s="5"/>
      <c r="BX732" s="5"/>
      <c r="BY732" s="5"/>
      <c r="BZ732" s="5"/>
      <c r="CA732" s="5"/>
      <c r="CB732" s="5"/>
      <c r="CC732" s="5"/>
      <c r="CD732" s="5"/>
      <c r="CE732" s="5"/>
      <c r="CF732" s="5"/>
      <c r="CG732" s="5"/>
      <c r="CH732" s="5"/>
      <c r="CI732" s="5"/>
      <c r="CJ732" s="5"/>
      <c r="CK732" s="5"/>
      <c r="CL732" s="5"/>
      <c r="CM732" s="5"/>
      <c r="CN732" s="5"/>
      <c r="CO732" s="5"/>
      <c r="CP732" s="5"/>
      <c r="CQ732" s="5"/>
      <c r="CR732" s="5"/>
      <c r="CS732" s="5"/>
      <c r="CT732" s="5"/>
      <c r="CU732" s="5"/>
      <c r="CV732" s="5"/>
      <c r="CW732" s="5"/>
      <c r="CX732" s="5"/>
      <c r="CY732" s="5"/>
      <c r="CZ732" s="5"/>
      <c r="DA732" s="5"/>
      <c r="DB732" s="5"/>
      <c r="DC732" s="5"/>
      <c r="DD732" s="5"/>
      <c r="DE732" s="5"/>
      <c r="DF732" s="5"/>
      <c r="DG732" s="5"/>
      <c r="DH732" s="5"/>
      <c r="DI732" s="5"/>
      <c r="DJ732" s="5"/>
      <c r="DK732" s="5"/>
      <c r="DL732" s="5"/>
      <c r="DM732" s="5"/>
      <c r="DN732" s="5"/>
      <c r="DO732" s="5"/>
      <c r="DP732" s="5"/>
      <c r="DQ732" s="5"/>
      <c r="DR732" s="5"/>
      <c r="DS732" s="5"/>
      <c r="DT732" s="5"/>
      <c r="DU732" s="5"/>
      <c r="DV732" s="5"/>
      <c r="DW732" s="5"/>
      <c r="DX732" s="5"/>
      <c r="DY732" s="5"/>
      <c r="DZ732" s="5"/>
      <c r="EA732" s="5"/>
      <c r="EB732" s="5"/>
      <c r="EC732" s="5"/>
      <c r="ED732" s="5"/>
      <c r="EE732" s="5"/>
      <c r="EF732" s="5"/>
      <c r="EG732" s="5"/>
      <c r="EH732" s="5"/>
      <c r="EI732" s="5"/>
      <c r="EJ732" s="5"/>
      <c r="EK732" s="5"/>
      <c r="EL732" s="5"/>
      <c r="EM732" s="5"/>
      <c r="EN732" s="5"/>
      <c r="EO732" s="5"/>
      <c r="EP732" s="5"/>
      <c r="EQ732" s="5"/>
      <c r="ER732" s="5"/>
      <c r="ES732" s="5"/>
      <c r="ET732" s="5"/>
      <c r="EU732" s="5"/>
      <c r="EV732" s="5"/>
      <c r="EW732" s="5"/>
      <c r="EX732" s="5"/>
      <c r="EY732" s="5"/>
      <c r="EZ732" s="5"/>
      <c r="FA732" s="5"/>
      <c r="FB732" s="5"/>
      <c r="FC732" s="5"/>
      <c r="FD732" s="5"/>
      <c r="FE732" s="5"/>
      <c r="FF732" s="5"/>
      <c r="FG732" s="5"/>
      <c r="FH732" s="5"/>
      <c r="FI732" s="5"/>
      <c r="FJ732" s="5"/>
      <c r="FK732" s="5"/>
      <c r="FL732" s="5"/>
      <c r="FM732" s="5"/>
      <c r="FN732" s="5"/>
      <c r="FO732" s="5"/>
      <c r="FP732" s="5"/>
      <c r="FQ732" s="5"/>
      <c r="FR732" s="5"/>
      <c r="FS732" s="5"/>
      <c r="FT732" s="5"/>
      <c r="FU732" s="5"/>
      <c r="FV732" s="5"/>
      <c r="FW732" s="5"/>
      <c r="FX732" s="5"/>
      <c r="FY732" s="5"/>
      <c r="FZ732" s="5"/>
      <c r="GA732" s="5"/>
      <c r="GB732" s="5"/>
      <c r="GC732" s="5"/>
      <c r="GD732" s="5"/>
      <c r="GE732" s="5"/>
      <c r="GF732" s="5"/>
      <c r="GG732" s="5"/>
      <c r="GH732" s="5"/>
      <c r="GI732" s="5"/>
      <c r="GJ732" s="5"/>
      <c r="GK732" s="5"/>
      <c r="GL732" s="5"/>
      <c r="GM732" s="5"/>
      <c r="GN732" s="5"/>
      <c r="GO732" s="5"/>
      <c r="GP732" s="5"/>
      <c r="GQ732" s="5"/>
      <c r="GR732" s="5"/>
      <c r="GS732" s="5"/>
      <c r="GT732" s="5"/>
      <c r="GU732" s="5"/>
      <c r="GV732" s="5"/>
      <c r="GW732" s="5"/>
      <c r="GX732" s="5"/>
      <c r="GY732" s="5"/>
      <c r="GZ732" s="5"/>
      <c r="HA732" s="5"/>
      <c r="HB732" s="5"/>
      <c r="HC732" s="5"/>
      <c r="HD732" s="5"/>
      <c r="HE732" s="5"/>
      <c r="HF732" s="5"/>
      <c r="HG732" s="5"/>
      <c r="HH732" s="5"/>
      <c r="HI732" s="5"/>
      <c r="HJ732" s="5"/>
      <c r="HK732" s="5"/>
      <c r="HL732" s="5"/>
    </row>
    <row r="733" spans="1:220" s="56" customFormat="1" x14ac:dyDescent="0.25">
      <c r="A733" s="44"/>
      <c r="B733" s="142"/>
      <c r="C733" s="143"/>
      <c r="D733" s="26"/>
      <c r="E733" s="26"/>
      <c r="F733" s="26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  <c r="BI733" s="5"/>
      <c r="BJ733" s="5"/>
      <c r="BK733" s="5"/>
      <c r="BL733" s="5"/>
      <c r="BM733" s="5"/>
      <c r="BN733" s="5"/>
      <c r="BO733" s="5"/>
      <c r="BP733" s="5"/>
      <c r="BQ733" s="5"/>
      <c r="BR733" s="5"/>
      <c r="BS733" s="5"/>
      <c r="BT733" s="5"/>
      <c r="BU733" s="5"/>
      <c r="BV733" s="5"/>
      <c r="BW733" s="5"/>
      <c r="BX733" s="5"/>
      <c r="BY733" s="5"/>
      <c r="BZ733" s="5"/>
      <c r="CA733" s="5"/>
      <c r="CB733" s="5"/>
      <c r="CC733" s="5"/>
      <c r="CD733" s="5"/>
      <c r="CE733" s="5"/>
      <c r="CF733" s="5"/>
      <c r="CG733" s="5"/>
      <c r="CH733" s="5"/>
      <c r="CI733" s="5"/>
      <c r="CJ733" s="5"/>
      <c r="CK733" s="5"/>
      <c r="CL733" s="5"/>
      <c r="CM733" s="5"/>
      <c r="CN733" s="5"/>
      <c r="CO733" s="5"/>
      <c r="CP733" s="5"/>
      <c r="CQ733" s="5"/>
      <c r="CR733" s="5"/>
      <c r="CS733" s="5"/>
      <c r="CT733" s="5"/>
      <c r="CU733" s="5"/>
      <c r="CV733" s="5"/>
      <c r="CW733" s="5"/>
      <c r="CX733" s="5"/>
      <c r="CY733" s="5"/>
      <c r="CZ733" s="5"/>
      <c r="DA733" s="5"/>
      <c r="DB733" s="5"/>
      <c r="DC733" s="5"/>
      <c r="DD733" s="5"/>
      <c r="DE733" s="5"/>
      <c r="DF733" s="5"/>
      <c r="DG733" s="5"/>
      <c r="DH733" s="5"/>
      <c r="DI733" s="5"/>
      <c r="DJ733" s="5"/>
      <c r="DK733" s="5"/>
      <c r="DL733" s="5"/>
      <c r="DM733" s="5"/>
      <c r="DN733" s="5"/>
      <c r="DO733" s="5"/>
      <c r="DP733" s="5"/>
      <c r="DQ733" s="5"/>
      <c r="DR733" s="5"/>
      <c r="DS733" s="5"/>
      <c r="DT733" s="5"/>
      <c r="DU733" s="5"/>
      <c r="DV733" s="5"/>
      <c r="DW733" s="5"/>
      <c r="DX733" s="5"/>
      <c r="DY733" s="5"/>
      <c r="DZ733" s="5"/>
      <c r="EA733" s="5"/>
      <c r="EB733" s="5"/>
      <c r="EC733" s="5"/>
      <c r="ED733" s="5"/>
      <c r="EE733" s="5"/>
      <c r="EF733" s="5"/>
      <c r="EG733" s="5"/>
      <c r="EH733" s="5"/>
      <c r="EI733" s="5"/>
      <c r="EJ733" s="5"/>
      <c r="EK733" s="5"/>
      <c r="EL733" s="5"/>
      <c r="EM733" s="5"/>
      <c r="EN733" s="5"/>
      <c r="EO733" s="5"/>
      <c r="EP733" s="5"/>
      <c r="EQ733" s="5"/>
      <c r="ER733" s="5"/>
      <c r="ES733" s="5"/>
      <c r="ET733" s="5"/>
      <c r="EU733" s="5"/>
      <c r="EV733" s="5"/>
      <c r="EW733" s="5"/>
      <c r="EX733" s="5"/>
      <c r="EY733" s="5"/>
      <c r="EZ733" s="5"/>
      <c r="FA733" s="5"/>
      <c r="FB733" s="5"/>
      <c r="FC733" s="5"/>
      <c r="FD733" s="5"/>
      <c r="FE733" s="5"/>
      <c r="FF733" s="5"/>
      <c r="FG733" s="5"/>
      <c r="FH733" s="5"/>
      <c r="FI733" s="5"/>
      <c r="FJ733" s="5"/>
      <c r="FK733" s="5"/>
      <c r="FL733" s="5"/>
      <c r="FM733" s="5"/>
      <c r="FN733" s="5"/>
      <c r="FO733" s="5"/>
      <c r="FP733" s="5"/>
      <c r="FQ733" s="5"/>
      <c r="FR733" s="5"/>
      <c r="FS733" s="5"/>
      <c r="FT733" s="5"/>
      <c r="FU733" s="5"/>
      <c r="FV733" s="5"/>
      <c r="FW733" s="5"/>
      <c r="FX733" s="5"/>
      <c r="FY733" s="5"/>
      <c r="FZ733" s="5"/>
      <c r="GA733" s="5"/>
      <c r="GB733" s="5"/>
      <c r="GC733" s="5"/>
      <c r="GD733" s="5"/>
      <c r="GE733" s="5"/>
      <c r="GF733" s="5"/>
      <c r="GG733" s="5"/>
      <c r="GH733" s="5"/>
      <c r="GI733" s="5"/>
      <c r="GJ733" s="5"/>
      <c r="GK733" s="5"/>
      <c r="GL733" s="5"/>
      <c r="GM733" s="5"/>
      <c r="GN733" s="5"/>
      <c r="GO733" s="5"/>
      <c r="GP733" s="5"/>
      <c r="GQ733" s="5"/>
      <c r="GR733" s="5"/>
      <c r="GS733" s="5"/>
      <c r="GT733" s="5"/>
      <c r="GU733" s="5"/>
      <c r="GV733" s="5"/>
      <c r="GW733" s="5"/>
      <c r="GX733" s="5"/>
      <c r="GY733" s="5"/>
      <c r="GZ733" s="5"/>
      <c r="HA733" s="5"/>
      <c r="HB733" s="5"/>
      <c r="HC733" s="5"/>
      <c r="HD733" s="5"/>
      <c r="HE733" s="5"/>
      <c r="HF733" s="5"/>
      <c r="HG733" s="5"/>
      <c r="HH733" s="5"/>
      <c r="HI733" s="5"/>
      <c r="HJ733" s="5"/>
      <c r="HK733" s="5"/>
      <c r="HL733" s="5"/>
    </row>
    <row r="734" spans="1:220" s="56" customFormat="1" x14ac:dyDescent="0.25">
      <c r="A734" s="44"/>
      <c r="B734" s="142"/>
      <c r="C734" s="143"/>
      <c r="D734" s="26"/>
      <c r="E734" s="26"/>
      <c r="F734" s="26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  <c r="BI734" s="5"/>
      <c r="BJ734" s="5"/>
      <c r="BK734" s="5"/>
      <c r="BL734" s="5"/>
      <c r="BM734" s="5"/>
      <c r="BN734" s="5"/>
      <c r="BO734" s="5"/>
      <c r="BP734" s="5"/>
      <c r="BQ734" s="5"/>
      <c r="BR734" s="5"/>
      <c r="BS734" s="5"/>
      <c r="BT734" s="5"/>
      <c r="BU734" s="5"/>
      <c r="BV734" s="5"/>
      <c r="BW734" s="5"/>
      <c r="BX734" s="5"/>
      <c r="BY734" s="5"/>
      <c r="BZ734" s="5"/>
      <c r="CA734" s="5"/>
      <c r="CB734" s="5"/>
      <c r="CC734" s="5"/>
      <c r="CD734" s="5"/>
      <c r="CE734" s="5"/>
      <c r="CF734" s="5"/>
      <c r="CG734" s="5"/>
      <c r="CH734" s="5"/>
      <c r="CI734" s="5"/>
      <c r="CJ734" s="5"/>
      <c r="CK734" s="5"/>
      <c r="CL734" s="5"/>
      <c r="CM734" s="5"/>
      <c r="CN734" s="5"/>
      <c r="CO734" s="5"/>
      <c r="CP734" s="5"/>
      <c r="CQ734" s="5"/>
      <c r="CR734" s="5"/>
      <c r="CS734" s="5"/>
      <c r="CT734" s="5"/>
      <c r="CU734" s="5"/>
      <c r="CV734" s="5"/>
      <c r="CW734" s="5"/>
      <c r="CX734" s="5"/>
      <c r="CY734" s="5"/>
      <c r="CZ734" s="5"/>
      <c r="DA734" s="5"/>
      <c r="DB734" s="5"/>
      <c r="DC734" s="5"/>
      <c r="DD734" s="5"/>
      <c r="DE734" s="5"/>
      <c r="DF734" s="5"/>
      <c r="DG734" s="5"/>
      <c r="DH734" s="5"/>
      <c r="DI734" s="5"/>
      <c r="DJ734" s="5"/>
      <c r="DK734" s="5"/>
      <c r="DL734" s="5"/>
      <c r="DM734" s="5"/>
      <c r="DN734" s="5"/>
      <c r="DO734" s="5"/>
      <c r="DP734" s="5"/>
      <c r="DQ734" s="5"/>
      <c r="DR734" s="5"/>
      <c r="DS734" s="5"/>
      <c r="DT734" s="5"/>
      <c r="DU734" s="5"/>
      <c r="DV734" s="5"/>
      <c r="DW734" s="5"/>
      <c r="DX734" s="5"/>
      <c r="DY734" s="5"/>
      <c r="DZ734" s="5"/>
      <c r="EA734" s="5"/>
      <c r="EB734" s="5"/>
      <c r="EC734" s="5"/>
      <c r="ED734" s="5"/>
      <c r="EE734" s="5"/>
      <c r="EF734" s="5"/>
      <c r="EG734" s="5"/>
      <c r="EH734" s="5"/>
      <c r="EI734" s="5"/>
      <c r="EJ734" s="5"/>
      <c r="EK734" s="5"/>
      <c r="EL734" s="5"/>
      <c r="EM734" s="5"/>
      <c r="EN734" s="5"/>
      <c r="EO734" s="5"/>
      <c r="EP734" s="5"/>
      <c r="EQ734" s="5"/>
      <c r="ER734" s="5"/>
      <c r="ES734" s="5"/>
      <c r="ET734" s="5"/>
      <c r="EU734" s="5"/>
      <c r="EV734" s="5"/>
      <c r="EW734" s="5"/>
      <c r="EX734" s="5"/>
      <c r="EY734" s="5"/>
      <c r="EZ734" s="5"/>
      <c r="FA734" s="5"/>
      <c r="FB734" s="5"/>
      <c r="FC734" s="5"/>
      <c r="FD734" s="5"/>
      <c r="FE734" s="5"/>
      <c r="FF734" s="5"/>
      <c r="FG734" s="5"/>
      <c r="FH734" s="5"/>
      <c r="FI734" s="5"/>
      <c r="FJ734" s="5"/>
      <c r="FK734" s="5"/>
      <c r="FL734" s="5"/>
      <c r="FM734" s="5"/>
      <c r="FN734" s="5"/>
      <c r="FO734" s="5"/>
      <c r="FP734" s="5"/>
      <c r="FQ734" s="5"/>
      <c r="FR734" s="5"/>
      <c r="FS734" s="5"/>
      <c r="FT734" s="5"/>
      <c r="FU734" s="5"/>
      <c r="FV734" s="5"/>
      <c r="FW734" s="5"/>
      <c r="FX734" s="5"/>
      <c r="FY734" s="5"/>
      <c r="FZ734" s="5"/>
      <c r="GA734" s="5"/>
      <c r="GB734" s="5"/>
      <c r="GC734" s="5"/>
      <c r="GD734" s="5"/>
      <c r="GE734" s="5"/>
      <c r="GF734" s="5"/>
      <c r="GG734" s="5"/>
      <c r="GH734" s="5"/>
      <c r="GI734" s="5"/>
      <c r="GJ734" s="5"/>
      <c r="GK734" s="5"/>
      <c r="GL734" s="5"/>
      <c r="GM734" s="5"/>
      <c r="GN734" s="5"/>
      <c r="GO734" s="5"/>
      <c r="GP734" s="5"/>
      <c r="GQ734" s="5"/>
      <c r="GR734" s="5"/>
      <c r="GS734" s="5"/>
      <c r="GT734" s="5"/>
      <c r="GU734" s="5"/>
      <c r="GV734" s="5"/>
      <c r="GW734" s="5"/>
      <c r="GX734" s="5"/>
      <c r="GY734" s="5"/>
      <c r="GZ734" s="5"/>
      <c r="HA734" s="5"/>
      <c r="HB734" s="5"/>
      <c r="HC734" s="5"/>
      <c r="HD734" s="5"/>
      <c r="HE734" s="5"/>
      <c r="HF734" s="5"/>
      <c r="HG734" s="5"/>
      <c r="HH734" s="5"/>
      <c r="HI734" s="5"/>
      <c r="HJ734" s="5"/>
      <c r="HK734" s="5"/>
      <c r="HL734" s="5"/>
    </row>
    <row r="735" spans="1:220" s="56" customFormat="1" x14ac:dyDescent="0.25">
      <c r="A735" s="44"/>
      <c r="B735" s="142"/>
      <c r="C735" s="143"/>
      <c r="D735" s="26"/>
      <c r="E735" s="26"/>
      <c r="F735" s="26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  <c r="BW735" s="5"/>
      <c r="BX735" s="5"/>
      <c r="BY735" s="5"/>
      <c r="BZ735" s="5"/>
      <c r="CA735" s="5"/>
      <c r="CB735" s="5"/>
      <c r="CC735" s="5"/>
      <c r="CD735" s="5"/>
      <c r="CE735" s="5"/>
      <c r="CF735" s="5"/>
      <c r="CG735" s="5"/>
      <c r="CH735" s="5"/>
      <c r="CI735" s="5"/>
      <c r="CJ735" s="5"/>
      <c r="CK735" s="5"/>
      <c r="CL735" s="5"/>
      <c r="CM735" s="5"/>
      <c r="CN735" s="5"/>
      <c r="CO735" s="5"/>
      <c r="CP735" s="5"/>
      <c r="CQ735" s="5"/>
      <c r="CR735" s="5"/>
      <c r="CS735" s="5"/>
      <c r="CT735" s="5"/>
      <c r="CU735" s="5"/>
      <c r="CV735" s="5"/>
      <c r="CW735" s="5"/>
      <c r="CX735" s="5"/>
      <c r="CY735" s="5"/>
      <c r="CZ735" s="5"/>
      <c r="DA735" s="5"/>
      <c r="DB735" s="5"/>
      <c r="DC735" s="5"/>
      <c r="DD735" s="5"/>
      <c r="DE735" s="5"/>
      <c r="DF735" s="5"/>
      <c r="DG735" s="5"/>
      <c r="DH735" s="5"/>
      <c r="DI735" s="5"/>
      <c r="DJ735" s="5"/>
      <c r="DK735" s="5"/>
      <c r="DL735" s="5"/>
      <c r="DM735" s="5"/>
      <c r="DN735" s="5"/>
      <c r="DO735" s="5"/>
      <c r="DP735" s="5"/>
      <c r="DQ735" s="5"/>
      <c r="DR735" s="5"/>
      <c r="DS735" s="5"/>
      <c r="DT735" s="5"/>
      <c r="DU735" s="5"/>
      <c r="DV735" s="5"/>
      <c r="DW735" s="5"/>
      <c r="DX735" s="5"/>
      <c r="DY735" s="5"/>
      <c r="DZ735" s="5"/>
      <c r="EA735" s="5"/>
      <c r="EB735" s="5"/>
      <c r="EC735" s="5"/>
      <c r="ED735" s="5"/>
      <c r="EE735" s="5"/>
      <c r="EF735" s="5"/>
      <c r="EG735" s="5"/>
      <c r="EH735" s="5"/>
      <c r="EI735" s="5"/>
      <c r="EJ735" s="5"/>
      <c r="EK735" s="5"/>
      <c r="EL735" s="5"/>
      <c r="EM735" s="5"/>
      <c r="EN735" s="5"/>
      <c r="EO735" s="5"/>
      <c r="EP735" s="5"/>
      <c r="EQ735" s="5"/>
      <c r="ER735" s="5"/>
      <c r="ES735" s="5"/>
      <c r="ET735" s="5"/>
      <c r="EU735" s="5"/>
      <c r="EV735" s="5"/>
      <c r="EW735" s="5"/>
      <c r="EX735" s="5"/>
      <c r="EY735" s="5"/>
      <c r="EZ735" s="5"/>
      <c r="FA735" s="5"/>
      <c r="FB735" s="5"/>
      <c r="FC735" s="5"/>
      <c r="FD735" s="5"/>
      <c r="FE735" s="5"/>
      <c r="FF735" s="5"/>
      <c r="FG735" s="5"/>
      <c r="FH735" s="5"/>
      <c r="FI735" s="5"/>
      <c r="FJ735" s="5"/>
      <c r="FK735" s="5"/>
      <c r="FL735" s="5"/>
      <c r="FM735" s="5"/>
      <c r="FN735" s="5"/>
      <c r="FO735" s="5"/>
      <c r="FP735" s="5"/>
      <c r="FQ735" s="5"/>
      <c r="FR735" s="5"/>
      <c r="FS735" s="5"/>
      <c r="FT735" s="5"/>
      <c r="FU735" s="5"/>
      <c r="FV735" s="5"/>
      <c r="FW735" s="5"/>
      <c r="FX735" s="5"/>
      <c r="FY735" s="5"/>
      <c r="FZ735" s="5"/>
      <c r="GA735" s="5"/>
      <c r="GB735" s="5"/>
      <c r="GC735" s="5"/>
      <c r="GD735" s="5"/>
      <c r="GE735" s="5"/>
      <c r="GF735" s="5"/>
      <c r="GG735" s="5"/>
      <c r="GH735" s="5"/>
      <c r="GI735" s="5"/>
      <c r="GJ735" s="5"/>
      <c r="GK735" s="5"/>
      <c r="GL735" s="5"/>
      <c r="GM735" s="5"/>
      <c r="GN735" s="5"/>
      <c r="GO735" s="5"/>
      <c r="GP735" s="5"/>
      <c r="GQ735" s="5"/>
      <c r="GR735" s="5"/>
      <c r="GS735" s="5"/>
      <c r="GT735" s="5"/>
      <c r="GU735" s="5"/>
      <c r="GV735" s="5"/>
      <c r="GW735" s="5"/>
      <c r="GX735" s="5"/>
      <c r="GY735" s="5"/>
      <c r="GZ735" s="5"/>
      <c r="HA735" s="5"/>
      <c r="HB735" s="5"/>
      <c r="HC735" s="5"/>
      <c r="HD735" s="5"/>
      <c r="HE735" s="5"/>
      <c r="HF735" s="5"/>
      <c r="HG735" s="5"/>
      <c r="HH735" s="5"/>
      <c r="HI735" s="5"/>
      <c r="HJ735" s="5"/>
      <c r="HK735" s="5"/>
      <c r="HL735" s="5"/>
    </row>
    <row r="736" spans="1:220" s="56" customFormat="1" x14ac:dyDescent="0.25">
      <c r="A736" s="44"/>
      <c r="B736" s="142"/>
      <c r="C736" s="143"/>
      <c r="D736" s="26"/>
      <c r="E736" s="26"/>
      <c r="F736" s="26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  <c r="BI736" s="5"/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  <c r="BU736" s="5"/>
      <c r="BV736" s="5"/>
      <c r="BW736" s="5"/>
      <c r="BX736" s="5"/>
      <c r="BY736" s="5"/>
      <c r="BZ736" s="5"/>
      <c r="CA736" s="5"/>
      <c r="CB736" s="5"/>
      <c r="CC736" s="5"/>
      <c r="CD736" s="5"/>
      <c r="CE736" s="5"/>
      <c r="CF736" s="5"/>
      <c r="CG736" s="5"/>
      <c r="CH736" s="5"/>
      <c r="CI736" s="5"/>
      <c r="CJ736" s="5"/>
      <c r="CK736" s="5"/>
      <c r="CL736" s="5"/>
      <c r="CM736" s="5"/>
      <c r="CN736" s="5"/>
      <c r="CO736" s="5"/>
      <c r="CP736" s="5"/>
      <c r="CQ736" s="5"/>
      <c r="CR736" s="5"/>
      <c r="CS736" s="5"/>
      <c r="CT736" s="5"/>
      <c r="CU736" s="5"/>
      <c r="CV736" s="5"/>
      <c r="CW736" s="5"/>
      <c r="CX736" s="5"/>
      <c r="CY736" s="5"/>
      <c r="CZ736" s="5"/>
      <c r="DA736" s="5"/>
      <c r="DB736" s="5"/>
      <c r="DC736" s="5"/>
      <c r="DD736" s="5"/>
      <c r="DE736" s="5"/>
      <c r="DF736" s="5"/>
      <c r="DG736" s="5"/>
      <c r="DH736" s="5"/>
      <c r="DI736" s="5"/>
      <c r="DJ736" s="5"/>
      <c r="DK736" s="5"/>
      <c r="DL736" s="5"/>
      <c r="DM736" s="5"/>
      <c r="DN736" s="5"/>
      <c r="DO736" s="5"/>
      <c r="DP736" s="5"/>
      <c r="DQ736" s="5"/>
      <c r="DR736" s="5"/>
      <c r="DS736" s="5"/>
      <c r="DT736" s="5"/>
      <c r="DU736" s="5"/>
      <c r="DV736" s="5"/>
      <c r="DW736" s="5"/>
      <c r="DX736" s="5"/>
      <c r="DY736" s="5"/>
      <c r="DZ736" s="5"/>
      <c r="EA736" s="5"/>
      <c r="EB736" s="5"/>
      <c r="EC736" s="5"/>
      <c r="ED736" s="5"/>
      <c r="EE736" s="5"/>
      <c r="EF736" s="5"/>
      <c r="EG736" s="5"/>
      <c r="EH736" s="5"/>
      <c r="EI736" s="5"/>
      <c r="EJ736" s="5"/>
      <c r="EK736" s="5"/>
      <c r="EL736" s="5"/>
      <c r="EM736" s="5"/>
      <c r="EN736" s="5"/>
      <c r="EO736" s="5"/>
      <c r="EP736" s="5"/>
      <c r="EQ736" s="5"/>
      <c r="ER736" s="5"/>
      <c r="ES736" s="5"/>
      <c r="ET736" s="5"/>
      <c r="EU736" s="5"/>
      <c r="EV736" s="5"/>
      <c r="EW736" s="5"/>
      <c r="EX736" s="5"/>
      <c r="EY736" s="5"/>
      <c r="EZ736" s="5"/>
      <c r="FA736" s="5"/>
      <c r="FB736" s="5"/>
      <c r="FC736" s="5"/>
      <c r="FD736" s="5"/>
      <c r="FE736" s="5"/>
      <c r="FF736" s="5"/>
      <c r="FG736" s="5"/>
      <c r="FH736" s="5"/>
      <c r="FI736" s="5"/>
      <c r="FJ736" s="5"/>
      <c r="FK736" s="5"/>
      <c r="FL736" s="5"/>
      <c r="FM736" s="5"/>
      <c r="FN736" s="5"/>
      <c r="FO736" s="5"/>
      <c r="FP736" s="5"/>
      <c r="FQ736" s="5"/>
      <c r="FR736" s="5"/>
      <c r="FS736" s="5"/>
      <c r="FT736" s="5"/>
      <c r="FU736" s="5"/>
      <c r="FV736" s="5"/>
      <c r="FW736" s="5"/>
      <c r="FX736" s="5"/>
      <c r="FY736" s="5"/>
      <c r="FZ736" s="5"/>
      <c r="GA736" s="5"/>
      <c r="GB736" s="5"/>
      <c r="GC736" s="5"/>
      <c r="GD736" s="5"/>
      <c r="GE736" s="5"/>
      <c r="GF736" s="5"/>
      <c r="GG736" s="5"/>
      <c r="GH736" s="5"/>
      <c r="GI736" s="5"/>
      <c r="GJ736" s="5"/>
      <c r="GK736" s="5"/>
      <c r="GL736" s="5"/>
      <c r="GM736" s="5"/>
      <c r="GN736" s="5"/>
      <c r="GO736" s="5"/>
      <c r="GP736" s="5"/>
      <c r="GQ736" s="5"/>
      <c r="GR736" s="5"/>
      <c r="GS736" s="5"/>
      <c r="GT736" s="5"/>
      <c r="GU736" s="5"/>
      <c r="GV736" s="5"/>
      <c r="GW736" s="5"/>
      <c r="GX736" s="5"/>
      <c r="GY736" s="5"/>
      <c r="GZ736" s="5"/>
      <c r="HA736" s="5"/>
      <c r="HB736" s="5"/>
      <c r="HC736" s="5"/>
      <c r="HD736" s="5"/>
      <c r="HE736" s="5"/>
      <c r="HF736" s="5"/>
      <c r="HG736" s="5"/>
      <c r="HH736" s="5"/>
      <c r="HI736" s="5"/>
      <c r="HJ736" s="5"/>
      <c r="HK736" s="5"/>
      <c r="HL736" s="5"/>
    </row>
    <row r="737" spans="1:220" s="56" customFormat="1" x14ac:dyDescent="0.25">
      <c r="A737" s="44"/>
      <c r="B737" s="142"/>
      <c r="C737" s="143"/>
      <c r="D737" s="26"/>
      <c r="E737" s="26"/>
      <c r="F737" s="26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  <c r="BI737" s="5"/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  <c r="BU737" s="5"/>
      <c r="BV737" s="5"/>
      <c r="BW737" s="5"/>
      <c r="BX737" s="5"/>
      <c r="BY737" s="5"/>
      <c r="BZ737" s="5"/>
      <c r="CA737" s="5"/>
      <c r="CB737" s="5"/>
      <c r="CC737" s="5"/>
      <c r="CD737" s="5"/>
      <c r="CE737" s="5"/>
      <c r="CF737" s="5"/>
      <c r="CG737" s="5"/>
      <c r="CH737" s="5"/>
      <c r="CI737" s="5"/>
      <c r="CJ737" s="5"/>
      <c r="CK737" s="5"/>
      <c r="CL737" s="5"/>
      <c r="CM737" s="5"/>
      <c r="CN737" s="5"/>
      <c r="CO737" s="5"/>
      <c r="CP737" s="5"/>
      <c r="CQ737" s="5"/>
      <c r="CR737" s="5"/>
      <c r="CS737" s="5"/>
      <c r="CT737" s="5"/>
      <c r="CU737" s="5"/>
      <c r="CV737" s="5"/>
      <c r="CW737" s="5"/>
      <c r="CX737" s="5"/>
      <c r="CY737" s="5"/>
      <c r="CZ737" s="5"/>
      <c r="DA737" s="5"/>
      <c r="DB737" s="5"/>
      <c r="DC737" s="5"/>
      <c r="DD737" s="5"/>
      <c r="DE737" s="5"/>
      <c r="DF737" s="5"/>
      <c r="DG737" s="5"/>
      <c r="DH737" s="5"/>
      <c r="DI737" s="5"/>
      <c r="DJ737" s="5"/>
      <c r="DK737" s="5"/>
      <c r="DL737" s="5"/>
      <c r="DM737" s="5"/>
      <c r="DN737" s="5"/>
      <c r="DO737" s="5"/>
      <c r="DP737" s="5"/>
      <c r="DQ737" s="5"/>
      <c r="DR737" s="5"/>
      <c r="DS737" s="5"/>
      <c r="DT737" s="5"/>
      <c r="DU737" s="5"/>
      <c r="DV737" s="5"/>
      <c r="DW737" s="5"/>
      <c r="DX737" s="5"/>
      <c r="DY737" s="5"/>
      <c r="DZ737" s="5"/>
      <c r="EA737" s="5"/>
      <c r="EB737" s="5"/>
      <c r="EC737" s="5"/>
      <c r="ED737" s="5"/>
      <c r="EE737" s="5"/>
      <c r="EF737" s="5"/>
      <c r="EG737" s="5"/>
      <c r="EH737" s="5"/>
      <c r="EI737" s="5"/>
      <c r="EJ737" s="5"/>
      <c r="EK737" s="5"/>
      <c r="EL737" s="5"/>
      <c r="EM737" s="5"/>
      <c r="EN737" s="5"/>
      <c r="EO737" s="5"/>
      <c r="EP737" s="5"/>
      <c r="EQ737" s="5"/>
      <c r="ER737" s="5"/>
      <c r="ES737" s="5"/>
      <c r="ET737" s="5"/>
      <c r="EU737" s="5"/>
      <c r="EV737" s="5"/>
      <c r="EW737" s="5"/>
      <c r="EX737" s="5"/>
      <c r="EY737" s="5"/>
      <c r="EZ737" s="5"/>
      <c r="FA737" s="5"/>
      <c r="FB737" s="5"/>
      <c r="FC737" s="5"/>
      <c r="FD737" s="5"/>
      <c r="FE737" s="5"/>
      <c r="FF737" s="5"/>
      <c r="FG737" s="5"/>
      <c r="FH737" s="5"/>
      <c r="FI737" s="5"/>
      <c r="FJ737" s="5"/>
      <c r="FK737" s="5"/>
      <c r="FL737" s="5"/>
      <c r="FM737" s="5"/>
      <c r="FN737" s="5"/>
      <c r="FO737" s="5"/>
      <c r="FP737" s="5"/>
      <c r="FQ737" s="5"/>
      <c r="FR737" s="5"/>
      <c r="FS737" s="5"/>
      <c r="FT737" s="5"/>
      <c r="FU737" s="5"/>
      <c r="FV737" s="5"/>
      <c r="FW737" s="5"/>
      <c r="FX737" s="5"/>
      <c r="FY737" s="5"/>
      <c r="FZ737" s="5"/>
      <c r="GA737" s="5"/>
      <c r="GB737" s="5"/>
      <c r="GC737" s="5"/>
      <c r="GD737" s="5"/>
      <c r="GE737" s="5"/>
      <c r="GF737" s="5"/>
      <c r="GG737" s="5"/>
      <c r="GH737" s="5"/>
      <c r="GI737" s="5"/>
      <c r="GJ737" s="5"/>
      <c r="GK737" s="5"/>
      <c r="GL737" s="5"/>
      <c r="GM737" s="5"/>
      <c r="GN737" s="5"/>
      <c r="GO737" s="5"/>
      <c r="GP737" s="5"/>
      <c r="GQ737" s="5"/>
      <c r="GR737" s="5"/>
      <c r="GS737" s="5"/>
      <c r="GT737" s="5"/>
      <c r="GU737" s="5"/>
      <c r="GV737" s="5"/>
      <c r="GW737" s="5"/>
      <c r="GX737" s="5"/>
      <c r="GY737" s="5"/>
      <c r="GZ737" s="5"/>
      <c r="HA737" s="5"/>
      <c r="HB737" s="5"/>
      <c r="HC737" s="5"/>
      <c r="HD737" s="5"/>
      <c r="HE737" s="5"/>
      <c r="HF737" s="5"/>
      <c r="HG737" s="5"/>
      <c r="HH737" s="5"/>
      <c r="HI737" s="5"/>
      <c r="HJ737" s="5"/>
      <c r="HK737" s="5"/>
      <c r="HL737" s="5"/>
    </row>
    <row r="738" spans="1:220" s="56" customFormat="1" x14ac:dyDescent="0.25">
      <c r="A738" s="44"/>
      <c r="B738" s="142"/>
      <c r="C738" s="143"/>
      <c r="D738" s="26"/>
      <c r="E738" s="26"/>
      <c r="F738" s="26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  <c r="BU738" s="5"/>
      <c r="BV738" s="5"/>
      <c r="BW738" s="5"/>
      <c r="BX738" s="5"/>
      <c r="BY738" s="5"/>
      <c r="BZ738" s="5"/>
      <c r="CA738" s="5"/>
      <c r="CB738" s="5"/>
      <c r="CC738" s="5"/>
      <c r="CD738" s="5"/>
      <c r="CE738" s="5"/>
      <c r="CF738" s="5"/>
      <c r="CG738" s="5"/>
      <c r="CH738" s="5"/>
      <c r="CI738" s="5"/>
      <c r="CJ738" s="5"/>
      <c r="CK738" s="5"/>
      <c r="CL738" s="5"/>
      <c r="CM738" s="5"/>
      <c r="CN738" s="5"/>
      <c r="CO738" s="5"/>
      <c r="CP738" s="5"/>
      <c r="CQ738" s="5"/>
      <c r="CR738" s="5"/>
      <c r="CS738" s="5"/>
      <c r="CT738" s="5"/>
      <c r="CU738" s="5"/>
      <c r="CV738" s="5"/>
      <c r="CW738" s="5"/>
      <c r="CX738" s="5"/>
      <c r="CY738" s="5"/>
      <c r="CZ738" s="5"/>
      <c r="DA738" s="5"/>
      <c r="DB738" s="5"/>
      <c r="DC738" s="5"/>
      <c r="DD738" s="5"/>
      <c r="DE738" s="5"/>
      <c r="DF738" s="5"/>
      <c r="DG738" s="5"/>
      <c r="DH738" s="5"/>
      <c r="DI738" s="5"/>
      <c r="DJ738" s="5"/>
      <c r="DK738" s="5"/>
      <c r="DL738" s="5"/>
      <c r="DM738" s="5"/>
      <c r="DN738" s="5"/>
      <c r="DO738" s="5"/>
      <c r="DP738" s="5"/>
      <c r="DQ738" s="5"/>
      <c r="DR738" s="5"/>
      <c r="DS738" s="5"/>
      <c r="DT738" s="5"/>
      <c r="DU738" s="5"/>
      <c r="DV738" s="5"/>
      <c r="DW738" s="5"/>
      <c r="DX738" s="5"/>
      <c r="DY738" s="5"/>
      <c r="DZ738" s="5"/>
      <c r="EA738" s="5"/>
      <c r="EB738" s="5"/>
      <c r="EC738" s="5"/>
      <c r="ED738" s="5"/>
      <c r="EE738" s="5"/>
      <c r="EF738" s="5"/>
      <c r="EG738" s="5"/>
      <c r="EH738" s="5"/>
      <c r="EI738" s="5"/>
      <c r="EJ738" s="5"/>
      <c r="EK738" s="5"/>
      <c r="EL738" s="5"/>
      <c r="EM738" s="5"/>
      <c r="EN738" s="5"/>
      <c r="EO738" s="5"/>
      <c r="EP738" s="5"/>
      <c r="EQ738" s="5"/>
      <c r="ER738" s="5"/>
      <c r="ES738" s="5"/>
      <c r="ET738" s="5"/>
      <c r="EU738" s="5"/>
      <c r="EV738" s="5"/>
      <c r="EW738" s="5"/>
      <c r="EX738" s="5"/>
      <c r="EY738" s="5"/>
      <c r="EZ738" s="5"/>
      <c r="FA738" s="5"/>
      <c r="FB738" s="5"/>
      <c r="FC738" s="5"/>
      <c r="FD738" s="5"/>
      <c r="FE738" s="5"/>
      <c r="FF738" s="5"/>
      <c r="FG738" s="5"/>
      <c r="FH738" s="5"/>
      <c r="FI738" s="5"/>
      <c r="FJ738" s="5"/>
      <c r="FK738" s="5"/>
      <c r="FL738" s="5"/>
      <c r="FM738" s="5"/>
      <c r="FN738" s="5"/>
      <c r="FO738" s="5"/>
      <c r="FP738" s="5"/>
      <c r="FQ738" s="5"/>
      <c r="FR738" s="5"/>
      <c r="FS738" s="5"/>
      <c r="FT738" s="5"/>
      <c r="FU738" s="5"/>
      <c r="FV738" s="5"/>
      <c r="FW738" s="5"/>
      <c r="FX738" s="5"/>
      <c r="FY738" s="5"/>
      <c r="FZ738" s="5"/>
      <c r="GA738" s="5"/>
      <c r="GB738" s="5"/>
      <c r="GC738" s="5"/>
      <c r="GD738" s="5"/>
      <c r="GE738" s="5"/>
      <c r="GF738" s="5"/>
      <c r="GG738" s="5"/>
      <c r="GH738" s="5"/>
      <c r="GI738" s="5"/>
      <c r="GJ738" s="5"/>
      <c r="GK738" s="5"/>
      <c r="GL738" s="5"/>
      <c r="GM738" s="5"/>
      <c r="GN738" s="5"/>
      <c r="GO738" s="5"/>
      <c r="GP738" s="5"/>
      <c r="GQ738" s="5"/>
      <c r="GR738" s="5"/>
      <c r="GS738" s="5"/>
      <c r="GT738" s="5"/>
      <c r="GU738" s="5"/>
      <c r="GV738" s="5"/>
      <c r="GW738" s="5"/>
      <c r="GX738" s="5"/>
      <c r="GY738" s="5"/>
      <c r="GZ738" s="5"/>
      <c r="HA738" s="5"/>
      <c r="HB738" s="5"/>
      <c r="HC738" s="5"/>
      <c r="HD738" s="5"/>
      <c r="HE738" s="5"/>
      <c r="HF738" s="5"/>
      <c r="HG738" s="5"/>
      <c r="HH738" s="5"/>
      <c r="HI738" s="5"/>
      <c r="HJ738" s="5"/>
      <c r="HK738" s="5"/>
      <c r="HL738" s="5"/>
    </row>
    <row r="739" spans="1:220" s="56" customFormat="1" x14ac:dyDescent="0.25">
      <c r="A739" s="44"/>
      <c r="B739" s="142"/>
      <c r="C739" s="143"/>
      <c r="D739" s="26"/>
      <c r="E739" s="26"/>
      <c r="F739" s="26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  <c r="BW739" s="5"/>
      <c r="BX739" s="5"/>
      <c r="BY739" s="5"/>
      <c r="BZ739" s="5"/>
      <c r="CA739" s="5"/>
      <c r="CB739" s="5"/>
      <c r="CC739" s="5"/>
      <c r="CD739" s="5"/>
      <c r="CE739" s="5"/>
      <c r="CF739" s="5"/>
      <c r="CG739" s="5"/>
      <c r="CH739" s="5"/>
      <c r="CI739" s="5"/>
      <c r="CJ739" s="5"/>
      <c r="CK739" s="5"/>
      <c r="CL739" s="5"/>
      <c r="CM739" s="5"/>
      <c r="CN739" s="5"/>
      <c r="CO739" s="5"/>
      <c r="CP739" s="5"/>
      <c r="CQ739" s="5"/>
      <c r="CR739" s="5"/>
      <c r="CS739" s="5"/>
      <c r="CT739" s="5"/>
      <c r="CU739" s="5"/>
      <c r="CV739" s="5"/>
      <c r="CW739" s="5"/>
      <c r="CX739" s="5"/>
      <c r="CY739" s="5"/>
      <c r="CZ739" s="5"/>
      <c r="DA739" s="5"/>
      <c r="DB739" s="5"/>
      <c r="DC739" s="5"/>
      <c r="DD739" s="5"/>
      <c r="DE739" s="5"/>
      <c r="DF739" s="5"/>
      <c r="DG739" s="5"/>
      <c r="DH739" s="5"/>
      <c r="DI739" s="5"/>
      <c r="DJ739" s="5"/>
      <c r="DK739" s="5"/>
      <c r="DL739" s="5"/>
      <c r="DM739" s="5"/>
      <c r="DN739" s="5"/>
      <c r="DO739" s="5"/>
      <c r="DP739" s="5"/>
      <c r="DQ739" s="5"/>
      <c r="DR739" s="5"/>
      <c r="DS739" s="5"/>
      <c r="DT739" s="5"/>
      <c r="DU739" s="5"/>
      <c r="DV739" s="5"/>
      <c r="DW739" s="5"/>
      <c r="DX739" s="5"/>
      <c r="DY739" s="5"/>
      <c r="DZ739" s="5"/>
      <c r="EA739" s="5"/>
      <c r="EB739" s="5"/>
      <c r="EC739" s="5"/>
      <c r="ED739" s="5"/>
      <c r="EE739" s="5"/>
      <c r="EF739" s="5"/>
      <c r="EG739" s="5"/>
      <c r="EH739" s="5"/>
      <c r="EI739" s="5"/>
      <c r="EJ739" s="5"/>
      <c r="EK739" s="5"/>
      <c r="EL739" s="5"/>
      <c r="EM739" s="5"/>
      <c r="EN739" s="5"/>
      <c r="EO739" s="5"/>
      <c r="EP739" s="5"/>
      <c r="EQ739" s="5"/>
      <c r="ER739" s="5"/>
      <c r="ES739" s="5"/>
      <c r="ET739" s="5"/>
      <c r="EU739" s="5"/>
      <c r="EV739" s="5"/>
      <c r="EW739" s="5"/>
      <c r="EX739" s="5"/>
      <c r="EY739" s="5"/>
      <c r="EZ739" s="5"/>
      <c r="FA739" s="5"/>
      <c r="FB739" s="5"/>
      <c r="FC739" s="5"/>
      <c r="FD739" s="5"/>
      <c r="FE739" s="5"/>
      <c r="FF739" s="5"/>
      <c r="FG739" s="5"/>
      <c r="FH739" s="5"/>
      <c r="FI739" s="5"/>
      <c r="FJ739" s="5"/>
      <c r="FK739" s="5"/>
      <c r="FL739" s="5"/>
      <c r="FM739" s="5"/>
      <c r="FN739" s="5"/>
      <c r="FO739" s="5"/>
      <c r="FP739" s="5"/>
      <c r="FQ739" s="5"/>
      <c r="FR739" s="5"/>
      <c r="FS739" s="5"/>
      <c r="FT739" s="5"/>
      <c r="FU739" s="5"/>
      <c r="FV739" s="5"/>
      <c r="FW739" s="5"/>
      <c r="FX739" s="5"/>
      <c r="FY739" s="5"/>
      <c r="FZ739" s="5"/>
      <c r="GA739" s="5"/>
      <c r="GB739" s="5"/>
      <c r="GC739" s="5"/>
      <c r="GD739" s="5"/>
      <c r="GE739" s="5"/>
      <c r="GF739" s="5"/>
      <c r="GG739" s="5"/>
      <c r="GH739" s="5"/>
      <c r="GI739" s="5"/>
      <c r="GJ739" s="5"/>
      <c r="GK739" s="5"/>
      <c r="GL739" s="5"/>
      <c r="GM739" s="5"/>
      <c r="GN739" s="5"/>
      <c r="GO739" s="5"/>
      <c r="GP739" s="5"/>
      <c r="GQ739" s="5"/>
      <c r="GR739" s="5"/>
      <c r="GS739" s="5"/>
      <c r="GT739" s="5"/>
      <c r="GU739" s="5"/>
      <c r="GV739" s="5"/>
      <c r="GW739" s="5"/>
      <c r="GX739" s="5"/>
      <c r="GY739" s="5"/>
      <c r="GZ739" s="5"/>
      <c r="HA739" s="5"/>
      <c r="HB739" s="5"/>
      <c r="HC739" s="5"/>
      <c r="HD739" s="5"/>
      <c r="HE739" s="5"/>
      <c r="HF739" s="5"/>
      <c r="HG739" s="5"/>
      <c r="HH739" s="5"/>
      <c r="HI739" s="5"/>
      <c r="HJ739" s="5"/>
      <c r="HK739" s="5"/>
      <c r="HL739" s="5"/>
    </row>
    <row r="740" spans="1:220" s="56" customFormat="1" x14ac:dyDescent="0.25">
      <c r="A740" s="44"/>
      <c r="B740" s="142"/>
      <c r="C740" s="143"/>
      <c r="D740" s="26"/>
      <c r="E740" s="26"/>
      <c r="F740" s="26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  <c r="BU740" s="5"/>
      <c r="BV740" s="5"/>
      <c r="BW740" s="5"/>
      <c r="BX740" s="5"/>
      <c r="BY740" s="5"/>
      <c r="BZ740" s="5"/>
      <c r="CA740" s="5"/>
      <c r="CB740" s="5"/>
      <c r="CC740" s="5"/>
      <c r="CD740" s="5"/>
      <c r="CE740" s="5"/>
      <c r="CF740" s="5"/>
      <c r="CG740" s="5"/>
      <c r="CH740" s="5"/>
      <c r="CI740" s="5"/>
      <c r="CJ740" s="5"/>
      <c r="CK740" s="5"/>
      <c r="CL740" s="5"/>
      <c r="CM740" s="5"/>
      <c r="CN740" s="5"/>
      <c r="CO740" s="5"/>
      <c r="CP740" s="5"/>
      <c r="CQ740" s="5"/>
      <c r="CR740" s="5"/>
      <c r="CS740" s="5"/>
      <c r="CT740" s="5"/>
      <c r="CU740" s="5"/>
      <c r="CV740" s="5"/>
      <c r="CW740" s="5"/>
      <c r="CX740" s="5"/>
      <c r="CY740" s="5"/>
      <c r="CZ740" s="5"/>
      <c r="DA740" s="5"/>
      <c r="DB740" s="5"/>
      <c r="DC740" s="5"/>
      <c r="DD740" s="5"/>
      <c r="DE740" s="5"/>
      <c r="DF740" s="5"/>
      <c r="DG740" s="5"/>
      <c r="DH740" s="5"/>
      <c r="DI740" s="5"/>
      <c r="DJ740" s="5"/>
      <c r="DK740" s="5"/>
      <c r="DL740" s="5"/>
      <c r="DM740" s="5"/>
      <c r="DN740" s="5"/>
      <c r="DO740" s="5"/>
      <c r="DP740" s="5"/>
      <c r="DQ740" s="5"/>
      <c r="DR740" s="5"/>
      <c r="DS740" s="5"/>
      <c r="DT740" s="5"/>
      <c r="DU740" s="5"/>
      <c r="DV740" s="5"/>
      <c r="DW740" s="5"/>
      <c r="DX740" s="5"/>
      <c r="DY740" s="5"/>
      <c r="DZ740" s="5"/>
      <c r="EA740" s="5"/>
      <c r="EB740" s="5"/>
      <c r="EC740" s="5"/>
      <c r="ED740" s="5"/>
      <c r="EE740" s="5"/>
      <c r="EF740" s="5"/>
      <c r="EG740" s="5"/>
      <c r="EH740" s="5"/>
      <c r="EI740" s="5"/>
      <c r="EJ740" s="5"/>
      <c r="EK740" s="5"/>
      <c r="EL740" s="5"/>
      <c r="EM740" s="5"/>
      <c r="EN740" s="5"/>
      <c r="EO740" s="5"/>
      <c r="EP740" s="5"/>
      <c r="EQ740" s="5"/>
      <c r="ER740" s="5"/>
      <c r="ES740" s="5"/>
      <c r="ET740" s="5"/>
      <c r="EU740" s="5"/>
      <c r="EV740" s="5"/>
      <c r="EW740" s="5"/>
      <c r="EX740" s="5"/>
      <c r="EY740" s="5"/>
      <c r="EZ740" s="5"/>
      <c r="FA740" s="5"/>
      <c r="FB740" s="5"/>
      <c r="FC740" s="5"/>
      <c r="FD740" s="5"/>
      <c r="FE740" s="5"/>
      <c r="FF740" s="5"/>
      <c r="FG740" s="5"/>
      <c r="FH740" s="5"/>
      <c r="FI740" s="5"/>
      <c r="FJ740" s="5"/>
      <c r="FK740" s="5"/>
      <c r="FL740" s="5"/>
      <c r="FM740" s="5"/>
      <c r="FN740" s="5"/>
      <c r="FO740" s="5"/>
      <c r="FP740" s="5"/>
      <c r="FQ740" s="5"/>
      <c r="FR740" s="5"/>
      <c r="FS740" s="5"/>
      <c r="FT740" s="5"/>
      <c r="FU740" s="5"/>
      <c r="FV740" s="5"/>
      <c r="FW740" s="5"/>
      <c r="FX740" s="5"/>
      <c r="FY740" s="5"/>
      <c r="FZ740" s="5"/>
      <c r="GA740" s="5"/>
      <c r="GB740" s="5"/>
      <c r="GC740" s="5"/>
      <c r="GD740" s="5"/>
      <c r="GE740" s="5"/>
      <c r="GF740" s="5"/>
      <c r="GG740" s="5"/>
      <c r="GH740" s="5"/>
      <c r="GI740" s="5"/>
      <c r="GJ740" s="5"/>
      <c r="GK740" s="5"/>
      <c r="GL740" s="5"/>
      <c r="GM740" s="5"/>
      <c r="GN740" s="5"/>
      <c r="GO740" s="5"/>
      <c r="GP740" s="5"/>
      <c r="GQ740" s="5"/>
      <c r="GR740" s="5"/>
      <c r="GS740" s="5"/>
      <c r="GT740" s="5"/>
      <c r="GU740" s="5"/>
      <c r="GV740" s="5"/>
      <c r="GW740" s="5"/>
      <c r="GX740" s="5"/>
      <c r="GY740" s="5"/>
      <c r="GZ740" s="5"/>
      <c r="HA740" s="5"/>
      <c r="HB740" s="5"/>
      <c r="HC740" s="5"/>
      <c r="HD740" s="5"/>
      <c r="HE740" s="5"/>
      <c r="HF740" s="5"/>
      <c r="HG740" s="5"/>
      <c r="HH740" s="5"/>
      <c r="HI740" s="5"/>
      <c r="HJ740" s="5"/>
      <c r="HK740" s="5"/>
      <c r="HL740" s="5"/>
    </row>
    <row r="741" spans="1:220" s="56" customFormat="1" x14ac:dyDescent="0.25">
      <c r="A741" s="44"/>
      <c r="B741" s="142"/>
      <c r="C741" s="143"/>
      <c r="D741" s="26"/>
      <c r="E741" s="26"/>
      <c r="F741" s="26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  <c r="BW741" s="5"/>
      <c r="BX741" s="5"/>
      <c r="BY741" s="5"/>
      <c r="BZ741" s="5"/>
      <c r="CA741" s="5"/>
      <c r="CB741" s="5"/>
      <c r="CC741" s="5"/>
      <c r="CD741" s="5"/>
      <c r="CE741" s="5"/>
      <c r="CF741" s="5"/>
      <c r="CG741" s="5"/>
      <c r="CH741" s="5"/>
      <c r="CI741" s="5"/>
      <c r="CJ741" s="5"/>
      <c r="CK741" s="5"/>
      <c r="CL741" s="5"/>
      <c r="CM741" s="5"/>
      <c r="CN741" s="5"/>
      <c r="CO741" s="5"/>
      <c r="CP741" s="5"/>
      <c r="CQ741" s="5"/>
      <c r="CR741" s="5"/>
      <c r="CS741" s="5"/>
      <c r="CT741" s="5"/>
      <c r="CU741" s="5"/>
      <c r="CV741" s="5"/>
      <c r="CW741" s="5"/>
      <c r="CX741" s="5"/>
      <c r="CY741" s="5"/>
      <c r="CZ741" s="5"/>
      <c r="DA741" s="5"/>
      <c r="DB741" s="5"/>
      <c r="DC741" s="5"/>
      <c r="DD741" s="5"/>
      <c r="DE741" s="5"/>
      <c r="DF741" s="5"/>
      <c r="DG741" s="5"/>
      <c r="DH741" s="5"/>
      <c r="DI741" s="5"/>
      <c r="DJ741" s="5"/>
      <c r="DK741" s="5"/>
      <c r="DL741" s="5"/>
      <c r="DM741" s="5"/>
      <c r="DN741" s="5"/>
      <c r="DO741" s="5"/>
      <c r="DP741" s="5"/>
      <c r="DQ741" s="5"/>
      <c r="DR741" s="5"/>
      <c r="DS741" s="5"/>
      <c r="DT741" s="5"/>
      <c r="DU741" s="5"/>
      <c r="DV741" s="5"/>
      <c r="DW741" s="5"/>
      <c r="DX741" s="5"/>
      <c r="DY741" s="5"/>
      <c r="DZ741" s="5"/>
      <c r="EA741" s="5"/>
      <c r="EB741" s="5"/>
      <c r="EC741" s="5"/>
      <c r="ED741" s="5"/>
      <c r="EE741" s="5"/>
      <c r="EF741" s="5"/>
      <c r="EG741" s="5"/>
      <c r="EH741" s="5"/>
      <c r="EI741" s="5"/>
      <c r="EJ741" s="5"/>
      <c r="EK741" s="5"/>
      <c r="EL741" s="5"/>
      <c r="EM741" s="5"/>
      <c r="EN741" s="5"/>
      <c r="EO741" s="5"/>
      <c r="EP741" s="5"/>
      <c r="EQ741" s="5"/>
      <c r="ER741" s="5"/>
      <c r="ES741" s="5"/>
      <c r="ET741" s="5"/>
      <c r="EU741" s="5"/>
      <c r="EV741" s="5"/>
      <c r="EW741" s="5"/>
      <c r="EX741" s="5"/>
      <c r="EY741" s="5"/>
      <c r="EZ741" s="5"/>
      <c r="FA741" s="5"/>
      <c r="FB741" s="5"/>
      <c r="FC741" s="5"/>
      <c r="FD741" s="5"/>
      <c r="FE741" s="5"/>
      <c r="FF741" s="5"/>
      <c r="FG741" s="5"/>
      <c r="FH741" s="5"/>
      <c r="FI741" s="5"/>
      <c r="FJ741" s="5"/>
      <c r="FK741" s="5"/>
      <c r="FL741" s="5"/>
      <c r="FM741" s="5"/>
      <c r="FN741" s="5"/>
      <c r="FO741" s="5"/>
      <c r="FP741" s="5"/>
      <c r="FQ741" s="5"/>
      <c r="FR741" s="5"/>
      <c r="FS741" s="5"/>
      <c r="FT741" s="5"/>
      <c r="FU741" s="5"/>
      <c r="FV741" s="5"/>
      <c r="FW741" s="5"/>
      <c r="FX741" s="5"/>
      <c r="FY741" s="5"/>
      <c r="FZ741" s="5"/>
      <c r="GA741" s="5"/>
      <c r="GB741" s="5"/>
      <c r="GC741" s="5"/>
      <c r="GD741" s="5"/>
      <c r="GE741" s="5"/>
      <c r="GF741" s="5"/>
      <c r="GG741" s="5"/>
      <c r="GH741" s="5"/>
      <c r="GI741" s="5"/>
      <c r="GJ741" s="5"/>
      <c r="GK741" s="5"/>
      <c r="GL741" s="5"/>
      <c r="GM741" s="5"/>
      <c r="GN741" s="5"/>
      <c r="GO741" s="5"/>
      <c r="GP741" s="5"/>
      <c r="GQ741" s="5"/>
      <c r="GR741" s="5"/>
      <c r="GS741" s="5"/>
      <c r="GT741" s="5"/>
      <c r="GU741" s="5"/>
      <c r="GV741" s="5"/>
      <c r="GW741" s="5"/>
      <c r="GX741" s="5"/>
      <c r="GY741" s="5"/>
      <c r="GZ741" s="5"/>
      <c r="HA741" s="5"/>
      <c r="HB741" s="5"/>
      <c r="HC741" s="5"/>
      <c r="HD741" s="5"/>
      <c r="HE741" s="5"/>
      <c r="HF741" s="5"/>
      <c r="HG741" s="5"/>
      <c r="HH741" s="5"/>
      <c r="HI741" s="5"/>
      <c r="HJ741" s="5"/>
      <c r="HK741" s="5"/>
      <c r="HL741" s="5"/>
    </row>
    <row r="742" spans="1:220" s="56" customFormat="1" x14ac:dyDescent="0.25">
      <c r="A742" s="44"/>
      <c r="B742" s="142"/>
      <c r="C742" s="143"/>
      <c r="D742" s="26"/>
      <c r="E742" s="26"/>
      <c r="F742" s="26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  <c r="BV742" s="5"/>
      <c r="BW742" s="5"/>
      <c r="BX742" s="5"/>
      <c r="BY742" s="5"/>
      <c r="BZ742" s="5"/>
      <c r="CA742" s="5"/>
      <c r="CB742" s="5"/>
      <c r="CC742" s="5"/>
      <c r="CD742" s="5"/>
      <c r="CE742" s="5"/>
      <c r="CF742" s="5"/>
      <c r="CG742" s="5"/>
      <c r="CH742" s="5"/>
      <c r="CI742" s="5"/>
      <c r="CJ742" s="5"/>
      <c r="CK742" s="5"/>
      <c r="CL742" s="5"/>
      <c r="CM742" s="5"/>
      <c r="CN742" s="5"/>
      <c r="CO742" s="5"/>
      <c r="CP742" s="5"/>
      <c r="CQ742" s="5"/>
      <c r="CR742" s="5"/>
      <c r="CS742" s="5"/>
      <c r="CT742" s="5"/>
      <c r="CU742" s="5"/>
      <c r="CV742" s="5"/>
      <c r="CW742" s="5"/>
      <c r="CX742" s="5"/>
      <c r="CY742" s="5"/>
      <c r="CZ742" s="5"/>
      <c r="DA742" s="5"/>
      <c r="DB742" s="5"/>
      <c r="DC742" s="5"/>
      <c r="DD742" s="5"/>
      <c r="DE742" s="5"/>
      <c r="DF742" s="5"/>
      <c r="DG742" s="5"/>
      <c r="DH742" s="5"/>
      <c r="DI742" s="5"/>
      <c r="DJ742" s="5"/>
      <c r="DK742" s="5"/>
      <c r="DL742" s="5"/>
      <c r="DM742" s="5"/>
      <c r="DN742" s="5"/>
      <c r="DO742" s="5"/>
      <c r="DP742" s="5"/>
      <c r="DQ742" s="5"/>
      <c r="DR742" s="5"/>
      <c r="DS742" s="5"/>
      <c r="DT742" s="5"/>
      <c r="DU742" s="5"/>
      <c r="DV742" s="5"/>
      <c r="DW742" s="5"/>
      <c r="DX742" s="5"/>
      <c r="DY742" s="5"/>
      <c r="DZ742" s="5"/>
      <c r="EA742" s="5"/>
      <c r="EB742" s="5"/>
      <c r="EC742" s="5"/>
      <c r="ED742" s="5"/>
      <c r="EE742" s="5"/>
      <c r="EF742" s="5"/>
      <c r="EG742" s="5"/>
      <c r="EH742" s="5"/>
      <c r="EI742" s="5"/>
      <c r="EJ742" s="5"/>
      <c r="EK742" s="5"/>
      <c r="EL742" s="5"/>
      <c r="EM742" s="5"/>
      <c r="EN742" s="5"/>
      <c r="EO742" s="5"/>
      <c r="EP742" s="5"/>
      <c r="EQ742" s="5"/>
      <c r="ER742" s="5"/>
      <c r="ES742" s="5"/>
      <c r="ET742" s="5"/>
      <c r="EU742" s="5"/>
      <c r="EV742" s="5"/>
      <c r="EW742" s="5"/>
      <c r="EX742" s="5"/>
      <c r="EY742" s="5"/>
      <c r="EZ742" s="5"/>
      <c r="FA742" s="5"/>
      <c r="FB742" s="5"/>
      <c r="FC742" s="5"/>
      <c r="FD742" s="5"/>
      <c r="FE742" s="5"/>
      <c r="FF742" s="5"/>
      <c r="FG742" s="5"/>
      <c r="FH742" s="5"/>
      <c r="FI742" s="5"/>
      <c r="FJ742" s="5"/>
      <c r="FK742" s="5"/>
      <c r="FL742" s="5"/>
      <c r="FM742" s="5"/>
      <c r="FN742" s="5"/>
      <c r="FO742" s="5"/>
      <c r="FP742" s="5"/>
      <c r="FQ742" s="5"/>
      <c r="FR742" s="5"/>
      <c r="FS742" s="5"/>
      <c r="FT742" s="5"/>
      <c r="FU742" s="5"/>
      <c r="FV742" s="5"/>
      <c r="FW742" s="5"/>
      <c r="FX742" s="5"/>
      <c r="FY742" s="5"/>
      <c r="FZ742" s="5"/>
      <c r="GA742" s="5"/>
      <c r="GB742" s="5"/>
      <c r="GC742" s="5"/>
      <c r="GD742" s="5"/>
      <c r="GE742" s="5"/>
      <c r="GF742" s="5"/>
      <c r="GG742" s="5"/>
      <c r="GH742" s="5"/>
      <c r="GI742" s="5"/>
      <c r="GJ742" s="5"/>
      <c r="GK742" s="5"/>
      <c r="GL742" s="5"/>
      <c r="GM742" s="5"/>
      <c r="GN742" s="5"/>
      <c r="GO742" s="5"/>
      <c r="GP742" s="5"/>
      <c r="GQ742" s="5"/>
      <c r="GR742" s="5"/>
      <c r="GS742" s="5"/>
      <c r="GT742" s="5"/>
      <c r="GU742" s="5"/>
      <c r="GV742" s="5"/>
      <c r="GW742" s="5"/>
      <c r="GX742" s="5"/>
      <c r="GY742" s="5"/>
      <c r="GZ742" s="5"/>
      <c r="HA742" s="5"/>
      <c r="HB742" s="5"/>
      <c r="HC742" s="5"/>
      <c r="HD742" s="5"/>
      <c r="HE742" s="5"/>
      <c r="HF742" s="5"/>
      <c r="HG742" s="5"/>
      <c r="HH742" s="5"/>
      <c r="HI742" s="5"/>
      <c r="HJ742" s="5"/>
      <c r="HK742" s="5"/>
      <c r="HL742" s="5"/>
    </row>
    <row r="743" spans="1:220" s="56" customFormat="1" x14ac:dyDescent="0.25">
      <c r="A743" s="44"/>
      <c r="B743" s="142"/>
      <c r="C743" s="143"/>
      <c r="D743" s="26"/>
      <c r="E743" s="26"/>
      <c r="F743" s="26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  <c r="BV743" s="5"/>
      <c r="BW743" s="5"/>
      <c r="BX743" s="5"/>
      <c r="BY743" s="5"/>
      <c r="BZ743" s="5"/>
      <c r="CA743" s="5"/>
      <c r="CB743" s="5"/>
      <c r="CC743" s="5"/>
      <c r="CD743" s="5"/>
      <c r="CE743" s="5"/>
      <c r="CF743" s="5"/>
      <c r="CG743" s="5"/>
      <c r="CH743" s="5"/>
      <c r="CI743" s="5"/>
      <c r="CJ743" s="5"/>
      <c r="CK743" s="5"/>
      <c r="CL743" s="5"/>
      <c r="CM743" s="5"/>
      <c r="CN743" s="5"/>
      <c r="CO743" s="5"/>
      <c r="CP743" s="5"/>
      <c r="CQ743" s="5"/>
      <c r="CR743" s="5"/>
      <c r="CS743" s="5"/>
      <c r="CT743" s="5"/>
      <c r="CU743" s="5"/>
      <c r="CV743" s="5"/>
      <c r="CW743" s="5"/>
      <c r="CX743" s="5"/>
      <c r="CY743" s="5"/>
      <c r="CZ743" s="5"/>
      <c r="DA743" s="5"/>
      <c r="DB743" s="5"/>
      <c r="DC743" s="5"/>
      <c r="DD743" s="5"/>
      <c r="DE743" s="5"/>
      <c r="DF743" s="5"/>
      <c r="DG743" s="5"/>
      <c r="DH743" s="5"/>
      <c r="DI743" s="5"/>
      <c r="DJ743" s="5"/>
      <c r="DK743" s="5"/>
      <c r="DL743" s="5"/>
      <c r="DM743" s="5"/>
      <c r="DN743" s="5"/>
      <c r="DO743" s="5"/>
      <c r="DP743" s="5"/>
      <c r="DQ743" s="5"/>
      <c r="DR743" s="5"/>
      <c r="DS743" s="5"/>
      <c r="DT743" s="5"/>
      <c r="DU743" s="5"/>
      <c r="DV743" s="5"/>
      <c r="DW743" s="5"/>
      <c r="DX743" s="5"/>
      <c r="DY743" s="5"/>
      <c r="DZ743" s="5"/>
      <c r="EA743" s="5"/>
      <c r="EB743" s="5"/>
      <c r="EC743" s="5"/>
      <c r="ED743" s="5"/>
      <c r="EE743" s="5"/>
      <c r="EF743" s="5"/>
      <c r="EG743" s="5"/>
      <c r="EH743" s="5"/>
      <c r="EI743" s="5"/>
      <c r="EJ743" s="5"/>
      <c r="EK743" s="5"/>
      <c r="EL743" s="5"/>
      <c r="EM743" s="5"/>
      <c r="EN743" s="5"/>
      <c r="EO743" s="5"/>
      <c r="EP743" s="5"/>
      <c r="EQ743" s="5"/>
      <c r="ER743" s="5"/>
      <c r="ES743" s="5"/>
      <c r="ET743" s="5"/>
      <c r="EU743" s="5"/>
      <c r="EV743" s="5"/>
      <c r="EW743" s="5"/>
      <c r="EX743" s="5"/>
      <c r="EY743" s="5"/>
      <c r="EZ743" s="5"/>
      <c r="FA743" s="5"/>
      <c r="FB743" s="5"/>
      <c r="FC743" s="5"/>
      <c r="FD743" s="5"/>
      <c r="FE743" s="5"/>
      <c r="FF743" s="5"/>
      <c r="FG743" s="5"/>
      <c r="FH743" s="5"/>
      <c r="FI743" s="5"/>
      <c r="FJ743" s="5"/>
      <c r="FK743" s="5"/>
      <c r="FL743" s="5"/>
      <c r="FM743" s="5"/>
      <c r="FN743" s="5"/>
      <c r="FO743" s="5"/>
      <c r="FP743" s="5"/>
      <c r="FQ743" s="5"/>
      <c r="FR743" s="5"/>
      <c r="FS743" s="5"/>
      <c r="FT743" s="5"/>
      <c r="FU743" s="5"/>
      <c r="FV743" s="5"/>
      <c r="FW743" s="5"/>
      <c r="FX743" s="5"/>
      <c r="FY743" s="5"/>
      <c r="FZ743" s="5"/>
      <c r="GA743" s="5"/>
      <c r="GB743" s="5"/>
      <c r="GC743" s="5"/>
      <c r="GD743" s="5"/>
      <c r="GE743" s="5"/>
      <c r="GF743" s="5"/>
      <c r="GG743" s="5"/>
      <c r="GH743" s="5"/>
      <c r="GI743" s="5"/>
      <c r="GJ743" s="5"/>
      <c r="GK743" s="5"/>
      <c r="GL743" s="5"/>
      <c r="GM743" s="5"/>
      <c r="GN743" s="5"/>
      <c r="GO743" s="5"/>
      <c r="GP743" s="5"/>
      <c r="GQ743" s="5"/>
      <c r="GR743" s="5"/>
      <c r="GS743" s="5"/>
      <c r="GT743" s="5"/>
      <c r="GU743" s="5"/>
      <c r="GV743" s="5"/>
      <c r="GW743" s="5"/>
      <c r="GX743" s="5"/>
      <c r="GY743" s="5"/>
      <c r="GZ743" s="5"/>
      <c r="HA743" s="5"/>
      <c r="HB743" s="5"/>
      <c r="HC743" s="5"/>
      <c r="HD743" s="5"/>
      <c r="HE743" s="5"/>
      <c r="HF743" s="5"/>
      <c r="HG743" s="5"/>
      <c r="HH743" s="5"/>
      <c r="HI743" s="5"/>
      <c r="HJ743" s="5"/>
      <c r="HK743" s="5"/>
      <c r="HL743" s="5"/>
    </row>
    <row r="744" spans="1:220" s="56" customFormat="1" x14ac:dyDescent="0.25">
      <c r="A744" s="44"/>
      <c r="B744" s="142"/>
      <c r="C744" s="143"/>
      <c r="D744" s="26"/>
      <c r="E744" s="26"/>
      <c r="F744" s="26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  <c r="BV744" s="5"/>
      <c r="BW744" s="5"/>
      <c r="BX744" s="5"/>
      <c r="BY744" s="5"/>
      <c r="BZ744" s="5"/>
      <c r="CA744" s="5"/>
      <c r="CB744" s="5"/>
      <c r="CC744" s="5"/>
      <c r="CD744" s="5"/>
      <c r="CE744" s="5"/>
      <c r="CF744" s="5"/>
      <c r="CG744" s="5"/>
      <c r="CH744" s="5"/>
      <c r="CI744" s="5"/>
      <c r="CJ744" s="5"/>
      <c r="CK744" s="5"/>
      <c r="CL744" s="5"/>
      <c r="CM744" s="5"/>
      <c r="CN744" s="5"/>
      <c r="CO744" s="5"/>
      <c r="CP744" s="5"/>
      <c r="CQ744" s="5"/>
      <c r="CR744" s="5"/>
      <c r="CS744" s="5"/>
      <c r="CT744" s="5"/>
      <c r="CU744" s="5"/>
      <c r="CV744" s="5"/>
      <c r="CW744" s="5"/>
      <c r="CX744" s="5"/>
      <c r="CY744" s="5"/>
      <c r="CZ744" s="5"/>
      <c r="DA744" s="5"/>
      <c r="DB744" s="5"/>
      <c r="DC744" s="5"/>
      <c r="DD744" s="5"/>
      <c r="DE744" s="5"/>
      <c r="DF744" s="5"/>
      <c r="DG744" s="5"/>
      <c r="DH744" s="5"/>
      <c r="DI744" s="5"/>
      <c r="DJ744" s="5"/>
      <c r="DK744" s="5"/>
      <c r="DL744" s="5"/>
      <c r="DM744" s="5"/>
      <c r="DN744" s="5"/>
      <c r="DO744" s="5"/>
      <c r="DP744" s="5"/>
      <c r="DQ744" s="5"/>
      <c r="DR744" s="5"/>
      <c r="DS744" s="5"/>
      <c r="DT744" s="5"/>
      <c r="DU744" s="5"/>
      <c r="DV744" s="5"/>
      <c r="DW744" s="5"/>
      <c r="DX744" s="5"/>
      <c r="DY744" s="5"/>
      <c r="DZ744" s="5"/>
      <c r="EA744" s="5"/>
      <c r="EB744" s="5"/>
      <c r="EC744" s="5"/>
      <c r="ED744" s="5"/>
      <c r="EE744" s="5"/>
      <c r="EF744" s="5"/>
      <c r="EG744" s="5"/>
      <c r="EH744" s="5"/>
      <c r="EI744" s="5"/>
      <c r="EJ744" s="5"/>
      <c r="EK744" s="5"/>
      <c r="EL744" s="5"/>
      <c r="EM744" s="5"/>
      <c r="EN744" s="5"/>
      <c r="EO744" s="5"/>
      <c r="EP744" s="5"/>
      <c r="EQ744" s="5"/>
      <c r="ER744" s="5"/>
      <c r="ES744" s="5"/>
      <c r="ET744" s="5"/>
      <c r="EU744" s="5"/>
      <c r="EV744" s="5"/>
      <c r="EW744" s="5"/>
      <c r="EX744" s="5"/>
      <c r="EY744" s="5"/>
      <c r="EZ744" s="5"/>
      <c r="FA744" s="5"/>
      <c r="FB744" s="5"/>
      <c r="FC744" s="5"/>
      <c r="FD744" s="5"/>
      <c r="FE744" s="5"/>
      <c r="FF744" s="5"/>
      <c r="FG744" s="5"/>
      <c r="FH744" s="5"/>
      <c r="FI744" s="5"/>
      <c r="FJ744" s="5"/>
      <c r="FK744" s="5"/>
      <c r="FL744" s="5"/>
      <c r="FM744" s="5"/>
      <c r="FN744" s="5"/>
      <c r="FO744" s="5"/>
      <c r="FP744" s="5"/>
      <c r="FQ744" s="5"/>
      <c r="FR744" s="5"/>
      <c r="FS744" s="5"/>
      <c r="FT744" s="5"/>
      <c r="FU744" s="5"/>
      <c r="FV744" s="5"/>
      <c r="FW744" s="5"/>
      <c r="FX744" s="5"/>
      <c r="FY744" s="5"/>
      <c r="FZ744" s="5"/>
      <c r="GA744" s="5"/>
      <c r="GB744" s="5"/>
      <c r="GC744" s="5"/>
      <c r="GD744" s="5"/>
      <c r="GE744" s="5"/>
      <c r="GF744" s="5"/>
      <c r="GG744" s="5"/>
      <c r="GH744" s="5"/>
      <c r="GI744" s="5"/>
      <c r="GJ744" s="5"/>
      <c r="GK744" s="5"/>
      <c r="GL744" s="5"/>
      <c r="GM744" s="5"/>
      <c r="GN744" s="5"/>
      <c r="GO744" s="5"/>
      <c r="GP744" s="5"/>
      <c r="GQ744" s="5"/>
      <c r="GR744" s="5"/>
      <c r="GS744" s="5"/>
      <c r="GT744" s="5"/>
      <c r="GU744" s="5"/>
      <c r="GV744" s="5"/>
      <c r="GW744" s="5"/>
      <c r="GX744" s="5"/>
      <c r="GY744" s="5"/>
      <c r="GZ744" s="5"/>
      <c r="HA744" s="5"/>
      <c r="HB744" s="5"/>
      <c r="HC744" s="5"/>
      <c r="HD744" s="5"/>
      <c r="HE744" s="5"/>
      <c r="HF744" s="5"/>
      <c r="HG744" s="5"/>
      <c r="HH744" s="5"/>
      <c r="HI744" s="5"/>
      <c r="HJ744" s="5"/>
      <c r="HK744" s="5"/>
      <c r="HL744" s="5"/>
    </row>
    <row r="745" spans="1:220" s="56" customFormat="1" x14ac:dyDescent="0.25">
      <c r="A745" s="44"/>
      <c r="B745" s="142"/>
      <c r="C745" s="143"/>
      <c r="D745" s="26"/>
      <c r="E745" s="26"/>
      <c r="F745" s="26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  <c r="BI745" s="5"/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  <c r="BU745" s="5"/>
      <c r="BV745" s="5"/>
      <c r="BW745" s="5"/>
      <c r="BX745" s="5"/>
      <c r="BY745" s="5"/>
      <c r="BZ745" s="5"/>
      <c r="CA745" s="5"/>
      <c r="CB745" s="5"/>
      <c r="CC745" s="5"/>
      <c r="CD745" s="5"/>
      <c r="CE745" s="5"/>
      <c r="CF745" s="5"/>
      <c r="CG745" s="5"/>
      <c r="CH745" s="5"/>
      <c r="CI745" s="5"/>
      <c r="CJ745" s="5"/>
      <c r="CK745" s="5"/>
      <c r="CL745" s="5"/>
      <c r="CM745" s="5"/>
      <c r="CN745" s="5"/>
      <c r="CO745" s="5"/>
      <c r="CP745" s="5"/>
      <c r="CQ745" s="5"/>
      <c r="CR745" s="5"/>
      <c r="CS745" s="5"/>
      <c r="CT745" s="5"/>
      <c r="CU745" s="5"/>
      <c r="CV745" s="5"/>
      <c r="CW745" s="5"/>
      <c r="CX745" s="5"/>
      <c r="CY745" s="5"/>
      <c r="CZ745" s="5"/>
      <c r="DA745" s="5"/>
      <c r="DB745" s="5"/>
      <c r="DC745" s="5"/>
      <c r="DD745" s="5"/>
      <c r="DE745" s="5"/>
      <c r="DF745" s="5"/>
      <c r="DG745" s="5"/>
      <c r="DH745" s="5"/>
      <c r="DI745" s="5"/>
      <c r="DJ745" s="5"/>
      <c r="DK745" s="5"/>
      <c r="DL745" s="5"/>
      <c r="DM745" s="5"/>
      <c r="DN745" s="5"/>
      <c r="DO745" s="5"/>
      <c r="DP745" s="5"/>
      <c r="DQ745" s="5"/>
      <c r="DR745" s="5"/>
      <c r="DS745" s="5"/>
      <c r="DT745" s="5"/>
      <c r="DU745" s="5"/>
      <c r="DV745" s="5"/>
      <c r="DW745" s="5"/>
      <c r="DX745" s="5"/>
      <c r="DY745" s="5"/>
      <c r="DZ745" s="5"/>
      <c r="EA745" s="5"/>
      <c r="EB745" s="5"/>
      <c r="EC745" s="5"/>
      <c r="ED745" s="5"/>
      <c r="EE745" s="5"/>
      <c r="EF745" s="5"/>
      <c r="EG745" s="5"/>
      <c r="EH745" s="5"/>
      <c r="EI745" s="5"/>
      <c r="EJ745" s="5"/>
      <c r="EK745" s="5"/>
      <c r="EL745" s="5"/>
      <c r="EM745" s="5"/>
      <c r="EN745" s="5"/>
      <c r="EO745" s="5"/>
      <c r="EP745" s="5"/>
      <c r="EQ745" s="5"/>
      <c r="ER745" s="5"/>
      <c r="ES745" s="5"/>
      <c r="ET745" s="5"/>
      <c r="EU745" s="5"/>
      <c r="EV745" s="5"/>
      <c r="EW745" s="5"/>
      <c r="EX745" s="5"/>
      <c r="EY745" s="5"/>
      <c r="EZ745" s="5"/>
      <c r="FA745" s="5"/>
      <c r="FB745" s="5"/>
      <c r="FC745" s="5"/>
      <c r="FD745" s="5"/>
      <c r="FE745" s="5"/>
      <c r="FF745" s="5"/>
      <c r="FG745" s="5"/>
      <c r="FH745" s="5"/>
      <c r="FI745" s="5"/>
      <c r="FJ745" s="5"/>
      <c r="FK745" s="5"/>
      <c r="FL745" s="5"/>
      <c r="FM745" s="5"/>
      <c r="FN745" s="5"/>
      <c r="FO745" s="5"/>
      <c r="FP745" s="5"/>
      <c r="FQ745" s="5"/>
      <c r="FR745" s="5"/>
      <c r="FS745" s="5"/>
      <c r="FT745" s="5"/>
      <c r="FU745" s="5"/>
      <c r="FV745" s="5"/>
      <c r="FW745" s="5"/>
      <c r="FX745" s="5"/>
      <c r="FY745" s="5"/>
      <c r="FZ745" s="5"/>
      <c r="GA745" s="5"/>
      <c r="GB745" s="5"/>
      <c r="GC745" s="5"/>
      <c r="GD745" s="5"/>
      <c r="GE745" s="5"/>
      <c r="GF745" s="5"/>
      <c r="GG745" s="5"/>
      <c r="GH745" s="5"/>
      <c r="GI745" s="5"/>
      <c r="GJ745" s="5"/>
      <c r="GK745" s="5"/>
      <c r="GL745" s="5"/>
      <c r="GM745" s="5"/>
      <c r="GN745" s="5"/>
      <c r="GO745" s="5"/>
      <c r="GP745" s="5"/>
      <c r="GQ745" s="5"/>
      <c r="GR745" s="5"/>
      <c r="GS745" s="5"/>
      <c r="GT745" s="5"/>
      <c r="GU745" s="5"/>
      <c r="GV745" s="5"/>
      <c r="GW745" s="5"/>
      <c r="GX745" s="5"/>
      <c r="GY745" s="5"/>
      <c r="GZ745" s="5"/>
      <c r="HA745" s="5"/>
      <c r="HB745" s="5"/>
      <c r="HC745" s="5"/>
      <c r="HD745" s="5"/>
      <c r="HE745" s="5"/>
      <c r="HF745" s="5"/>
      <c r="HG745" s="5"/>
      <c r="HH745" s="5"/>
      <c r="HI745" s="5"/>
      <c r="HJ745" s="5"/>
      <c r="HK745" s="5"/>
      <c r="HL745" s="5"/>
    </row>
    <row r="746" spans="1:220" s="56" customFormat="1" x14ac:dyDescent="0.25">
      <c r="A746" s="44"/>
      <c r="B746" s="142"/>
      <c r="C746" s="143"/>
      <c r="D746" s="26"/>
      <c r="E746" s="26"/>
      <c r="F746" s="26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  <c r="BU746" s="5"/>
      <c r="BV746" s="5"/>
      <c r="BW746" s="5"/>
      <c r="BX746" s="5"/>
      <c r="BY746" s="5"/>
      <c r="BZ746" s="5"/>
      <c r="CA746" s="5"/>
      <c r="CB746" s="5"/>
      <c r="CC746" s="5"/>
      <c r="CD746" s="5"/>
      <c r="CE746" s="5"/>
      <c r="CF746" s="5"/>
      <c r="CG746" s="5"/>
      <c r="CH746" s="5"/>
      <c r="CI746" s="5"/>
      <c r="CJ746" s="5"/>
      <c r="CK746" s="5"/>
      <c r="CL746" s="5"/>
      <c r="CM746" s="5"/>
      <c r="CN746" s="5"/>
      <c r="CO746" s="5"/>
      <c r="CP746" s="5"/>
      <c r="CQ746" s="5"/>
      <c r="CR746" s="5"/>
      <c r="CS746" s="5"/>
      <c r="CT746" s="5"/>
      <c r="CU746" s="5"/>
      <c r="CV746" s="5"/>
      <c r="CW746" s="5"/>
      <c r="CX746" s="5"/>
      <c r="CY746" s="5"/>
      <c r="CZ746" s="5"/>
      <c r="DA746" s="5"/>
      <c r="DB746" s="5"/>
      <c r="DC746" s="5"/>
      <c r="DD746" s="5"/>
      <c r="DE746" s="5"/>
      <c r="DF746" s="5"/>
      <c r="DG746" s="5"/>
      <c r="DH746" s="5"/>
      <c r="DI746" s="5"/>
      <c r="DJ746" s="5"/>
      <c r="DK746" s="5"/>
      <c r="DL746" s="5"/>
      <c r="DM746" s="5"/>
      <c r="DN746" s="5"/>
      <c r="DO746" s="5"/>
      <c r="DP746" s="5"/>
      <c r="DQ746" s="5"/>
      <c r="DR746" s="5"/>
      <c r="DS746" s="5"/>
      <c r="DT746" s="5"/>
      <c r="DU746" s="5"/>
      <c r="DV746" s="5"/>
      <c r="DW746" s="5"/>
      <c r="DX746" s="5"/>
      <c r="DY746" s="5"/>
      <c r="DZ746" s="5"/>
      <c r="EA746" s="5"/>
      <c r="EB746" s="5"/>
      <c r="EC746" s="5"/>
      <c r="ED746" s="5"/>
      <c r="EE746" s="5"/>
      <c r="EF746" s="5"/>
      <c r="EG746" s="5"/>
      <c r="EH746" s="5"/>
      <c r="EI746" s="5"/>
      <c r="EJ746" s="5"/>
      <c r="EK746" s="5"/>
      <c r="EL746" s="5"/>
      <c r="EM746" s="5"/>
      <c r="EN746" s="5"/>
      <c r="EO746" s="5"/>
      <c r="EP746" s="5"/>
      <c r="EQ746" s="5"/>
      <c r="ER746" s="5"/>
      <c r="ES746" s="5"/>
      <c r="ET746" s="5"/>
      <c r="EU746" s="5"/>
      <c r="EV746" s="5"/>
      <c r="EW746" s="5"/>
      <c r="EX746" s="5"/>
      <c r="EY746" s="5"/>
      <c r="EZ746" s="5"/>
      <c r="FA746" s="5"/>
      <c r="FB746" s="5"/>
      <c r="FC746" s="5"/>
      <c r="FD746" s="5"/>
      <c r="FE746" s="5"/>
      <c r="FF746" s="5"/>
      <c r="FG746" s="5"/>
      <c r="FH746" s="5"/>
      <c r="FI746" s="5"/>
      <c r="FJ746" s="5"/>
      <c r="FK746" s="5"/>
      <c r="FL746" s="5"/>
      <c r="FM746" s="5"/>
      <c r="FN746" s="5"/>
      <c r="FO746" s="5"/>
      <c r="FP746" s="5"/>
      <c r="FQ746" s="5"/>
      <c r="FR746" s="5"/>
      <c r="FS746" s="5"/>
      <c r="FT746" s="5"/>
      <c r="FU746" s="5"/>
      <c r="FV746" s="5"/>
      <c r="FW746" s="5"/>
      <c r="FX746" s="5"/>
      <c r="FY746" s="5"/>
      <c r="FZ746" s="5"/>
      <c r="GA746" s="5"/>
      <c r="GB746" s="5"/>
      <c r="GC746" s="5"/>
      <c r="GD746" s="5"/>
      <c r="GE746" s="5"/>
      <c r="GF746" s="5"/>
      <c r="GG746" s="5"/>
      <c r="GH746" s="5"/>
      <c r="GI746" s="5"/>
      <c r="GJ746" s="5"/>
      <c r="GK746" s="5"/>
      <c r="GL746" s="5"/>
      <c r="GM746" s="5"/>
      <c r="GN746" s="5"/>
      <c r="GO746" s="5"/>
      <c r="GP746" s="5"/>
      <c r="GQ746" s="5"/>
      <c r="GR746" s="5"/>
      <c r="GS746" s="5"/>
      <c r="GT746" s="5"/>
      <c r="GU746" s="5"/>
      <c r="GV746" s="5"/>
      <c r="GW746" s="5"/>
      <c r="GX746" s="5"/>
      <c r="GY746" s="5"/>
      <c r="GZ746" s="5"/>
      <c r="HA746" s="5"/>
      <c r="HB746" s="5"/>
      <c r="HC746" s="5"/>
      <c r="HD746" s="5"/>
      <c r="HE746" s="5"/>
      <c r="HF746" s="5"/>
      <c r="HG746" s="5"/>
      <c r="HH746" s="5"/>
      <c r="HI746" s="5"/>
      <c r="HJ746" s="5"/>
      <c r="HK746" s="5"/>
      <c r="HL746" s="5"/>
    </row>
    <row r="747" spans="1:220" s="56" customFormat="1" x14ac:dyDescent="0.25">
      <c r="A747" s="44"/>
      <c r="B747" s="142"/>
      <c r="C747" s="143"/>
      <c r="D747" s="26"/>
      <c r="E747" s="26"/>
      <c r="F747" s="26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  <c r="BU747" s="5"/>
      <c r="BV747" s="5"/>
      <c r="BW747" s="5"/>
      <c r="BX747" s="5"/>
      <c r="BY747" s="5"/>
      <c r="BZ747" s="5"/>
      <c r="CA747" s="5"/>
      <c r="CB747" s="5"/>
      <c r="CC747" s="5"/>
      <c r="CD747" s="5"/>
      <c r="CE747" s="5"/>
      <c r="CF747" s="5"/>
      <c r="CG747" s="5"/>
      <c r="CH747" s="5"/>
      <c r="CI747" s="5"/>
      <c r="CJ747" s="5"/>
      <c r="CK747" s="5"/>
      <c r="CL747" s="5"/>
      <c r="CM747" s="5"/>
      <c r="CN747" s="5"/>
      <c r="CO747" s="5"/>
      <c r="CP747" s="5"/>
      <c r="CQ747" s="5"/>
      <c r="CR747" s="5"/>
      <c r="CS747" s="5"/>
      <c r="CT747" s="5"/>
      <c r="CU747" s="5"/>
      <c r="CV747" s="5"/>
      <c r="CW747" s="5"/>
      <c r="CX747" s="5"/>
      <c r="CY747" s="5"/>
      <c r="CZ747" s="5"/>
      <c r="DA747" s="5"/>
      <c r="DB747" s="5"/>
      <c r="DC747" s="5"/>
      <c r="DD747" s="5"/>
      <c r="DE747" s="5"/>
      <c r="DF747" s="5"/>
      <c r="DG747" s="5"/>
      <c r="DH747" s="5"/>
      <c r="DI747" s="5"/>
      <c r="DJ747" s="5"/>
      <c r="DK747" s="5"/>
      <c r="DL747" s="5"/>
      <c r="DM747" s="5"/>
      <c r="DN747" s="5"/>
      <c r="DO747" s="5"/>
      <c r="DP747" s="5"/>
      <c r="DQ747" s="5"/>
      <c r="DR747" s="5"/>
      <c r="DS747" s="5"/>
      <c r="DT747" s="5"/>
      <c r="DU747" s="5"/>
      <c r="DV747" s="5"/>
      <c r="DW747" s="5"/>
      <c r="DX747" s="5"/>
      <c r="DY747" s="5"/>
      <c r="DZ747" s="5"/>
      <c r="EA747" s="5"/>
      <c r="EB747" s="5"/>
      <c r="EC747" s="5"/>
      <c r="ED747" s="5"/>
      <c r="EE747" s="5"/>
      <c r="EF747" s="5"/>
      <c r="EG747" s="5"/>
      <c r="EH747" s="5"/>
      <c r="EI747" s="5"/>
      <c r="EJ747" s="5"/>
      <c r="EK747" s="5"/>
      <c r="EL747" s="5"/>
      <c r="EM747" s="5"/>
      <c r="EN747" s="5"/>
      <c r="EO747" s="5"/>
      <c r="EP747" s="5"/>
      <c r="EQ747" s="5"/>
      <c r="ER747" s="5"/>
      <c r="ES747" s="5"/>
      <c r="ET747" s="5"/>
      <c r="EU747" s="5"/>
      <c r="EV747" s="5"/>
      <c r="EW747" s="5"/>
      <c r="EX747" s="5"/>
      <c r="EY747" s="5"/>
      <c r="EZ747" s="5"/>
      <c r="FA747" s="5"/>
      <c r="FB747" s="5"/>
      <c r="FC747" s="5"/>
      <c r="FD747" s="5"/>
      <c r="FE747" s="5"/>
      <c r="FF747" s="5"/>
      <c r="FG747" s="5"/>
      <c r="FH747" s="5"/>
      <c r="FI747" s="5"/>
      <c r="FJ747" s="5"/>
      <c r="FK747" s="5"/>
      <c r="FL747" s="5"/>
      <c r="FM747" s="5"/>
      <c r="FN747" s="5"/>
      <c r="FO747" s="5"/>
      <c r="FP747" s="5"/>
      <c r="FQ747" s="5"/>
      <c r="FR747" s="5"/>
      <c r="FS747" s="5"/>
      <c r="FT747" s="5"/>
      <c r="FU747" s="5"/>
      <c r="FV747" s="5"/>
      <c r="FW747" s="5"/>
      <c r="FX747" s="5"/>
      <c r="FY747" s="5"/>
      <c r="FZ747" s="5"/>
      <c r="GA747" s="5"/>
      <c r="GB747" s="5"/>
      <c r="GC747" s="5"/>
      <c r="GD747" s="5"/>
      <c r="GE747" s="5"/>
      <c r="GF747" s="5"/>
      <c r="GG747" s="5"/>
      <c r="GH747" s="5"/>
      <c r="GI747" s="5"/>
      <c r="GJ747" s="5"/>
      <c r="GK747" s="5"/>
      <c r="GL747" s="5"/>
      <c r="GM747" s="5"/>
      <c r="GN747" s="5"/>
      <c r="GO747" s="5"/>
      <c r="GP747" s="5"/>
      <c r="GQ747" s="5"/>
      <c r="GR747" s="5"/>
      <c r="GS747" s="5"/>
      <c r="GT747" s="5"/>
      <c r="GU747" s="5"/>
      <c r="GV747" s="5"/>
      <c r="GW747" s="5"/>
      <c r="GX747" s="5"/>
      <c r="GY747" s="5"/>
      <c r="GZ747" s="5"/>
      <c r="HA747" s="5"/>
      <c r="HB747" s="5"/>
      <c r="HC747" s="5"/>
      <c r="HD747" s="5"/>
      <c r="HE747" s="5"/>
      <c r="HF747" s="5"/>
      <c r="HG747" s="5"/>
      <c r="HH747" s="5"/>
      <c r="HI747" s="5"/>
      <c r="HJ747" s="5"/>
      <c r="HK747" s="5"/>
      <c r="HL747" s="5"/>
    </row>
    <row r="748" spans="1:220" s="56" customFormat="1" x14ac:dyDescent="0.25">
      <c r="A748" s="44"/>
      <c r="B748" s="142"/>
      <c r="C748" s="143"/>
      <c r="D748" s="26"/>
      <c r="E748" s="26"/>
      <c r="F748" s="26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  <c r="BU748" s="5"/>
      <c r="BV748" s="5"/>
      <c r="BW748" s="5"/>
      <c r="BX748" s="5"/>
      <c r="BY748" s="5"/>
      <c r="BZ748" s="5"/>
      <c r="CA748" s="5"/>
      <c r="CB748" s="5"/>
      <c r="CC748" s="5"/>
      <c r="CD748" s="5"/>
      <c r="CE748" s="5"/>
      <c r="CF748" s="5"/>
      <c r="CG748" s="5"/>
      <c r="CH748" s="5"/>
      <c r="CI748" s="5"/>
      <c r="CJ748" s="5"/>
      <c r="CK748" s="5"/>
      <c r="CL748" s="5"/>
      <c r="CM748" s="5"/>
      <c r="CN748" s="5"/>
      <c r="CO748" s="5"/>
      <c r="CP748" s="5"/>
      <c r="CQ748" s="5"/>
      <c r="CR748" s="5"/>
      <c r="CS748" s="5"/>
      <c r="CT748" s="5"/>
      <c r="CU748" s="5"/>
      <c r="CV748" s="5"/>
      <c r="CW748" s="5"/>
      <c r="CX748" s="5"/>
      <c r="CY748" s="5"/>
      <c r="CZ748" s="5"/>
      <c r="DA748" s="5"/>
      <c r="DB748" s="5"/>
      <c r="DC748" s="5"/>
      <c r="DD748" s="5"/>
      <c r="DE748" s="5"/>
      <c r="DF748" s="5"/>
      <c r="DG748" s="5"/>
      <c r="DH748" s="5"/>
      <c r="DI748" s="5"/>
      <c r="DJ748" s="5"/>
      <c r="DK748" s="5"/>
      <c r="DL748" s="5"/>
      <c r="DM748" s="5"/>
      <c r="DN748" s="5"/>
      <c r="DO748" s="5"/>
      <c r="DP748" s="5"/>
      <c r="DQ748" s="5"/>
      <c r="DR748" s="5"/>
      <c r="DS748" s="5"/>
      <c r="DT748" s="5"/>
      <c r="DU748" s="5"/>
      <c r="DV748" s="5"/>
      <c r="DW748" s="5"/>
      <c r="DX748" s="5"/>
      <c r="DY748" s="5"/>
      <c r="DZ748" s="5"/>
      <c r="EA748" s="5"/>
      <c r="EB748" s="5"/>
      <c r="EC748" s="5"/>
      <c r="ED748" s="5"/>
      <c r="EE748" s="5"/>
      <c r="EF748" s="5"/>
      <c r="EG748" s="5"/>
      <c r="EH748" s="5"/>
      <c r="EI748" s="5"/>
      <c r="EJ748" s="5"/>
      <c r="EK748" s="5"/>
      <c r="EL748" s="5"/>
      <c r="EM748" s="5"/>
      <c r="EN748" s="5"/>
      <c r="EO748" s="5"/>
      <c r="EP748" s="5"/>
      <c r="EQ748" s="5"/>
      <c r="ER748" s="5"/>
      <c r="ES748" s="5"/>
      <c r="ET748" s="5"/>
      <c r="EU748" s="5"/>
      <c r="EV748" s="5"/>
      <c r="EW748" s="5"/>
      <c r="EX748" s="5"/>
      <c r="EY748" s="5"/>
      <c r="EZ748" s="5"/>
      <c r="FA748" s="5"/>
      <c r="FB748" s="5"/>
      <c r="FC748" s="5"/>
      <c r="FD748" s="5"/>
      <c r="FE748" s="5"/>
      <c r="FF748" s="5"/>
      <c r="FG748" s="5"/>
      <c r="FH748" s="5"/>
      <c r="FI748" s="5"/>
      <c r="FJ748" s="5"/>
      <c r="FK748" s="5"/>
      <c r="FL748" s="5"/>
      <c r="FM748" s="5"/>
      <c r="FN748" s="5"/>
      <c r="FO748" s="5"/>
      <c r="FP748" s="5"/>
      <c r="FQ748" s="5"/>
      <c r="FR748" s="5"/>
      <c r="FS748" s="5"/>
      <c r="FT748" s="5"/>
      <c r="FU748" s="5"/>
      <c r="FV748" s="5"/>
      <c r="FW748" s="5"/>
      <c r="FX748" s="5"/>
      <c r="FY748" s="5"/>
      <c r="FZ748" s="5"/>
      <c r="GA748" s="5"/>
      <c r="GB748" s="5"/>
      <c r="GC748" s="5"/>
      <c r="GD748" s="5"/>
      <c r="GE748" s="5"/>
      <c r="GF748" s="5"/>
      <c r="GG748" s="5"/>
      <c r="GH748" s="5"/>
      <c r="GI748" s="5"/>
      <c r="GJ748" s="5"/>
      <c r="GK748" s="5"/>
      <c r="GL748" s="5"/>
      <c r="GM748" s="5"/>
      <c r="GN748" s="5"/>
      <c r="GO748" s="5"/>
      <c r="GP748" s="5"/>
      <c r="GQ748" s="5"/>
      <c r="GR748" s="5"/>
      <c r="GS748" s="5"/>
      <c r="GT748" s="5"/>
      <c r="GU748" s="5"/>
      <c r="GV748" s="5"/>
      <c r="GW748" s="5"/>
      <c r="GX748" s="5"/>
      <c r="GY748" s="5"/>
      <c r="GZ748" s="5"/>
      <c r="HA748" s="5"/>
      <c r="HB748" s="5"/>
      <c r="HC748" s="5"/>
      <c r="HD748" s="5"/>
      <c r="HE748" s="5"/>
      <c r="HF748" s="5"/>
      <c r="HG748" s="5"/>
      <c r="HH748" s="5"/>
      <c r="HI748" s="5"/>
      <c r="HJ748" s="5"/>
      <c r="HK748" s="5"/>
      <c r="HL748" s="5"/>
    </row>
    <row r="749" spans="1:220" s="56" customFormat="1" x14ac:dyDescent="0.25">
      <c r="A749" s="44"/>
      <c r="B749" s="142"/>
      <c r="C749" s="143"/>
      <c r="D749" s="26"/>
      <c r="E749" s="26"/>
      <c r="F749" s="26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  <c r="BI749" s="5"/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  <c r="BU749" s="5"/>
      <c r="BV749" s="5"/>
      <c r="BW749" s="5"/>
      <c r="BX749" s="5"/>
      <c r="BY749" s="5"/>
      <c r="BZ749" s="5"/>
      <c r="CA749" s="5"/>
      <c r="CB749" s="5"/>
      <c r="CC749" s="5"/>
      <c r="CD749" s="5"/>
      <c r="CE749" s="5"/>
      <c r="CF749" s="5"/>
      <c r="CG749" s="5"/>
      <c r="CH749" s="5"/>
      <c r="CI749" s="5"/>
      <c r="CJ749" s="5"/>
      <c r="CK749" s="5"/>
      <c r="CL749" s="5"/>
      <c r="CM749" s="5"/>
      <c r="CN749" s="5"/>
      <c r="CO749" s="5"/>
      <c r="CP749" s="5"/>
      <c r="CQ749" s="5"/>
      <c r="CR749" s="5"/>
      <c r="CS749" s="5"/>
      <c r="CT749" s="5"/>
      <c r="CU749" s="5"/>
      <c r="CV749" s="5"/>
      <c r="CW749" s="5"/>
      <c r="CX749" s="5"/>
      <c r="CY749" s="5"/>
      <c r="CZ749" s="5"/>
      <c r="DA749" s="5"/>
      <c r="DB749" s="5"/>
      <c r="DC749" s="5"/>
      <c r="DD749" s="5"/>
      <c r="DE749" s="5"/>
      <c r="DF749" s="5"/>
      <c r="DG749" s="5"/>
      <c r="DH749" s="5"/>
      <c r="DI749" s="5"/>
      <c r="DJ749" s="5"/>
      <c r="DK749" s="5"/>
      <c r="DL749" s="5"/>
      <c r="DM749" s="5"/>
      <c r="DN749" s="5"/>
      <c r="DO749" s="5"/>
      <c r="DP749" s="5"/>
      <c r="DQ749" s="5"/>
      <c r="DR749" s="5"/>
      <c r="DS749" s="5"/>
      <c r="DT749" s="5"/>
      <c r="DU749" s="5"/>
      <c r="DV749" s="5"/>
      <c r="DW749" s="5"/>
      <c r="DX749" s="5"/>
      <c r="DY749" s="5"/>
      <c r="DZ749" s="5"/>
      <c r="EA749" s="5"/>
      <c r="EB749" s="5"/>
      <c r="EC749" s="5"/>
      <c r="ED749" s="5"/>
      <c r="EE749" s="5"/>
      <c r="EF749" s="5"/>
      <c r="EG749" s="5"/>
      <c r="EH749" s="5"/>
      <c r="EI749" s="5"/>
      <c r="EJ749" s="5"/>
      <c r="EK749" s="5"/>
      <c r="EL749" s="5"/>
      <c r="EM749" s="5"/>
      <c r="EN749" s="5"/>
      <c r="EO749" s="5"/>
      <c r="EP749" s="5"/>
      <c r="EQ749" s="5"/>
      <c r="ER749" s="5"/>
      <c r="ES749" s="5"/>
      <c r="ET749" s="5"/>
      <c r="EU749" s="5"/>
      <c r="EV749" s="5"/>
      <c r="EW749" s="5"/>
      <c r="EX749" s="5"/>
      <c r="EY749" s="5"/>
      <c r="EZ749" s="5"/>
      <c r="FA749" s="5"/>
      <c r="FB749" s="5"/>
      <c r="FC749" s="5"/>
      <c r="FD749" s="5"/>
      <c r="FE749" s="5"/>
      <c r="FF749" s="5"/>
      <c r="FG749" s="5"/>
      <c r="FH749" s="5"/>
      <c r="FI749" s="5"/>
      <c r="FJ749" s="5"/>
      <c r="FK749" s="5"/>
      <c r="FL749" s="5"/>
      <c r="FM749" s="5"/>
      <c r="FN749" s="5"/>
      <c r="FO749" s="5"/>
      <c r="FP749" s="5"/>
      <c r="FQ749" s="5"/>
      <c r="FR749" s="5"/>
      <c r="FS749" s="5"/>
      <c r="FT749" s="5"/>
      <c r="FU749" s="5"/>
      <c r="FV749" s="5"/>
      <c r="FW749" s="5"/>
      <c r="FX749" s="5"/>
      <c r="FY749" s="5"/>
      <c r="FZ749" s="5"/>
      <c r="GA749" s="5"/>
      <c r="GB749" s="5"/>
      <c r="GC749" s="5"/>
      <c r="GD749" s="5"/>
      <c r="GE749" s="5"/>
      <c r="GF749" s="5"/>
      <c r="GG749" s="5"/>
      <c r="GH749" s="5"/>
      <c r="GI749" s="5"/>
      <c r="GJ749" s="5"/>
      <c r="GK749" s="5"/>
      <c r="GL749" s="5"/>
      <c r="GM749" s="5"/>
      <c r="GN749" s="5"/>
      <c r="GO749" s="5"/>
      <c r="GP749" s="5"/>
      <c r="GQ749" s="5"/>
      <c r="GR749" s="5"/>
      <c r="GS749" s="5"/>
      <c r="GT749" s="5"/>
      <c r="GU749" s="5"/>
      <c r="GV749" s="5"/>
      <c r="GW749" s="5"/>
      <c r="GX749" s="5"/>
      <c r="GY749" s="5"/>
      <c r="GZ749" s="5"/>
      <c r="HA749" s="5"/>
      <c r="HB749" s="5"/>
      <c r="HC749" s="5"/>
      <c r="HD749" s="5"/>
      <c r="HE749" s="5"/>
      <c r="HF749" s="5"/>
      <c r="HG749" s="5"/>
      <c r="HH749" s="5"/>
      <c r="HI749" s="5"/>
      <c r="HJ749" s="5"/>
      <c r="HK749" s="5"/>
      <c r="HL749" s="5"/>
    </row>
    <row r="750" spans="1:220" s="56" customFormat="1" x14ac:dyDescent="0.25">
      <c r="A750" s="44"/>
      <c r="B750" s="142"/>
      <c r="C750" s="143"/>
      <c r="D750" s="26"/>
      <c r="E750" s="26"/>
      <c r="F750" s="26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  <c r="BI750" s="5"/>
      <c r="BJ750" s="5"/>
      <c r="BK750" s="5"/>
      <c r="BL750" s="5"/>
      <c r="BM750" s="5"/>
      <c r="BN750" s="5"/>
      <c r="BO750" s="5"/>
      <c r="BP750" s="5"/>
      <c r="BQ750" s="5"/>
      <c r="BR750" s="5"/>
      <c r="BS750" s="5"/>
      <c r="BT750" s="5"/>
      <c r="BU750" s="5"/>
      <c r="BV750" s="5"/>
      <c r="BW750" s="5"/>
      <c r="BX750" s="5"/>
      <c r="BY750" s="5"/>
      <c r="BZ750" s="5"/>
      <c r="CA750" s="5"/>
      <c r="CB750" s="5"/>
      <c r="CC750" s="5"/>
      <c r="CD750" s="5"/>
      <c r="CE750" s="5"/>
      <c r="CF750" s="5"/>
      <c r="CG750" s="5"/>
      <c r="CH750" s="5"/>
      <c r="CI750" s="5"/>
      <c r="CJ750" s="5"/>
      <c r="CK750" s="5"/>
      <c r="CL750" s="5"/>
      <c r="CM750" s="5"/>
      <c r="CN750" s="5"/>
      <c r="CO750" s="5"/>
      <c r="CP750" s="5"/>
      <c r="CQ750" s="5"/>
      <c r="CR750" s="5"/>
      <c r="CS750" s="5"/>
      <c r="CT750" s="5"/>
      <c r="CU750" s="5"/>
      <c r="CV750" s="5"/>
      <c r="CW750" s="5"/>
      <c r="CX750" s="5"/>
      <c r="CY750" s="5"/>
      <c r="CZ750" s="5"/>
      <c r="DA750" s="5"/>
      <c r="DB750" s="5"/>
      <c r="DC750" s="5"/>
      <c r="DD750" s="5"/>
      <c r="DE750" s="5"/>
      <c r="DF750" s="5"/>
      <c r="DG750" s="5"/>
      <c r="DH750" s="5"/>
      <c r="DI750" s="5"/>
      <c r="DJ750" s="5"/>
      <c r="DK750" s="5"/>
      <c r="DL750" s="5"/>
      <c r="DM750" s="5"/>
      <c r="DN750" s="5"/>
      <c r="DO750" s="5"/>
      <c r="DP750" s="5"/>
      <c r="DQ750" s="5"/>
      <c r="DR750" s="5"/>
      <c r="DS750" s="5"/>
      <c r="DT750" s="5"/>
      <c r="DU750" s="5"/>
      <c r="DV750" s="5"/>
      <c r="DW750" s="5"/>
      <c r="DX750" s="5"/>
      <c r="DY750" s="5"/>
      <c r="DZ750" s="5"/>
      <c r="EA750" s="5"/>
      <c r="EB750" s="5"/>
      <c r="EC750" s="5"/>
      <c r="ED750" s="5"/>
      <c r="EE750" s="5"/>
      <c r="EF750" s="5"/>
      <c r="EG750" s="5"/>
      <c r="EH750" s="5"/>
      <c r="EI750" s="5"/>
      <c r="EJ750" s="5"/>
      <c r="EK750" s="5"/>
      <c r="EL750" s="5"/>
      <c r="EM750" s="5"/>
      <c r="EN750" s="5"/>
      <c r="EO750" s="5"/>
      <c r="EP750" s="5"/>
      <c r="EQ750" s="5"/>
      <c r="ER750" s="5"/>
      <c r="ES750" s="5"/>
      <c r="ET750" s="5"/>
      <c r="EU750" s="5"/>
      <c r="EV750" s="5"/>
      <c r="EW750" s="5"/>
      <c r="EX750" s="5"/>
      <c r="EY750" s="5"/>
      <c r="EZ750" s="5"/>
      <c r="FA750" s="5"/>
      <c r="FB750" s="5"/>
      <c r="FC750" s="5"/>
      <c r="FD750" s="5"/>
      <c r="FE750" s="5"/>
      <c r="FF750" s="5"/>
      <c r="FG750" s="5"/>
      <c r="FH750" s="5"/>
      <c r="FI750" s="5"/>
      <c r="FJ750" s="5"/>
      <c r="FK750" s="5"/>
      <c r="FL750" s="5"/>
      <c r="FM750" s="5"/>
      <c r="FN750" s="5"/>
      <c r="FO750" s="5"/>
      <c r="FP750" s="5"/>
      <c r="FQ750" s="5"/>
      <c r="FR750" s="5"/>
      <c r="FS750" s="5"/>
      <c r="FT750" s="5"/>
      <c r="FU750" s="5"/>
      <c r="FV750" s="5"/>
      <c r="FW750" s="5"/>
      <c r="FX750" s="5"/>
      <c r="FY750" s="5"/>
      <c r="FZ750" s="5"/>
      <c r="GA750" s="5"/>
      <c r="GB750" s="5"/>
      <c r="GC750" s="5"/>
      <c r="GD750" s="5"/>
      <c r="GE750" s="5"/>
      <c r="GF750" s="5"/>
      <c r="GG750" s="5"/>
      <c r="GH750" s="5"/>
      <c r="GI750" s="5"/>
      <c r="GJ750" s="5"/>
      <c r="GK750" s="5"/>
      <c r="GL750" s="5"/>
      <c r="GM750" s="5"/>
      <c r="GN750" s="5"/>
      <c r="GO750" s="5"/>
      <c r="GP750" s="5"/>
      <c r="GQ750" s="5"/>
      <c r="GR750" s="5"/>
      <c r="GS750" s="5"/>
      <c r="GT750" s="5"/>
      <c r="GU750" s="5"/>
      <c r="GV750" s="5"/>
      <c r="GW750" s="5"/>
      <c r="GX750" s="5"/>
      <c r="GY750" s="5"/>
      <c r="GZ750" s="5"/>
      <c r="HA750" s="5"/>
      <c r="HB750" s="5"/>
      <c r="HC750" s="5"/>
      <c r="HD750" s="5"/>
      <c r="HE750" s="5"/>
      <c r="HF750" s="5"/>
      <c r="HG750" s="5"/>
      <c r="HH750" s="5"/>
      <c r="HI750" s="5"/>
      <c r="HJ750" s="5"/>
      <c r="HK750" s="5"/>
      <c r="HL750" s="5"/>
    </row>
    <row r="751" spans="1:220" s="56" customFormat="1" x14ac:dyDescent="0.25">
      <c r="A751" s="44"/>
      <c r="B751" s="142"/>
      <c r="C751" s="143"/>
      <c r="D751" s="26"/>
      <c r="E751" s="26"/>
      <c r="F751" s="26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  <c r="BU751" s="5"/>
      <c r="BV751" s="5"/>
      <c r="BW751" s="5"/>
      <c r="BX751" s="5"/>
      <c r="BY751" s="5"/>
      <c r="BZ751" s="5"/>
      <c r="CA751" s="5"/>
      <c r="CB751" s="5"/>
      <c r="CC751" s="5"/>
      <c r="CD751" s="5"/>
      <c r="CE751" s="5"/>
      <c r="CF751" s="5"/>
      <c r="CG751" s="5"/>
      <c r="CH751" s="5"/>
      <c r="CI751" s="5"/>
      <c r="CJ751" s="5"/>
      <c r="CK751" s="5"/>
      <c r="CL751" s="5"/>
      <c r="CM751" s="5"/>
      <c r="CN751" s="5"/>
      <c r="CO751" s="5"/>
      <c r="CP751" s="5"/>
      <c r="CQ751" s="5"/>
      <c r="CR751" s="5"/>
      <c r="CS751" s="5"/>
      <c r="CT751" s="5"/>
      <c r="CU751" s="5"/>
      <c r="CV751" s="5"/>
      <c r="CW751" s="5"/>
      <c r="CX751" s="5"/>
      <c r="CY751" s="5"/>
      <c r="CZ751" s="5"/>
      <c r="DA751" s="5"/>
      <c r="DB751" s="5"/>
      <c r="DC751" s="5"/>
      <c r="DD751" s="5"/>
      <c r="DE751" s="5"/>
      <c r="DF751" s="5"/>
      <c r="DG751" s="5"/>
      <c r="DH751" s="5"/>
      <c r="DI751" s="5"/>
      <c r="DJ751" s="5"/>
      <c r="DK751" s="5"/>
      <c r="DL751" s="5"/>
      <c r="DM751" s="5"/>
      <c r="DN751" s="5"/>
      <c r="DO751" s="5"/>
      <c r="DP751" s="5"/>
      <c r="DQ751" s="5"/>
      <c r="DR751" s="5"/>
      <c r="DS751" s="5"/>
      <c r="DT751" s="5"/>
      <c r="DU751" s="5"/>
      <c r="DV751" s="5"/>
      <c r="DW751" s="5"/>
      <c r="DX751" s="5"/>
      <c r="DY751" s="5"/>
      <c r="DZ751" s="5"/>
      <c r="EA751" s="5"/>
      <c r="EB751" s="5"/>
      <c r="EC751" s="5"/>
      <c r="ED751" s="5"/>
      <c r="EE751" s="5"/>
      <c r="EF751" s="5"/>
      <c r="EG751" s="5"/>
      <c r="EH751" s="5"/>
      <c r="EI751" s="5"/>
      <c r="EJ751" s="5"/>
      <c r="EK751" s="5"/>
      <c r="EL751" s="5"/>
      <c r="EM751" s="5"/>
      <c r="EN751" s="5"/>
      <c r="EO751" s="5"/>
      <c r="EP751" s="5"/>
      <c r="EQ751" s="5"/>
      <c r="ER751" s="5"/>
      <c r="ES751" s="5"/>
      <c r="ET751" s="5"/>
      <c r="EU751" s="5"/>
      <c r="EV751" s="5"/>
      <c r="EW751" s="5"/>
      <c r="EX751" s="5"/>
      <c r="EY751" s="5"/>
      <c r="EZ751" s="5"/>
      <c r="FA751" s="5"/>
      <c r="FB751" s="5"/>
      <c r="FC751" s="5"/>
      <c r="FD751" s="5"/>
      <c r="FE751" s="5"/>
      <c r="FF751" s="5"/>
      <c r="FG751" s="5"/>
      <c r="FH751" s="5"/>
      <c r="FI751" s="5"/>
      <c r="FJ751" s="5"/>
      <c r="FK751" s="5"/>
      <c r="FL751" s="5"/>
      <c r="FM751" s="5"/>
      <c r="FN751" s="5"/>
      <c r="FO751" s="5"/>
      <c r="FP751" s="5"/>
      <c r="FQ751" s="5"/>
      <c r="FR751" s="5"/>
      <c r="FS751" s="5"/>
      <c r="FT751" s="5"/>
      <c r="FU751" s="5"/>
      <c r="FV751" s="5"/>
      <c r="FW751" s="5"/>
      <c r="FX751" s="5"/>
      <c r="FY751" s="5"/>
      <c r="FZ751" s="5"/>
      <c r="GA751" s="5"/>
      <c r="GB751" s="5"/>
      <c r="GC751" s="5"/>
      <c r="GD751" s="5"/>
      <c r="GE751" s="5"/>
      <c r="GF751" s="5"/>
      <c r="GG751" s="5"/>
      <c r="GH751" s="5"/>
      <c r="GI751" s="5"/>
      <c r="GJ751" s="5"/>
      <c r="GK751" s="5"/>
      <c r="GL751" s="5"/>
      <c r="GM751" s="5"/>
      <c r="GN751" s="5"/>
      <c r="GO751" s="5"/>
      <c r="GP751" s="5"/>
      <c r="GQ751" s="5"/>
      <c r="GR751" s="5"/>
      <c r="GS751" s="5"/>
      <c r="GT751" s="5"/>
      <c r="GU751" s="5"/>
      <c r="GV751" s="5"/>
      <c r="GW751" s="5"/>
      <c r="GX751" s="5"/>
      <c r="GY751" s="5"/>
      <c r="GZ751" s="5"/>
      <c r="HA751" s="5"/>
      <c r="HB751" s="5"/>
      <c r="HC751" s="5"/>
      <c r="HD751" s="5"/>
      <c r="HE751" s="5"/>
      <c r="HF751" s="5"/>
      <c r="HG751" s="5"/>
      <c r="HH751" s="5"/>
      <c r="HI751" s="5"/>
      <c r="HJ751" s="5"/>
      <c r="HK751" s="5"/>
      <c r="HL751" s="5"/>
    </row>
    <row r="752" spans="1:220" s="56" customFormat="1" x14ac:dyDescent="0.25">
      <c r="A752" s="44"/>
      <c r="B752" s="142"/>
      <c r="C752" s="143"/>
      <c r="D752" s="26"/>
      <c r="E752" s="26"/>
      <c r="F752" s="26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/>
      <c r="BG752" s="5"/>
      <c r="BH752" s="5"/>
      <c r="BI752" s="5"/>
      <c r="BJ752" s="5"/>
      <c r="BK752" s="5"/>
      <c r="BL752" s="5"/>
      <c r="BM752" s="5"/>
      <c r="BN752" s="5"/>
      <c r="BO752" s="5"/>
      <c r="BP752" s="5"/>
      <c r="BQ752" s="5"/>
      <c r="BR752" s="5"/>
      <c r="BS752" s="5"/>
      <c r="BT752" s="5"/>
      <c r="BU752" s="5"/>
      <c r="BV752" s="5"/>
      <c r="BW752" s="5"/>
      <c r="BX752" s="5"/>
      <c r="BY752" s="5"/>
      <c r="BZ752" s="5"/>
      <c r="CA752" s="5"/>
      <c r="CB752" s="5"/>
      <c r="CC752" s="5"/>
      <c r="CD752" s="5"/>
      <c r="CE752" s="5"/>
      <c r="CF752" s="5"/>
      <c r="CG752" s="5"/>
      <c r="CH752" s="5"/>
      <c r="CI752" s="5"/>
      <c r="CJ752" s="5"/>
      <c r="CK752" s="5"/>
      <c r="CL752" s="5"/>
      <c r="CM752" s="5"/>
      <c r="CN752" s="5"/>
      <c r="CO752" s="5"/>
      <c r="CP752" s="5"/>
      <c r="CQ752" s="5"/>
      <c r="CR752" s="5"/>
      <c r="CS752" s="5"/>
      <c r="CT752" s="5"/>
      <c r="CU752" s="5"/>
      <c r="CV752" s="5"/>
      <c r="CW752" s="5"/>
      <c r="CX752" s="5"/>
      <c r="CY752" s="5"/>
      <c r="CZ752" s="5"/>
      <c r="DA752" s="5"/>
      <c r="DB752" s="5"/>
      <c r="DC752" s="5"/>
      <c r="DD752" s="5"/>
      <c r="DE752" s="5"/>
      <c r="DF752" s="5"/>
      <c r="DG752" s="5"/>
      <c r="DH752" s="5"/>
      <c r="DI752" s="5"/>
      <c r="DJ752" s="5"/>
      <c r="DK752" s="5"/>
      <c r="DL752" s="5"/>
      <c r="DM752" s="5"/>
      <c r="DN752" s="5"/>
      <c r="DO752" s="5"/>
      <c r="DP752" s="5"/>
      <c r="DQ752" s="5"/>
      <c r="DR752" s="5"/>
      <c r="DS752" s="5"/>
      <c r="DT752" s="5"/>
      <c r="DU752" s="5"/>
      <c r="DV752" s="5"/>
      <c r="DW752" s="5"/>
      <c r="DX752" s="5"/>
      <c r="DY752" s="5"/>
      <c r="DZ752" s="5"/>
      <c r="EA752" s="5"/>
      <c r="EB752" s="5"/>
      <c r="EC752" s="5"/>
      <c r="ED752" s="5"/>
      <c r="EE752" s="5"/>
      <c r="EF752" s="5"/>
      <c r="EG752" s="5"/>
      <c r="EH752" s="5"/>
      <c r="EI752" s="5"/>
      <c r="EJ752" s="5"/>
      <c r="EK752" s="5"/>
      <c r="EL752" s="5"/>
      <c r="EM752" s="5"/>
      <c r="EN752" s="5"/>
      <c r="EO752" s="5"/>
      <c r="EP752" s="5"/>
      <c r="EQ752" s="5"/>
      <c r="ER752" s="5"/>
      <c r="ES752" s="5"/>
      <c r="ET752" s="5"/>
      <c r="EU752" s="5"/>
      <c r="EV752" s="5"/>
      <c r="EW752" s="5"/>
      <c r="EX752" s="5"/>
      <c r="EY752" s="5"/>
      <c r="EZ752" s="5"/>
      <c r="FA752" s="5"/>
      <c r="FB752" s="5"/>
      <c r="FC752" s="5"/>
      <c r="FD752" s="5"/>
      <c r="FE752" s="5"/>
      <c r="FF752" s="5"/>
      <c r="FG752" s="5"/>
      <c r="FH752" s="5"/>
      <c r="FI752" s="5"/>
      <c r="FJ752" s="5"/>
      <c r="FK752" s="5"/>
      <c r="FL752" s="5"/>
      <c r="FM752" s="5"/>
      <c r="FN752" s="5"/>
      <c r="FO752" s="5"/>
      <c r="FP752" s="5"/>
      <c r="FQ752" s="5"/>
      <c r="FR752" s="5"/>
      <c r="FS752" s="5"/>
      <c r="FT752" s="5"/>
      <c r="FU752" s="5"/>
      <c r="FV752" s="5"/>
      <c r="FW752" s="5"/>
      <c r="FX752" s="5"/>
      <c r="FY752" s="5"/>
      <c r="FZ752" s="5"/>
      <c r="GA752" s="5"/>
      <c r="GB752" s="5"/>
      <c r="GC752" s="5"/>
      <c r="GD752" s="5"/>
      <c r="GE752" s="5"/>
      <c r="GF752" s="5"/>
      <c r="GG752" s="5"/>
      <c r="GH752" s="5"/>
      <c r="GI752" s="5"/>
      <c r="GJ752" s="5"/>
      <c r="GK752" s="5"/>
      <c r="GL752" s="5"/>
      <c r="GM752" s="5"/>
      <c r="GN752" s="5"/>
      <c r="GO752" s="5"/>
      <c r="GP752" s="5"/>
      <c r="GQ752" s="5"/>
      <c r="GR752" s="5"/>
      <c r="GS752" s="5"/>
      <c r="GT752" s="5"/>
      <c r="GU752" s="5"/>
      <c r="GV752" s="5"/>
      <c r="GW752" s="5"/>
      <c r="GX752" s="5"/>
      <c r="GY752" s="5"/>
      <c r="GZ752" s="5"/>
      <c r="HA752" s="5"/>
      <c r="HB752" s="5"/>
      <c r="HC752" s="5"/>
      <c r="HD752" s="5"/>
      <c r="HE752" s="5"/>
      <c r="HF752" s="5"/>
      <c r="HG752" s="5"/>
      <c r="HH752" s="5"/>
      <c r="HI752" s="5"/>
      <c r="HJ752" s="5"/>
      <c r="HK752" s="5"/>
      <c r="HL752" s="5"/>
    </row>
    <row r="753" spans="1:220" s="56" customFormat="1" x14ac:dyDescent="0.25">
      <c r="A753" s="44"/>
      <c r="B753" s="142"/>
      <c r="C753" s="143"/>
      <c r="D753" s="26"/>
      <c r="E753" s="26"/>
      <c r="F753" s="26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  <c r="BF753" s="5"/>
      <c r="BG753" s="5"/>
      <c r="BH753" s="5"/>
      <c r="BI753" s="5"/>
      <c r="BJ753" s="5"/>
      <c r="BK753" s="5"/>
      <c r="BL753" s="5"/>
      <c r="BM753" s="5"/>
      <c r="BN753" s="5"/>
      <c r="BO753" s="5"/>
      <c r="BP753" s="5"/>
      <c r="BQ753" s="5"/>
      <c r="BR753" s="5"/>
      <c r="BS753" s="5"/>
      <c r="BT753" s="5"/>
      <c r="BU753" s="5"/>
      <c r="BV753" s="5"/>
      <c r="BW753" s="5"/>
      <c r="BX753" s="5"/>
      <c r="BY753" s="5"/>
      <c r="BZ753" s="5"/>
      <c r="CA753" s="5"/>
      <c r="CB753" s="5"/>
      <c r="CC753" s="5"/>
      <c r="CD753" s="5"/>
      <c r="CE753" s="5"/>
      <c r="CF753" s="5"/>
      <c r="CG753" s="5"/>
      <c r="CH753" s="5"/>
      <c r="CI753" s="5"/>
      <c r="CJ753" s="5"/>
      <c r="CK753" s="5"/>
      <c r="CL753" s="5"/>
      <c r="CM753" s="5"/>
      <c r="CN753" s="5"/>
      <c r="CO753" s="5"/>
      <c r="CP753" s="5"/>
      <c r="CQ753" s="5"/>
      <c r="CR753" s="5"/>
      <c r="CS753" s="5"/>
      <c r="CT753" s="5"/>
      <c r="CU753" s="5"/>
      <c r="CV753" s="5"/>
      <c r="CW753" s="5"/>
      <c r="CX753" s="5"/>
      <c r="CY753" s="5"/>
      <c r="CZ753" s="5"/>
      <c r="DA753" s="5"/>
      <c r="DB753" s="5"/>
      <c r="DC753" s="5"/>
      <c r="DD753" s="5"/>
      <c r="DE753" s="5"/>
      <c r="DF753" s="5"/>
      <c r="DG753" s="5"/>
      <c r="DH753" s="5"/>
      <c r="DI753" s="5"/>
      <c r="DJ753" s="5"/>
      <c r="DK753" s="5"/>
      <c r="DL753" s="5"/>
      <c r="DM753" s="5"/>
      <c r="DN753" s="5"/>
      <c r="DO753" s="5"/>
      <c r="DP753" s="5"/>
      <c r="DQ753" s="5"/>
      <c r="DR753" s="5"/>
      <c r="DS753" s="5"/>
      <c r="DT753" s="5"/>
      <c r="DU753" s="5"/>
      <c r="DV753" s="5"/>
      <c r="DW753" s="5"/>
      <c r="DX753" s="5"/>
      <c r="DY753" s="5"/>
      <c r="DZ753" s="5"/>
      <c r="EA753" s="5"/>
      <c r="EB753" s="5"/>
      <c r="EC753" s="5"/>
      <c r="ED753" s="5"/>
      <c r="EE753" s="5"/>
      <c r="EF753" s="5"/>
      <c r="EG753" s="5"/>
      <c r="EH753" s="5"/>
      <c r="EI753" s="5"/>
      <c r="EJ753" s="5"/>
      <c r="EK753" s="5"/>
      <c r="EL753" s="5"/>
      <c r="EM753" s="5"/>
      <c r="EN753" s="5"/>
      <c r="EO753" s="5"/>
      <c r="EP753" s="5"/>
      <c r="EQ753" s="5"/>
      <c r="ER753" s="5"/>
      <c r="ES753" s="5"/>
      <c r="ET753" s="5"/>
      <c r="EU753" s="5"/>
      <c r="EV753" s="5"/>
      <c r="EW753" s="5"/>
      <c r="EX753" s="5"/>
      <c r="EY753" s="5"/>
      <c r="EZ753" s="5"/>
      <c r="FA753" s="5"/>
      <c r="FB753" s="5"/>
      <c r="FC753" s="5"/>
      <c r="FD753" s="5"/>
      <c r="FE753" s="5"/>
      <c r="FF753" s="5"/>
      <c r="FG753" s="5"/>
      <c r="FH753" s="5"/>
      <c r="FI753" s="5"/>
      <c r="FJ753" s="5"/>
      <c r="FK753" s="5"/>
      <c r="FL753" s="5"/>
      <c r="FM753" s="5"/>
      <c r="FN753" s="5"/>
      <c r="FO753" s="5"/>
      <c r="FP753" s="5"/>
      <c r="FQ753" s="5"/>
      <c r="FR753" s="5"/>
      <c r="FS753" s="5"/>
      <c r="FT753" s="5"/>
      <c r="FU753" s="5"/>
      <c r="FV753" s="5"/>
      <c r="FW753" s="5"/>
      <c r="FX753" s="5"/>
      <c r="FY753" s="5"/>
      <c r="FZ753" s="5"/>
      <c r="GA753" s="5"/>
      <c r="GB753" s="5"/>
      <c r="GC753" s="5"/>
      <c r="GD753" s="5"/>
      <c r="GE753" s="5"/>
      <c r="GF753" s="5"/>
      <c r="GG753" s="5"/>
      <c r="GH753" s="5"/>
      <c r="GI753" s="5"/>
      <c r="GJ753" s="5"/>
      <c r="GK753" s="5"/>
      <c r="GL753" s="5"/>
      <c r="GM753" s="5"/>
      <c r="GN753" s="5"/>
      <c r="GO753" s="5"/>
      <c r="GP753" s="5"/>
      <c r="GQ753" s="5"/>
      <c r="GR753" s="5"/>
      <c r="GS753" s="5"/>
      <c r="GT753" s="5"/>
      <c r="GU753" s="5"/>
      <c r="GV753" s="5"/>
      <c r="GW753" s="5"/>
      <c r="GX753" s="5"/>
      <c r="GY753" s="5"/>
      <c r="GZ753" s="5"/>
      <c r="HA753" s="5"/>
      <c r="HB753" s="5"/>
      <c r="HC753" s="5"/>
      <c r="HD753" s="5"/>
      <c r="HE753" s="5"/>
      <c r="HF753" s="5"/>
      <c r="HG753" s="5"/>
      <c r="HH753" s="5"/>
      <c r="HI753" s="5"/>
      <c r="HJ753" s="5"/>
      <c r="HK753" s="5"/>
      <c r="HL753" s="5"/>
    </row>
    <row r="754" spans="1:220" s="56" customFormat="1" x14ac:dyDescent="0.25">
      <c r="A754" s="44"/>
      <c r="B754" s="142"/>
      <c r="C754" s="143"/>
      <c r="D754" s="26"/>
      <c r="E754" s="26"/>
      <c r="F754" s="26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  <c r="BI754" s="5"/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  <c r="BU754" s="5"/>
      <c r="BV754" s="5"/>
      <c r="BW754" s="5"/>
      <c r="BX754" s="5"/>
      <c r="BY754" s="5"/>
      <c r="BZ754" s="5"/>
      <c r="CA754" s="5"/>
      <c r="CB754" s="5"/>
      <c r="CC754" s="5"/>
      <c r="CD754" s="5"/>
      <c r="CE754" s="5"/>
      <c r="CF754" s="5"/>
      <c r="CG754" s="5"/>
      <c r="CH754" s="5"/>
      <c r="CI754" s="5"/>
      <c r="CJ754" s="5"/>
      <c r="CK754" s="5"/>
      <c r="CL754" s="5"/>
      <c r="CM754" s="5"/>
      <c r="CN754" s="5"/>
      <c r="CO754" s="5"/>
      <c r="CP754" s="5"/>
      <c r="CQ754" s="5"/>
      <c r="CR754" s="5"/>
      <c r="CS754" s="5"/>
      <c r="CT754" s="5"/>
      <c r="CU754" s="5"/>
      <c r="CV754" s="5"/>
      <c r="CW754" s="5"/>
      <c r="CX754" s="5"/>
      <c r="CY754" s="5"/>
      <c r="CZ754" s="5"/>
      <c r="DA754" s="5"/>
      <c r="DB754" s="5"/>
      <c r="DC754" s="5"/>
      <c r="DD754" s="5"/>
      <c r="DE754" s="5"/>
      <c r="DF754" s="5"/>
      <c r="DG754" s="5"/>
      <c r="DH754" s="5"/>
      <c r="DI754" s="5"/>
      <c r="DJ754" s="5"/>
      <c r="DK754" s="5"/>
      <c r="DL754" s="5"/>
      <c r="DM754" s="5"/>
      <c r="DN754" s="5"/>
      <c r="DO754" s="5"/>
      <c r="DP754" s="5"/>
      <c r="DQ754" s="5"/>
      <c r="DR754" s="5"/>
      <c r="DS754" s="5"/>
      <c r="DT754" s="5"/>
      <c r="DU754" s="5"/>
      <c r="DV754" s="5"/>
      <c r="DW754" s="5"/>
      <c r="DX754" s="5"/>
      <c r="DY754" s="5"/>
      <c r="DZ754" s="5"/>
      <c r="EA754" s="5"/>
      <c r="EB754" s="5"/>
      <c r="EC754" s="5"/>
      <c r="ED754" s="5"/>
      <c r="EE754" s="5"/>
      <c r="EF754" s="5"/>
      <c r="EG754" s="5"/>
      <c r="EH754" s="5"/>
      <c r="EI754" s="5"/>
      <c r="EJ754" s="5"/>
      <c r="EK754" s="5"/>
      <c r="EL754" s="5"/>
      <c r="EM754" s="5"/>
      <c r="EN754" s="5"/>
      <c r="EO754" s="5"/>
      <c r="EP754" s="5"/>
      <c r="EQ754" s="5"/>
      <c r="ER754" s="5"/>
      <c r="ES754" s="5"/>
      <c r="ET754" s="5"/>
      <c r="EU754" s="5"/>
      <c r="EV754" s="5"/>
      <c r="EW754" s="5"/>
      <c r="EX754" s="5"/>
      <c r="EY754" s="5"/>
      <c r="EZ754" s="5"/>
      <c r="FA754" s="5"/>
      <c r="FB754" s="5"/>
      <c r="FC754" s="5"/>
      <c r="FD754" s="5"/>
      <c r="FE754" s="5"/>
      <c r="FF754" s="5"/>
      <c r="FG754" s="5"/>
      <c r="FH754" s="5"/>
      <c r="FI754" s="5"/>
      <c r="FJ754" s="5"/>
      <c r="FK754" s="5"/>
      <c r="FL754" s="5"/>
      <c r="FM754" s="5"/>
      <c r="FN754" s="5"/>
      <c r="FO754" s="5"/>
      <c r="FP754" s="5"/>
      <c r="FQ754" s="5"/>
      <c r="FR754" s="5"/>
      <c r="FS754" s="5"/>
      <c r="FT754" s="5"/>
      <c r="FU754" s="5"/>
      <c r="FV754" s="5"/>
      <c r="FW754" s="5"/>
      <c r="FX754" s="5"/>
      <c r="FY754" s="5"/>
      <c r="FZ754" s="5"/>
      <c r="GA754" s="5"/>
      <c r="GB754" s="5"/>
      <c r="GC754" s="5"/>
      <c r="GD754" s="5"/>
      <c r="GE754" s="5"/>
      <c r="GF754" s="5"/>
      <c r="GG754" s="5"/>
      <c r="GH754" s="5"/>
      <c r="GI754" s="5"/>
      <c r="GJ754" s="5"/>
      <c r="GK754" s="5"/>
      <c r="GL754" s="5"/>
      <c r="GM754" s="5"/>
      <c r="GN754" s="5"/>
      <c r="GO754" s="5"/>
      <c r="GP754" s="5"/>
      <c r="GQ754" s="5"/>
      <c r="GR754" s="5"/>
      <c r="GS754" s="5"/>
      <c r="GT754" s="5"/>
      <c r="GU754" s="5"/>
      <c r="GV754" s="5"/>
      <c r="GW754" s="5"/>
      <c r="GX754" s="5"/>
      <c r="GY754" s="5"/>
      <c r="GZ754" s="5"/>
      <c r="HA754" s="5"/>
      <c r="HB754" s="5"/>
      <c r="HC754" s="5"/>
      <c r="HD754" s="5"/>
      <c r="HE754" s="5"/>
      <c r="HF754" s="5"/>
      <c r="HG754" s="5"/>
      <c r="HH754" s="5"/>
      <c r="HI754" s="5"/>
      <c r="HJ754" s="5"/>
      <c r="HK754" s="5"/>
      <c r="HL754" s="5"/>
    </row>
    <row r="755" spans="1:220" s="56" customFormat="1" x14ac:dyDescent="0.25">
      <c r="A755" s="44"/>
      <c r="B755" s="142"/>
      <c r="C755" s="143"/>
      <c r="D755" s="26"/>
      <c r="E755" s="26"/>
      <c r="F755" s="26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  <c r="BU755" s="5"/>
      <c r="BV755" s="5"/>
      <c r="BW755" s="5"/>
      <c r="BX755" s="5"/>
      <c r="BY755" s="5"/>
      <c r="BZ755" s="5"/>
      <c r="CA755" s="5"/>
      <c r="CB755" s="5"/>
      <c r="CC755" s="5"/>
      <c r="CD755" s="5"/>
      <c r="CE755" s="5"/>
      <c r="CF755" s="5"/>
      <c r="CG755" s="5"/>
      <c r="CH755" s="5"/>
      <c r="CI755" s="5"/>
      <c r="CJ755" s="5"/>
      <c r="CK755" s="5"/>
      <c r="CL755" s="5"/>
      <c r="CM755" s="5"/>
      <c r="CN755" s="5"/>
      <c r="CO755" s="5"/>
      <c r="CP755" s="5"/>
      <c r="CQ755" s="5"/>
      <c r="CR755" s="5"/>
      <c r="CS755" s="5"/>
      <c r="CT755" s="5"/>
      <c r="CU755" s="5"/>
      <c r="CV755" s="5"/>
      <c r="CW755" s="5"/>
      <c r="CX755" s="5"/>
      <c r="CY755" s="5"/>
      <c r="CZ755" s="5"/>
      <c r="DA755" s="5"/>
      <c r="DB755" s="5"/>
      <c r="DC755" s="5"/>
      <c r="DD755" s="5"/>
      <c r="DE755" s="5"/>
      <c r="DF755" s="5"/>
      <c r="DG755" s="5"/>
      <c r="DH755" s="5"/>
      <c r="DI755" s="5"/>
      <c r="DJ755" s="5"/>
      <c r="DK755" s="5"/>
      <c r="DL755" s="5"/>
      <c r="DM755" s="5"/>
      <c r="DN755" s="5"/>
      <c r="DO755" s="5"/>
      <c r="DP755" s="5"/>
      <c r="DQ755" s="5"/>
      <c r="DR755" s="5"/>
      <c r="DS755" s="5"/>
      <c r="DT755" s="5"/>
      <c r="DU755" s="5"/>
      <c r="DV755" s="5"/>
      <c r="DW755" s="5"/>
      <c r="DX755" s="5"/>
      <c r="DY755" s="5"/>
      <c r="DZ755" s="5"/>
      <c r="EA755" s="5"/>
      <c r="EB755" s="5"/>
      <c r="EC755" s="5"/>
      <c r="ED755" s="5"/>
      <c r="EE755" s="5"/>
      <c r="EF755" s="5"/>
      <c r="EG755" s="5"/>
      <c r="EH755" s="5"/>
      <c r="EI755" s="5"/>
      <c r="EJ755" s="5"/>
      <c r="EK755" s="5"/>
      <c r="EL755" s="5"/>
      <c r="EM755" s="5"/>
      <c r="EN755" s="5"/>
      <c r="EO755" s="5"/>
      <c r="EP755" s="5"/>
      <c r="EQ755" s="5"/>
      <c r="ER755" s="5"/>
      <c r="ES755" s="5"/>
      <c r="ET755" s="5"/>
      <c r="EU755" s="5"/>
      <c r="EV755" s="5"/>
      <c r="EW755" s="5"/>
      <c r="EX755" s="5"/>
      <c r="EY755" s="5"/>
      <c r="EZ755" s="5"/>
      <c r="FA755" s="5"/>
      <c r="FB755" s="5"/>
      <c r="FC755" s="5"/>
      <c r="FD755" s="5"/>
      <c r="FE755" s="5"/>
      <c r="FF755" s="5"/>
      <c r="FG755" s="5"/>
      <c r="FH755" s="5"/>
      <c r="FI755" s="5"/>
      <c r="FJ755" s="5"/>
      <c r="FK755" s="5"/>
      <c r="FL755" s="5"/>
      <c r="FM755" s="5"/>
      <c r="FN755" s="5"/>
      <c r="FO755" s="5"/>
      <c r="FP755" s="5"/>
      <c r="FQ755" s="5"/>
      <c r="FR755" s="5"/>
      <c r="FS755" s="5"/>
      <c r="FT755" s="5"/>
      <c r="FU755" s="5"/>
      <c r="FV755" s="5"/>
      <c r="FW755" s="5"/>
      <c r="FX755" s="5"/>
      <c r="FY755" s="5"/>
      <c r="FZ755" s="5"/>
      <c r="GA755" s="5"/>
      <c r="GB755" s="5"/>
      <c r="GC755" s="5"/>
      <c r="GD755" s="5"/>
      <c r="GE755" s="5"/>
      <c r="GF755" s="5"/>
      <c r="GG755" s="5"/>
      <c r="GH755" s="5"/>
      <c r="GI755" s="5"/>
      <c r="GJ755" s="5"/>
      <c r="GK755" s="5"/>
      <c r="GL755" s="5"/>
      <c r="GM755" s="5"/>
      <c r="GN755" s="5"/>
      <c r="GO755" s="5"/>
      <c r="GP755" s="5"/>
      <c r="GQ755" s="5"/>
      <c r="GR755" s="5"/>
      <c r="GS755" s="5"/>
      <c r="GT755" s="5"/>
      <c r="GU755" s="5"/>
      <c r="GV755" s="5"/>
      <c r="GW755" s="5"/>
      <c r="GX755" s="5"/>
      <c r="GY755" s="5"/>
      <c r="GZ755" s="5"/>
      <c r="HA755" s="5"/>
      <c r="HB755" s="5"/>
      <c r="HC755" s="5"/>
      <c r="HD755" s="5"/>
      <c r="HE755" s="5"/>
      <c r="HF755" s="5"/>
      <c r="HG755" s="5"/>
      <c r="HH755" s="5"/>
      <c r="HI755" s="5"/>
      <c r="HJ755" s="5"/>
      <c r="HK755" s="5"/>
      <c r="HL755" s="5"/>
    </row>
    <row r="756" spans="1:220" s="56" customFormat="1" x14ac:dyDescent="0.25">
      <c r="A756" s="44"/>
      <c r="B756" s="142"/>
      <c r="C756" s="143"/>
      <c r="D756" s="26"/>
      <c r="E756" s="26"/>
      <c r="F756" s="26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  <c r="BI756" s="5"/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  <c r="BU756" s="5"/>
      <c r="BV756" s="5"/>
      <c r="BW756" s="5"/>
      <c r="BX756" s="5"/>
      <c r="BY756" s="5"/>
      <c r="BZ756" s="5"/>
      <c r="CA756" s="5"/>
      <c r="CB756" s="5"/>
      <c r="CC756" s="5"/>
      <c r="CD756" s="5"/>
      <c r="CE756" s="5"/>
      <c r="CF756" s="5"/>
      <c r="CG756" s="5"/>
      <c r="CH756" s="5"/>
      <c r="CI756" s="5"/>
      <c r="CJ756" s="5"/>
      <c r="CK756" s="5"/>
      <c r="CL756" s="5"/>
      <c r="CM756" s="5"/>
      <c r="CN756" s="5"/>
      <c r="CO756" s="5"/>
      <c r="CP756" s="5"/>
      <c r="CQ756" s="5"/>
      <c r="CR756" s="5"/>
      <c r="CS756" s="5"/>
      <c r="CT756" s="5"/>
      <c r="CU756" s="5"/>
      <c r="CV756" s="5"/>
      <c r="CW756" s="5"/>
      <c r="CX756" s="5"/>
      <c r="CY756" s="5"/>
      <c r="CZ756" s="5"/>
      <c r="DA756" s="5"/>
      <c r="DB756" s="5"/>
      <c r="DC756" s="5"/>
      <c r="DD756" s="5"/>
      <c r="DE756" s="5"/>
      <c r="DF756" s="5"/>
      <c r="DG756" s="5"/>
      <c r="DH756" s="5"/>
      <c r="DI756" s="5"/>
      <c r="DJ756" s="5"/>
      <c r="DK756" s="5"/>
      <c r="DL756" s="5"/>
      <c r="DM756" s="5"/>
      <c r="DN756" s="5"/>
      <c r="DO756" s="5"/>
      <c r="DP756" s="5"/>
      <c r="DQ756" s="5"/>
      <c r="DR756" s="5"/>
      <c r="DS756" s="5"/>
      <c r="DT756" s="5"/>
      <c r="DU756" s="5"/>
      <c r="DV756" s="5"/>
      <c r="DW756" s="5"/>
      <c r="DX756" s="5"/>
      <c r="DY756" s="5"/>
      <c r="DZ756" s="5"/>
      <c r="EA756" s="5"/>
      <c r="EB756" s="5"/>
      <c r="EC756" s="5"/>
      <c r="ED756" s="5"/>
      <c r="EE756" s="5"/>
      <c r="EF756" s="5"/>
      <c r="EG756" s="5"/>
      <c r="EH756" s="5"/>
      <c r="EI756" s="5"/>
      <c r="EJ756" s="5"/>
      <c r="EK756" s="5"/>
      <c r="EL756" s="5"/>
      <c r="EM756" s="5"/>
      <c r="EN756" s="5"/>
      <c r="EO756" s="5"/>
      <c r="EP756" s="5"/>
      <c r="EQ756" s="5"/>
      <c r="ER756" s="5"/>
      <c r="ES756" s="5"/>
      <c r="ET756" s="5"/>
      <c r="EU756" s="5"/>
      <c r="EV756" s="5"/>
      <c r="EW756" s="5"/>
      <c r="EX756" s="5"/>
      <c r="EY756" s="5"/>
      <c r="EZ756" s="5"/>
      <c r="FA756" s="5"/>
      <c r="FB756" s="5"/>
      <c r="FC756" s="5"/>
      <c r="FD756" s="5"/>
      <c r="FE756" s="5"/>
      <c r="FF756" s="5"/>
      <c r="FG756" s="5"/>
      <c r="FH756" s="5"/>
      <c r="FI756" s="5"/>
      <c r="FJ756" s="5"/>
      <c r="FK756" s="5"/>
      <c r="FL756" s="5"/>
      <c r="FM756" s="5"/>
      <c r="FN756" s="5"/>
      <c r="FO756" s="5"/>
      <c r="FP756" s="5"/>
      <c r="FQ756" s="5"/>
      <c r="FR756" s="5"/>
      <c r="FS756" s="5"/>
      <c r="FT756" s="5"/>
      <c r="FU756" s="5"/>
      <c r="FV756" s="5"/>
      <c r="FW756" s="5"/>
      <c r="FX756" s="5"/>
      <c r="FY756" s="5"/>
      <c r="FZ756" s="5"/>
      <c r="GA756" s="5"/>
      <c r="GB756" s="5"/>
      <c r="GC756" s="5"/>
      <c r="GD756" s="5"/>
      <c r="GE756" s="5"/>
      <c r="GF756" s="5"/>
      <c r="GG756" s="5"/>
      <c r="GH756" s="5"/>
      <c r="GI756" s="5"/>
      <c r="GJ756" s="5"/>
      <c r="GK756" s="5"/>
      <c r="GL756" s="5"/>
      <c r="GM756" s="5"/>
      <c r="GN756" s="5"/>
      <c r="GO756" s="5"/>
      <c r="GP756" s="5"/>
      <c r="GQ756" s="5"/>
      <c r="GR756" s="5"/>
      <c r="GS756" s="5"/>
      <c r="GT756" s="5"/>
      <c r="GU756" s="5"/>
      <c r="GV756" s="5"/>
      <c r="GW756" s="5"/>
      <c r="GX756" s="5"/>
      <c r="GY756" s="5"/>
      <c r="GZ756" s="5"/>
      <c r="HA756" s="5"/>
      <c r="HB756" s="5"/>
      <c r="HC756" s="5"/>
      <c r="HD756" s="5"/>
      <c r="HE756" s="5"/>
      <c r="HF756" s="5"/>
      <c r="HG756" s="5"/>
      <c r="HH756" s="5"/>
      <c r="HI756" s="5"/>
      <c r="HJ756" s="5"/>
      <c r="HK756" s="5"/>
      <c r="HL756" s="5"/>
    </row>
    <row r="757" spans="1:220" s="56" customFormat="1" x14ac:dyDescent="0.25">
      <c r="A757" s="44"/>
      <c r="B757" s="142"/>
      <c r="C757" s="143"/>
      <c r="D757" s="26"/>
      <c r="E757" s="26"/>
      <c r="F757" s="26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BH757" s="5"/>
      <c r="BI757" s="5"/>
      <c r="BJ757" s="5"/>
      <c r="BK757" s="5"/>
      <c r="BL757" s="5"/>
      <c r="BM757" s="5"/>
      <c r="BN757" s="5"/>
      <c r="BO757" s="5"/>
      <c r="BP757" s="5"/>
      <c r="BQ757" s="5"/>
      <c r="BR757" s="5"/>
      <c r="BS757" s="5"/>
      <c r="BT757" s="5"/>
      <c r="BU757" s="5"/>
      <c r="BV757" s="5"/>
      <c r="BW757" s="5"/>
      <c r="BX757" s="5"/>
      <c r="BY757" s="5"/>
      <c r="BZ757" s="5"/>
      <c r="CA757" s="5"/>
      <c r="CB757" s="5"/>
      <c r="CC757" s="5"/>
      <c r="CD757" s="5"/>
      <c r="CE757" s="5"/>
      <c r="CF757" s="5"/>
      <c r="CG757" s="5"/>
      <c r="CH757" s="5"/>
      <c r="CI757" s="5"/>
      <c r="CJ757" s="5"/>
      <c r="CK757" s="5"/>
      <c r="CL757" s="5"/>
      <c r="CM757" s="5"/>
      <c r="CN757" s="5"/>
      <c r="CO757" s="5"/>
      <c r="CP757" s="5"/>
      <c r="CQ757" s="5"/>
      <c r="CR757" s="5"/>
      <c r="CS757" s="5"/>
      <c r="CT757" s="5"/>
      <c r="CU757" s="5"/>
      <c r="CV757" s="5"/>
      <c r="CW757" s="5"/>
      <c r="CX757" s="5"/>
      <c r="CY757" s="5"/>
      <c r="CZ757" s="5"/>
      <c r="DA757" s="5"/>
      <c r="DB757" s="5"/>
      <c r="DC757" s="5"/>
      <c r="DD757" s="5"/>
      <c r="DE757" s="5"/>
      <c r="DF757" s="5"/>
      <c r="DG757" s="5"/>
      <c r="DH757" s="5"/>
      <c r="DI757" s="5"/>
      <c r="DJ757" s="5"/>
      <c r="DK757" s="5"/>
      <c r="DL757" s="5"/>
      <c r="DM757" s="5"/>
      <c r="DN757" s="5"/>
      <c r="DO757" s="5"/>
      <c r="DP757" s="5"/>
      <c r="DQ757" s="5"/>
      <c r="DR757" s="5"/>
      <c r="DS757" s="5"/>
      <c r="DT757" s="5"/>
      <c r="DU757" s="5"/>
      <c r="DV757" s="5"/>
      <c r="DW757" s="5"/>
      <c r="DX757" s="5"/>
      <c r="DY757" s="5"/>
      <c r="DZ757" s="5"/>
      <c r="EA757" s="5"/>
      <c r="EB757" s="5"/>
      <c r="EC757" s="5"/>
      <c r="ED757" s="5"/>
      <c r="EE757" s="5"/>
      <c r="EF757" s="5"/>
      <c r="EG757" s="5"/>
      <c r="EH757" s="5"/>
      <c r="EI757" s="5"/>
      <c r="EJ757" s="5"/>
      <c r="EK757" s="5"/>
      <c r="EL757" s="5"/>
      <c r="EM757" s="5"/>
      <c r="EN757" s="5"/>
      <c r="EO757" s="5"/>
      <c r="EP757" s="5"/>
      <c r="EQ757" s="5"/>
      <c r="ER757" s="5"/>
      <c r="ES757" s="5"/>
      <c r="ET757" s="5"/>
      <c r="EU757" s="5"/>
      <c r="EV757" s="5"/>
      <c r="EW757" s="5"/>
      <c r="EX757" s="5"/>
      <c r="EY757" s="5"/>
      <c r="EZ757" s="5"/>
      <c r="FA757" s="5"/>
      <c r="FB757" s="5"/>
      <c r="FC757" s="5"/>
      <c r="FD757" s="5"/>
      <c r="FE757" s="5"/>
      <c r="FF757" s="5"/>
      <c r="FG757" s="5"/>
      <c r="FH757" s="5"/>
      <c r="FI757" s="5"/>
      <c r="FJ757" s="5"/>
      <c r="FK757" s="5"/>
      <c r="FL757" s="5"/>
      <c r="FM757" s="5"/>
      <c r="FN757" s="5"/>
      <c r="FO757" s="5"/>
      <c r="FP757" s="5"/>
      <c r="FQ757" s="5"/>
      <c r="FR757" s="5"/>
      <c r="FS757" s="5"/>
      <c r="FT757" s="5"/>
      <c r="FU757" s="5"/>
      <c r="FV757" s="5"/>
      <c r="FW757" s="5"/>
      <c r="FX757" s="5"/>
      <c r="FY757" s="5"/>
      <c r="FZ757" s="5"/>
      <c r="GA757" s="5"/>
      <c r="GB757" s="5"/>
      <c r="GC757" s="5"/>
      <c r="GD757" s="5"/>
      <c r="GE757" s="5"/>
      <c r="GF757" s="5"/>
      <c r="GG757" s="5"/>
      <c r="GH757" s="5"/>
      <c r="GI757" s="5"/>
      <c r="GJ757" s="5"/>
      <c r="GK757" s="5"/>
      <c r="GL757" s="5"/>
      <c r="GM757" s="5"/>
      <c r="GN757" s="5"/>
      <c r="GO757" s="5"/>
      <c r="GP757" s="5"/>
      <c r="GQ757" s="5"/>
      <c r="GR757" s="5"/>
      <c r="GS757" s="5"/>
      <c r="GT757" s="5"/>
      <c r="GU757" s="5"/>
      <c r="GV757" s="5"/>
      <c r="GW757" s="5"/>
      <c r="GX757" s="5"/>
      <c r="GY757" s="5"/>
      <c r="GZ757" s="5"/>
      <c r="HA757" s="5"/>
      <c r="HB757" s="5"/>
      <c r="HC757" s="5"/>
      <c r="HD757" s="5"/>
      <c r="HE757" s="5"/>
      <c r="HF757" s="5"/>
      <c r="HG757" s="5"/>
      <c r="HH757" s="5"/>
      <c r="HI757" s="5"/>
      <c r="HJ757" s="5"/>
      <c r="HK757" s="5"/>
      <c r="HL757" s="5"/>
    </row>
    <row r="758" spans="1:220" s="56" customFormat="1" x14ac:dyDescent="0.25">
      <c r="A758" s="44"/>
      <c r="B758" s="142"/>
      <c r="C758" s="143"/>
      <c r="D758" s="26"/>
      <c r="E758" s="26"/>
      <c r="F758" s="26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  <c r="BI758" s="5"/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  <c r="BU758" s="5"/>
      <c r="BV758" s="5"/>
      <c r="BW758" s="5"/>
      <c r="BX758" s="5"/>
      <c r="BY758" s="5"/>
      <c r="BZ758" s="5"/>
      <c r="CA758" s="5"/>
      <c r="CB758" s="5"/>
      <c r="CC758" s="5"/>
      <c r="CD758" s="5"/>
      <c r="CE758" s="5"/>
      <c r="CF758" s="5"/>
      <c r="CG758" s="5"/>
      <c r="CH758" s="5"/>
      <c r="CI758" s="5"/>
      <c r="CJ758" s="5"/>
      <c r="CK758" s="5"/>
      <c r="CL758" s="5"/>
      <c r="CM758" s="5"/>
      <c r="CN758" s="5"/>
      <c r="CO758" s="5"/>
      <c r="CP758" s="5"/>
      <c r="CQ758" s="5"/>
      <c r="CR758" s="5"/>
      <c r="CS758" s="5"/>
      <c r="CT758" s="5"/>
      <c r="CU758" s="5"/>
      <c r="CV758" s="5"/>
      <c r="CW758" s="5"/>
      <c r="CX758" s="5"/>
      <c r="CY758" s="5"/>
      <c r="CZ758" s="5"/>
      <c r="DA758" s="5"/>
      <c r="DB758" s="5"/>
      <c r="DC758" s="5"/>
      <c r="DD758" s="5"/>
      <c r="DE758" s="5"/>
      <c r="DF758" s="5"/>
      <c r="DG758" s="5"/>
      <c r="DH758" s="5"/>
      <c r="DI758" s="5"/>
      <c r="DJ758" s="5"/>
      <c r="DK758" s="5"/>
      <c r="DL758" s="5"/>
      <c r="DM758" s="5"/>
      <c r="DN758" s="5"/>
      <c r="DO758" s="5"/>
      <c r="DP758" s="5"/>
      <c r="DQ758" s="5"/>
      <c r="DR758" s="5"/>
      <c r="DS758" s="5"/>
      <c r="DT758" s="5"/>
      <c r="DU758" s="5"/>
      <c r="DV758" s="5"/>
      <c r="DW758" s="5"/>
      <c r="DX758" s="5"/>
      <c r="DY758" s="5"/>
      <c r="DZ758" s="5"/>
      <c r="EA758" s="5"/>
      <c r="EB758" s="5"/>
      <c r="EC758" s="5"/>
      <c r="ED758" s="5"/>
      <c r="EE758" s="5"/>
      <c r="EF758" s="5"/>
      <c r="EG758" s="5"/>
      <c r="EH758" s="5"/>
      <c r="EI758" s="5"/>
      <c r="EJ758" s="5"/>
      <c r="EK758" s="5"/>
      <c r="EL758" s="5"/>
      <c r="EM758" s="5"/>
      <c r="EN758" s="5"/>
      <c r="EO758" s="5"/>
      <c r="EP758" s="5"/>
      <c r="EQ758" s="5"/>
      <c r="ER758" s="5"/>
      <c r="ES758" s="5"/>
      <c r="ET758" s="5"/>
      <c r="EU758" s="5"/>
      <c r="EV758" s="5"/>
      <c r="EW758" s="5"/>
      <c r="EX758" s="5"/>
      <c r="EY758" s="5"/>
      <c r="EZ758" s="5"/>
      <c r="FA758" s="5"/>
      <c r="FB758" s="5"/>
      <c r="FC758" s="5"/>
      <c r="FD758" s="5"/>
      <c r="FE758" s="5"/>
      <c r="FF758" s="5"/>
      <c r="FG758" s="5"/>
      <c r="FH758" s="5"/>
      <c r="FI758" s="5"/>
      <c r="FJ758" s="5"/>
      <c r="FK758" s="5"/>
      <c r="FL758" s="5"/>
      <c r="FM758" s="5"/>
      <c r="FN758" s="5"/>
      <c r="FO758" s="5"/>
      <c r="FP758" s="5"/>
      <c r="FQ758" s="5"/>
      <c r="FR758" s="5"/>
      <c r="FS758" s="5"/>
      <c r="FT758" s="5"/>
      <c r="FU758" s="5"/>
      <c r="FV758" s="5"/>
      <c r="FW758" s="5"/>
      <c r="FX758" s="5"/>
      <c r="FY758" s="5"/>
      <c r="FZ758" s="5"/>
      <c r="GA758" s="5"/>
      <c r="GB758" s="5"/>
      <c r="GC758" s="5"/>
      <c r="GD758" s="5"/>
      <c r="GE758" s="5"/>
      <c r="GF758" s="5"/>
      <c r="GG758" s="5"/>
      <c r="GH758" s="5"/>
      <c r="GI758" s="5"/>
      <c r="GJ758" s="5"/>
      <c r="GK758" s="5"/>
      <c r="GL758" s="5"/>
      <c r="GM758" s="5"/>
      <c r="GN758" s="5"/>
      <c r="GO758" s="5"/>
      <c r="GP758" s="5"/>
      <c r="GQ758" s="5"/>
      <c r="GR758" s="5"/>
      <c r="GS758" s="5"/>
      <c r="GT758" s="5"/>
      <c r="GU758" s="5"/>
      <c r="GV758" s="5"/>
      <c r="GW758" s="5"/>
      <c r="GX758" s="5"/>
      <c r="GY758" s="5"/>
      <c r="GZ758" s="5"/>
      <c r="HA758" s="5"/>
      <c r="HB758" s="5"/>
      <c r="HC758" s="5"/>
      <c r="HD758" s="5"/>
      <c r="HE758" s="5"/>
      <c r="HF758" s="5"/>
      <c r="HG758" s="5"/>
      <c r="HH758" s="5"/>
      <c r="HI758" s="5"/>
      <c r="HJ758" s="5"/>
      <c r="HK758" s="5"/>
      <c r="HL758" s="5"/>
    </row>
    <row r="759" spans="1:220" s="56" customFormat="1" x14ac:dyDescent="0.25">
      <c r="A759" s="44"/>
      <c r="B759" s="142"/>
      <c r="C759" s="143"/>
      <c r="D759" s="26"/>
      <c r="E759" s="26"/>
      <c r="F759" s="26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  <c r="BI759" s="5"/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  <c r="BU759" s="5"/>
      <c r="BV759" s="5"/>
      <c r="BW759" s="5"/>
      <c r="BX759" s="5"/>
      <c r="BY759" s="5"/>
      <c r="BZ759" s="5"/>
      <c r="CA759" s="5"/>
      <c r="CB759" s="5"/>
      <c r="CC759" s="5"/>
      <c r="CD759" s="5"/>
      <c r="CE759" s="5"/>
      <c r="CF759" s="5"/>
      <c r="CG759" s="5"/>
      <c r="CH759" s="5"/>
      <c r="CI759" s="5"/>
      <c r="CJ759" s="5"/>
      <c r="CK759" s="5"/>
      <c r="CL759" s="5"/>
      <c r="CM759" s="5"/>
      <c r="CN759" s="5"/>
      <c r="CO759" s="5"/>
      <c r="CP759" s="5"/>
      <c r="CQ759" s="5"/>
      <c r="CR759" s="5"/>
      <c r="CS759" s="5"/>
      <c r="CT759" s="5"/>
      <c r="CU759" s="5"/>
      <c r="CV759" s="5"/>
      <c r="CW759" s="5"/>
      <c r="CX759" s="5"/>
      <c r="CY759" s="5"/>
      <c r="CZ759" s="5"/>
      <c r="DA759" s="5"/>
      <c r="DB759" s="5"/>
      <c r="DC759" s="5"/>
      <c r="DD759" s="5"/>
      <c r="DE759" s="5"/>
      <c r="DF759" s="5"/>
      <c r="DG759" s="5"/>
      <c r="DH759" s="5"/>
      <c r="DI759" s="5"/>
      <c r="DJ759" s="5"/>
      <c r="DK759" s="5"/>
      <c r="DL759" s="5"/>
      <c r="DM759" s="5"/>
      <c r="DN759" s="5"/>
      <c r="DO759" s="5"/>
      <c r="DP759" s="5"/>
      <c r="DQ759" s="5"/>
      <c r="DR759" s="5"/>
      <c r="DS759" s="5"/>
      <c r="DT759" s="5"/>
      <c r="DU759" s="5"/>
      <c r="DV759" s="5"/>
      <c r="DW759" s="5"/>
      <c r="DX759" s="5"/>
      <c r="DY759" s="5"/>
      <c r="DZ759" s="5"/>
      <c r="EA759" s="5"/>
      <c r="EB759" s="5"/>
      <c r="EC759" s="5"/>
      <c r="ED759" s="5"/>
      <c r="EE759" s="5"/>
      <c r="EF759" s="5"/>
      <c r="EG759" s="5"/>
      <c r="EH759" s="5"/>
      <c r="EI759" s="5"/>
      <c r="EJ759" s="5"/>
      <c r="EK759" s="5"/>
      <c r="EL759" s="5"/>
      <c r="EM759" s="5"/>
      <c r="EN759" s="5"/>
      <c r="EO759" s="5"/>
      <c r="EP759" s="5"/>
      <c r="EQ759" s="5"/>
      <c r="ER759" s="5"/>
      <c r="ES759" s="5"/>
      <c r="ET759" s="5"/>
      <c r="EU759" s="5"/>
      <c r="EV759" s="5"/>
      <c r="EW759" s="5"/>
      <c r="EX759" s="5"/>
      <c r="EY759" s="5"/>
      <c r="EZ759" s="5"/>
      <c r="FA759" s="5"/>
      <c r="FB759" s="5"/>
      <c r="FC759" s="5"/>
      <c r="FD759" s="5"/>
      <c r="FE759" s="5"/>
      <c r="FF759" s="5"/>
      <c r="FG759" s="5"/>
      <c r="FH759" s="5"/>
      <c r="FI759" s="5"/>
      <c r="FJ759" s="5"/>
      <c r="FK759" s="5"/>
      <c r="FL759" s="5"/>
      <c r="FM759" s="5"/>
      <c r="FN759" s="5"/>
      <c r="FO759" s="5"/>
      <c r="FP759" s="5"/>
      <c r="FQ759" s="5"/>
      <c r="FR759" s="5"/>
      <c r="FS759" s="5"/>
      <c r="FT759" s="5"/>
      <c r="FU759" s="5"/>
      <c r="FV759" s="5"/>
      <c r="FW759" s="5"/>
      <c r="FX759" s="5"/>
      <c r="FY759" s="5"/>
      <c r="FZ759" s="5"/>
      <c r="GA759" s="5"/>
      <c r="GB759" s="5"/>
      <c r="GC759" s="5"/>
      <c r="GD759" s="5"/>
      <c r="GE759" s="5"/>
      <c r="GF759" s="5"/>
      <c r="GG759" s="5"/>
      <c r="GH759" s="5"/>
      <c r="GI759" s="5"/>
      <c r="GJ759" s="5"/>
      <c r="GK759" s="5"/>
      <c r="GL759" s="5"/>
      <c r="GM759" s="5"/>
      <c r="GN759" s="5"/>
      <c r="GO759" s="5"/>
      <c r="GP759" s="5"/>
      <c r="GQ759" s="5"/>
      <c r="GR759" s="5"/>
      <c r="GS759" s="5"/>
      <c r="GT759" s="5"/>
      <c r="GU759" s="5"/>
      <c r="GV759" s="5"/>
      <c r="GW759" s="5"/>
      <c r="GX759" s="5"/>
      <c r="GY759" s="5"/>
      <c r="GZ759" s="5"/>
      <c r="HA759" s="5"/>
      <c r="HB759" s="5"/>
      <c r="HC759" s="5"/>
      <c r="HD759" s="5"/>
      <c r="HE759" s="5"/>
      <c r="HF759" s="5"/>
      <c r="HG759" s="5"/>
      <c r="HH759" s="5"/>
      <c r="HI759" s="5"/>
      <c r="HJ759" s="5"/>
      <c r="HK759" s="5"/>
      <c r="HL759" s="5"/>
    </row>
    <row r="760" spans="1:220" s="56" customFormat="1" x14ac:dyDescent="0.25">
      <c r="A760" s="44"/>
      <c r="B760" s="142"/>
      <c r="C760" s="143"/>
      <c r="D760" s="26"/>
      <c r="E760" s="26"/>
      <c r="F760" s="26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  <c r="BI760" s="5"/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  <c r="BU760" s="5"/>
      <c r="BV760" s="5"/>
      <c r="BW760" s="5"/>
      <c r="BX760" s="5"/>
      <c r="BY760" s="5"/>
      <c r="BZ760" s="5"/>
      <c r="CA760" s="5"/>
      <c r="CB760" s="5"/>
      <c r="CC760" s="5"/>
      <c r="CD760" s="5"/>
      <c r="CE760" s="5"/>
      <c r="CF760" s="5"/>
      <c r="CG760" s="5"/>
      <c r="CH760" s="5"/>
      <c r="CI760" s="5"/>
      <c r="CJ760" s="5"/>
      <c r="CK760" s="5"/>
      <c r="CL760" s="5"/>
      <c r="CM760" s="5"/>
      <c r="CN760" s="5"/>
      <c r="CO760" s="5"/>
      <c r="CP760" s="5"/>
      <c r="CQ760" s="5"/>
      <c r="CR760" s="5"/>
      <c r="CS760" s="5"/>
      <c r="CT760" s="5"/>
      <c r="CU760" s="5"/>
      <c r="CV760" s="5"/>
      <c r="CW760" s="5"/>
      <c r="CX760" s="5"/>
      <c r="CY760" s="5"/>
      <c r="CZ760" s="5"/>
      <c r="DA760" s="5"/>
      <c r="DB760" s="5"/>
      <c r="DC760" s="5"/>
      <c r="DD760" s="5"/>
      <c r="DE760" s="5"/>
      <c r="DF760" s="5"/>
      <c r="DG760" s="5"/>
      <c r="DH760" s="5"/>
      <c r="DI760" s="5"/>
      <c r="DJ760" s="5"/>
      <c r="DK760" s="5"/>
      <c r="DL760" s="5"/>
      <c r="DM760" s="5"/>
      <c r="DN760" s="5"/>
      <c r="DO760" s="5"/>
      <c r="DP760" s="5"/>
      <c r="DQ760" s="5"/>
      <c r="DR760" s="5"/>
      <c r="DS760" s="5"/>
      <c r="DT760" s="5"/>
      <c r="DU760" s="5"/>
      <c r="DV760" s="5"/>
      <c r="DW760" s="5"/>
      <c r="DX760" s="5"/>
      <c r="DY760" s="5"/>
      <c r="DZ760" s="5"/>
      <c r="EA760" s="5"/>
      <c r="EB760" s="5"/>
      <c r="EC760" s="5"/>
      <c r="ED760" s="5"/>
      <c r="EE760" s="5"/>
      <c r="EF760" s="5"/>
      <c r="EG760" s="5"/>
      <c r="EH760" s="5"/>
      <c r="EI760" s="5"/>
      <c r="EJ760" s="5"/>
      <c r="EK760" s="5"/>
      <c r="EL760" s="5"/>
      <c r="EM760" s="5"/>
      <c r="EN760" s="5"/>
      <c r="EO760" s="5"/>
      <c r="EP760" s="5"/>
      <c r="EQ760" s="5"/>
      <c r="ER760" s="5"/>
      <c r="ES760" s="5"/>
      <c r="ET760" s="5"/>
      <c r="EU760" s="5"/>
      <c r="EV760" s="5"/>
      <c r="EW760" s="5"/>
      <c r="EX760" s="5"/>
      <c r="EY760" s="5"/>
      <c r="EZ760" s="5"/>
      <c r="FA760" s="5"/>
      <c r="FB760" s="5"/>
      <c r="FC760" s="5"/>
      <c r="FD760" s="5"/>
      <c r="FE760" s="5"/>
      <c r="FF760" s="5"/>
      <c r="FG760" s="5"/>
      <c r="FH760" s="5"/>
      <c r="FI760" s="5"/>
      <c r="FJ760" s="5"/>
      <c r="FK760" s="5"/>
      <c r="FL760" s="5"/>
      <c r="FM760" s="5"/>
      <c r="FN760" s="5"/>
      <c r="FO760" s="5"/>
      <c r="FP760" s="5"/>
      <c r="FQ760" s="5"/>
      <c r="FR760" s="5"/>
      <c r="FS760" s="5"/>
      <c r="FT760" s="5"/>
      <c r="FU760" s="5"/>
      <c r="FV760" s="5"/>
      <c r="FW760" s="5"/>
      <c r="FX760" s="5"/>
      <c r="FY760" s="5"/>
      <c r="FZ760" s="5"/>
      <c r="GA760" s="5"/>
      <c r="GB760" s="5"/>
      <c r="GC760" s="5"/>
      <c r="GD760" s="5"/>
      <c r="GE760" s="5"/>
      <c r="GF760" s="5"/>
      <c r="GG760" s="5"/>
      <c r="GH760" s="5"/>
      <c r="GI760" s="5"/>
      <c r="GJ760" s="5"/>
      <c r="GK760" s="5"/>
      <c r="GL760" s="5"/>
      <c r="GM760" s="5"/>
      <c r="GN760" s="5"/>
      <c r="GO760" s="5"/>
      <c r="GP760" s="5"/>
      <c r="GQ760" s="5"/>
      <c r="GR760" s="5"/>
      <c r="GS760" s="5"/>
      <c r="GT760" s="5"/>
      <c r="GU760" s="5"/>
      <c r="GV760" s="5"/>
      <c r="GW760" s="5"/>
      <c r="GX760" s="5"/>
      <c r="GY760" s="5"/>
      <c r="GZ760" s="5"/>
      <c r="HA760" s="5"/>
      <c r="HB760" s="5"/>
      <c r="HC760" s="5"/>
      <c r="HD760" s="5"/>
      <c r="HE760" s="5"/>
      <c r="HF760" s="5"/>
      <c r="HG760" s="5"/>
      <c r="HH760" s="5"/>
      <c r="HI760" s="5"/>
      <c r="HJ760" s="5"/>
      <c r="HK760" s="5"/>
      <c r="HL760" s="5"/>
    </row>
    <row r="761" spans="1:220" s="56" customFormat="1" x14ac:dyDescent="0.25">
      <c r="A761" s="44"/>
      <c r="B761" s="142"/>
      <c r="C761" s="143"/>
      <c r="D761" s="26"/>
      <c r="E761" s="26"/>
      <c r="F761" s="26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  <c r="BF761" s="5"/>
      <c r="BG761" s="5"/>
      <c r="BH761" s="5"/>
      <c r="BI761" s="5"/>
      <c r="BJ761" s="5"/>
      <c r="BK761" s="5"/>
      <c r="BL761" s="5"/>
      <c r="BM761" s="5"/>
      <c r="BN761" s="5"/>
      <c r="BO761" s="5"/>
      <c r="BP761" s="5"/>
      <c r="BQ761" s="5"/>
      <c r="BR761" s="5"/>
      <c r="BS761" s="5"/>
      <c r="BT761" s="5"/>
      <c r="BU761" s="5"/>
      <c r="BV761" s="5"/>
      <c r="BW761" s="5"/>
      <c r="BX761" s="5"/>
      <c r="BY761" s="5"/>
      <c r="BZ761" s="5"/>
      <c r="CA761" s="5"/>
      <c r="CB761" s="5"/>
      <c r="CC761" s="5"/>
      <c r="CD761" s="5"/>
      <c r="CE761" s="5"/>
      <c r="CF761" s="5"/>
      <c r="CG761" s="5"/>
      <c r="CH761" s="5"/>
      <c r="CI761" s="5"/>
      <c r="CJ761" s="5"/>
      <c r="CK761" s="5"/>
      <c r="CL761" s="5"/>
      <c r="CM761" s="5"/>
      <c r="CN761" s="5"/>
      <c r="CO761" s="5"/>
      <c r="CP761" s="5"/>
      <c r="CQ761" s="5"/>
      <c r="CR761" s="5"/>
      <c r="CS761" s="5"/>
      <c r="CT761" s="5"/>
      <c r="CU761" s="5"/>
      <c r="CV761" s="5"/>
      <c r="CW761" s="5"/>
      <c r="CX761" s="5"/>
      <c r="CY761" s="5"/>
      <c r="CZ761" s="5"/>
      <c r="DA761" s="5"/>
      <c r="DB761" s="5"/>
      <c r="DC761" s="5"/>
      <c r="DD761" s="5"/>
      <c r="DE761" s="5"/>
      <c r="DF761" s="5"/>
      <c r="DG761" s="5"/>
      <c r="DH761" s="5"/>
      <c r="DI761" s="5"/>
      <c r="DJ761" s="5"/>
      <c r="DK761" s="5"/>
      <c r="DL761" s="5"/>
      <c r="DM761" s="5"/>
      <c r="DN761" s="5"/>
      <c r="DO761" s="5"/>
      <c r="DP761" s="5"/>
      <c r="DQ761" s="5"/>
      <c r="DR761" s="5"/>
      <c r="DS761" s="5"/>
      <c r="DT761" s="5"/>
      <c r="DU761" s="5"/>
      <c r="DV761" s="5"/>
      <c r="DW761" s="5"/>
      <c r="DX761" s="5"/>
      <c r="DY761" s="5"/>
      <c r="DZ761" s="5"/>
      <c r="EA761" s="5"/>
      <c r="EB761" s="5"/>
      <c r="EC761" s="5"/>
      <c r="ED761" s="5"/>
      <c r="EE761" s="5"/>
      <c r="EF761" s="5"/>
      <c r="EG761" s="5"/>
      <c r="EH761" s="5"/>
      <c r="EI761" s="5"/>
      <c r="EJ761" s="5"/>
      <c r="EK761" s="5"/>
      <c r="EL761" s="5"/>
      <c r="EM761" s="5"/>
      <c r="EN761" s="5"/>
      <c r="EO761" s="5"/>
      <c r="EP761" s="5"/>
      <c r="EQ761" s="5"/>
      <c r="ER761" s="5"/>
      <c r="ES761" s="5"/>
      <c r="ET761" s="5"/>
      <c r="EU761" s="5"/>
      <c r="EV761" s="5"/>
      <c r="EW761" s="5"/>
      <c r="EX761" s="5"/>
      <c r="EY761" s="5"/>
      <c r="EZ761" s="5"/>
      <c r="FA761" s="5"/>
      <c r="FB761" s="5"/>
      <c r="FC761" s="5"/>
      <c r="FD761" s="5"/>
      <c r="FE761" s="5"/>
      <c r="FF761" s="5"/>
      <c r="FG761" s="5"/>
      <c r="FH761" s="5"/>
      <c r="FI761" s="5"/>
      <c r="FJ761" s="5"/>
      <c r="FK761" s="5"/>
      <c r="FL761" s="5"/>
      <c r="FM761" s="5"/>
      <c r="FN761" s="5"/>
      <c r="FO761" s="5"/>
      <c r="FP761" s="5"/>
      <c r="FQ761" s="5"/>
      <c r="FR761" s="5"/>
      <c r="FS761" s="5"/>
      <c r="FT761" s="5"/>
      <c r="FU761" s="5"/>
      <c r="FV761" s="5"/>
      <c r="FW761" s="5"/>
      <c r="FX761" s="5"/>
      <c r="FY761" s="5"/>
      <c r="FZ761" s="5"/>
      <c r="GA761" s="5"/>
      <c r="GB761" s="5"/>
      <c r="GC761" s="5"/>
      <c r="GD761" s="5"/>
      <c r="GE761" s="5"/>
      <c r="GF761" s="5"/>
      <c r="GG761" s="5"/>
      <c r="GH761" s="5"/>
      <c r="GI761" s="5"/>
      <c r="GJ761" s="5"/>
      <c r="GK761" s="5"/>
      <c r="GL761" s="5"/>
      <c r="GM761" s="5"/>
      <c r="GN761" s="5"/>
      <c r="GO761" s="5"/>
      <c r="GP761" s="5"/>
      <c r="GQ761" s="5"/>
      <c r="GR761" s="5"/>
      <c r="GS761" s="5"/>
      <c r="GT761" s="5"/>
      <c r="GU761" s="5"/>
      <c r="GV761" s="5"/>
      <c r="GW761" s="5"/>
      <c r="GX761" s="5"/>
      <c r="GY761" s="5"/>
      <c r="GZ761" s="5"/>
      <c r="HA761" s="5"/>
      <c r="HB761" s="5"/>
      <c r="HC761" s="5"/>
      <c r="HD761" s="5"/>
      <c r="HE761" s="5"/>
      <c r="HF761" s="5"/>
      <c r="HG761" s="5"/>
      <c r="HH761" s="5"/>
      <c r="HI761" s="5"/>
      <c r="HJ761" s="5"/>
      <c r="HK761" s="5"/>
      <c r="HL761" s="5"/>
    </row>
    <row r="762" spans="1:220" s="56" customFormat="1" x14ac:dyDescent="0.25">
      <c r="A762" s="44"/>
      <c r="B762" s="142"/>
      <c r="C762" s="143"/>
      <c r="D762" s="26"/>
      <c r="E762" s="26"/>
      <c r="F762" s="26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  <c r="BF762" s="5"/>
      <c r="BG762" s="5"/>
      <c r="BH762" s="5"/>
      <c r="BI762" s="5"/>
      <c r="BJ762" s="5"/>
      <c r="BK762" s="5"/>
      <c r="BL762" s="5"/>
      <c r="BM762" s="5"/>
      <c r="BN762" s="5"/>
      <c r="BO762" s="5"/>
      <c r="BP762" s="5"/>
      <c r="BQ762" s="5"/>
      <c r="BR762" s="5"/>
      <c r="BS762" s="5"/>
      <c r="BT762" s="5"/>
      <c r="BU762" s="5"/>
      <c r="BV762" s="5"/>
      <c r="BW762" s="5"/>
      <c r="BX762" s="5"/>
      <c r="BY762" s="5"/>
      <c r="BZ762" s="5"/>
      <c r="CA762" s="5"/>
      <c r="CB762" s="5"/>
      <c r="CC762" s="5"/>
      <c r="CD762" s="5"/>
      <c r="CE762" s="5"/>
      <c r="CF762" s="5"/>
      <c r="CG762" s="5"/>
      <c r="CH762" s="5"/>
      <c r="CI762" s="5"/>
      <c r="CJ762" s="5"/>
      <c r="CK762" s="5"/>
      <c r="CL762" s="5"/>
      <c r="CM762" s="5"/>
      <c r="CN762" s="5"/>
      <c r="CO762" s="5"/>
      <c r="CP762" s="5"/>
      <c r="CQ762" s="5"/>
      <c r="CR762" s="5"/>
      <c r="CS762" s="5"/>
      <c r="CT762" s="5"/>
      <c r="CU762" s="5"/>
      <c r="CV762" s="5"/>
      <c r="CW762" s="5"/>
      <c r="CX762" s="5"/>
      <c r="CY762" s="5"/>
      <c r="CZ762" s="5"/>
      <c r="DA762" s="5"/>
      <c r="DB762" s="5"/>
      <c r="DC762" s="5"/>
      <c r="DD762" s="5"/>
      <c r="DE762" s="5"/>
      <c r="DF762" s="5"/>
      <c r="DG762" s="5"/>
      <c r="DH762" s="5"/>
      <c r="DI762" s="5"/>
      <c r="DJ762" s="5"/>
      <c r="DK762" s="5"/>
      <c r="DL762" s="5"/>
      <c r="DM762" s="5"/>
      <c r="DN762" s="5"/>
      <c r="DO762" s="5"/>
      <c r="DP762" s="5"/>
      <c r="DQ762" s="5"/>
      <c r="DR762" s="5"/>
      <c r="DS762" s="5"/>
      <c r="DT762" s="5"/>
      <c r="DU762" s="5"/>
      <c r="DV762" s="5"/>
      <c r="DW762" s="5"/>
      <c r="DX762" s="5"/>
      <c r="DY762" s="5"/>
      <c r="DZ762" s="5"/>
      <c r="EA762" s="5"/>
      <c r="EB762" s="5"/>
      <c r="EC762" s="5"/>
      <c r="ED762" s="5"/>
      <c r="EE762" s="5"/>
      <c r="EF762" s="5"/>
      <c r="EG762" s="5"/>
      <c r="EH762" s="5"/>
      <c r="EI762" s="5"/>
      <c r="EJ762" s="5"/>
      <c r="EK762" s="5"/>
      <c r="EL762" s="5"/>
      <c r="EM762" s="5"/>
      <c r="EN762" s="5"/>
      <c r="EO762" s="5"/>
      <c r="EP762" s="5"/>
      <c r="EQ762" s="5"/>
      <c r="ER762" s="5"/>
      <c r="ES762" s="5"/>
      <c r="ET762" s="5"/>
      <c r="EU762" s="5"/>
      <c r="EV762" s="5"/>
      <c r="EW762" s="5"/>
      <c r="EX762" s="5"/>
      <c r="EY762" s="5"/>
      <c r="EZ762" s="5"/>
      <c r="FA762" s="5"/>
      <c r="FB762" s="5"/>
      <c r="FC762" s="5"/>
      <c r="FD762" s="5"/>
      <c r="FE762" s="5"/>
      <c r="FF762" s="5"/>
      <c r="FG762" s="5"/>
      <c r="FH762" s="5"/>
      <c r="FI762" s="5"/>
      <c r="FJ762" s="5"/>
      <c r="FK762" s="5"/>
      <c r="FL762" s="5"/>
      <c r="FM762" s="5"/>
      <c r="FN762" s="5"/>
      <c r="FO762" s="5"/>
      <c r="FP762" s="5"/>
      <c r="FQ762" s="5"/>
      <c r="FR762" s="5"/>
      <c r="FS762" s="5"/>
      <c r="FT762" s="5"/>
      <c r="FU762" s="5"/>
      <c r="FV762" s="5"/>
      <c r="FW762" s="5"/>
      <c r="FX762" s="5"/>
      <c r="FY762" s="5"/>
      <c r="FZ762" s="5"/>
      <c r="GA762" s="5"/>
      <c r="GB762" s="5"/>
      <c r="GC762" s="5"/>
      <c r="GD762" s="5"/>
      <c r="GE762" s="5"/>
      <c r="GF762" s="5"/>
      <c r="GG762" s="5"/>
      <c r="GH762" s="5"/>
      <c r="GI762" s="5"/>
      <c r="GJ762" s="5"/>
      <c r="GK762" s="5"/>
      <c r="GL762" s="5"/>
      <c r="GM762" s="5"/>
      <c r="GN762" s="5"/>
      <c r="GO762" s="5"/>
      <c r="GP762" s="5"/>
      <c r="GQ762" s="5"/>
      <c r="GR762" s="5"/>
      <c r="GS762" s="5"/>
      <c r="GT762" s="5"/>
      <c r="GU762" s="5"/>
      <c r="GV762" s="5"/>
      <c r="GW762" s="5"/>
      <c r="GX762" s="5"/>
      <c r="GY762" s="5"/>
      <c r="GZ762" s="5"/>
      <c r="HA762" s="5"/>
      <c r="HB762" s="5"/>
      <c r="HC762" s="5"/>
      <c r="HD762" s="5"/>
      <c r="HE762" s="5"/>
      <c r="HF762" s="5"/>
      <c r="HG762" s="5"/>
      <c r="HH762" s="5"/>
      <c r="HI762" s="5"/>
      <c r="HJ762" s="5"/>
      <c r="HK762" s="5"/>
      <c r="HL762" s="5"/>
    </row>
    <row r="763" spans="1:220" s="56" customFormat="1" x14ac:dyDescent="0.25">
      <c r="A763" s="44"/>
      <c r="B763" s="142"/>
      <c r="C763" s="143"/>
      <c r="D763" s="26"/>
      <c r="E763" s="26"/>
      <c r="F763" s="26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  <c r="BI763" s="5"/>
      <c r="BJ763" s="5"/>
      <c r="BK763" s="5"/>
      <c r="BL763" s="5"/>
      <c r="BM763" s="5"/>
      <c r="BN763" s="5"/>
      <c r="BO763" s="5"/>
      <c r="BP763" s="5"/>
      <c r="BQ763" s="5"/>
      <c r="BR763" s="5"/>
      <c r="BS763" s="5"/>
      <c r="BT763" s="5"/>
      <c r="BU763" s="5"/>
      <c r="BV763" s="5"/>
      <c r="BW763" s="5"/>
      <c r="BX763" s="5"/>
      <c r="BY763" s="5"/>
      <c r="BZ763" s="5"/>
      <c r="CA763" s="5"/>
      <c r="CB763" s="5"/>
      <c r="CC763" s="5"/>
      <c r="CD763" s="5"/>
      <c r="CE763" s="5"/>
      <c r="CF763" s="5"/>
      <c r="CG763" s="5"/>
      <c r="CH763" s="5"/>
      <c r="CI763" s="5"/>
      <c r="CJ763" s="5"/>
      <c r="CK763" s="5"/>
      <c r="CL763" s="5"/>
      <c r="CM763" s="5"/>
      <c r="CN763" s="5"/>
      <c r="CO763" s="5"/>
      <c r="CP763" s="5"/>
      <c r="CQ763" s="5"/>
      <c r="CR763" s="5"/>
      <c r="CS763" s="5"/>
      <c r="CT763" s="5"/>
      <c r="CU763" s="5"/>
      <c r="CV763" s="5"/>
      <c r="CW763" s="5"/>
      <c r="CX763" s="5"/>
      <c r="CY763" s="5"/>
      <c r="CZ763" s="5"/>
      <c r="DA763" s="5"/>
      <c r="DB763" s="5"/>
      <c r="DC763" s="5"/>
      <c r="DD763" s="5"/>
      <c r="DE763" s="5"/>
      <c r="DF763" s="5"/>
      <c r="DG763" s="5"/>
      <c r="DH763" s="5"/>
      <c r="DI763" s="5"/>
      <c r="DJ763" s="5"/>
      <c r="DK763" s="5"/>
      <c r="DL763" s="5"/>
      <c r="DM763" s="5"/>
      <c r="DN763" s="5"/>
      <c r="DO763" s="5"/>
      <c r="DP763" s="5"/>
      <c r="DQ763" s="5"/>
      <c r="DR763" s="5"/>
      <c r="DS763" s="5"/>
      <c r="DT763" s="5"/>
      <c r="DU763" s="5"/>
      <c r="DV763" s="5"/>
      <c r="DW763" s="5"/>
      <c r="DX763" s="5"/>
      <c r="DY763" s="5"/>
      <c r="DZ763" s="5"/>
      <c r="EA763" s="5"/>
      <c r="EB763" s="5"/>
      <c r="EC763" s="5"/>
      <c r="ED763" s="5"/>
      <c r="EE763" s="5"/>
      <c r="EF763" s="5"/>
      <c r="EG763" s="5"/>
      <c r="EH763" s="5"/>
      <c r="EI763" s="5"/>
      <c r="EJ763" s="5"/>
      <c r="EK763" s="5"/>
      <c r="EL763" s="5"/>
      <c r="EM763" s="5"/>
      <c r="EN763" s="5"/>
      <c r="EO763" s="5"/>
      <c r="EP763" s="5"/>
      <c r="EQ763" s="5"/>
      <c r="ER763" s="5"/>
      <c r="ES763" s="5"/>
      <c r="ET763" s="5"/>
      <c r="EU763" s="5"/>
      <c r="EV763" s="5"/>
      <c r="EW763" s="5"/>
      <c r="EX763" s="5"/>
      <c r="EY763" s="5"/>
      <c r="EZ763" s="5"/>
      <c r="FA763" s="5"/>
      <c r="FB763" s="5"/>
      <c r="FC763" s="5"/>
      <c r="FD763" s="5"/>
      <c r="FE763" s="5"/>
      <c r="FF763" s="5"/>
      <c r="FG763" s="5"/>
      <c r="FH763" s="5"/>
      <c r="FI763" s="5"/>
      <c r="FJ763" s="5"/>
      <c r="FK763" s="5"/>
      <c r="FL763" s="5"/>
      <c r="FM763" s="5"/>
      <c r="FN763" s="5"/>
      <c r="FO763" s="5"/>
      <c r="FP763" s="5"/>
      <c r="FQ763" s="5"/>
      <c r="FR763" s="5"/>
      <c r="FS763" s="5"/>
      <c r="FT763" s="5"/>
      <c r="FU763" s="5"/>
      <c r="FV763" s="5"/>
      <c r="FW763" s="5"/>
      <c r="FX763" s="5"/>
      <c r="FY763" s="5"/>
      <c r="FZ763" s="5"/>
      <c r="GA763" s="5"/>
      <c r="GB763" s="5"/>
      <c r="GC763" s="5"/>
      <c r="GD763" s="5"/>
      <c r="GE763" s="5"/>
      <c r="GF763" s="5"/>
      <c r="GG763" s="5"/>
      <c r="GH763" s="5"/>
      <c r="GI763" s="5"/>
      <c r="GJ763" s="5"/>
      <c r="GK763" s="5"/>
      <c r="GL763" s="5"/>
      <c r="GM763" s="5"/>
      <c r="GN763" s="5"/>
      <c r="GO763" s="5"/>
      <c r="GP763" s="5"/>
      <c r="GQ763" s="5"/>
      <c r="GR763" s="5"/>
      <c r="GS763" s="5"/>
      <c r="GT763" s="5"/>
      <c r="GU763" s="5"/>
      <c r="GV763" s="5"/>
      <c r="GW763" s="5"/>
      <c r="GX763" s="5"/>
      <c r="GY763" s="5"/>
      <c r="GZ763" s="5"/>
      <c r="HA763" s="5"/>
      <c r="HB763" s="5"/>
      <c r="HC763" s="5"/>
      <c r="HD763" s="5"/>
      <c r="HE763" s="5"/>
      <c r="HF763" s="5"/>
      <c r="HG763" s="5"/>
      <c r="HH763" s="5"/>
      <c r="HI763" s="5"/>
      <c r="HJ763" s="5"/>
      <c r="HK763" s="5"/>
      <c r="HL763" s="5"/>
    </row>
    <row r="764" spans="1:220" s="56" customFormat="1" x14ac:dyDescent="0.25">
      <c r="A764" s="44"/>
      <c r="B764" s="142"/>
      <c r="C764" s="143"/>
      <c r="D764" s="26"/>
      <c r="E764" s="26"/>
      <c r="F764" s="26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  <c r="BF764" s="5"/>
      <c r="BG764" s="5"/>
      <c r="BH764" s="5"/>
      <c r="BI764" s="5"/>
      <c r="BJ764" s="5"/>
      <c r="BK764" s="5"/>
      <c r="BL764" s="5"/>
      <c r="BM764" s="5"/>
      <c r="BN764" s="5"/>
      <c r="BO764" s="5"/>
      <c r="BP764" s="5"/>
      <c r="BQ764" s="5"/>
      <c r="BR764" s="5"/>
      <c r="BS764" s="5"/>
      <c r="BT764" s="5"/>
      <c r="BU764" s="5"/>
      <c r="BV764" s="5"/>
      <c r="BW764" s="5"/>
      <c r="BX764" s="5"/>
      <c r="BY764" s="5"/>
      <c r="BZ764" s="5"/>
      <c r="CA764" s="5"/>
      <c r="CB764" s="5"/>
      <c r="CC764" s="5"/>
      <c r="CD764" s="5"/>
      <c r="CE764" s="5"/>
      <c r="CF764" s="5"/>
      <c r="CG764" s="5"/>
      <c r="CH764" s="5"/>
      <c r="CI764" s="5"/>
      <c r="CJ764" s="5"/>
      <c r="CK764" s="5"/>
      <c r="CL764" s="5"/>
      <c r="CM764" s="5"/>
      <c r="CN764" s="5"/>
      <c r="CO764" s="5"/>
      <c r="CP764" s="5"/>
      <c r="CQ764" s="5"/>
      <c r="CR764" s="5"/>
      <c r="CS764" s="5"/>
      <c r="CT764" s="5"/>
      <c r="CU764" s="5"/>
      <c r="CV764" s="5"/>
      <c r="CW764" s="5"/>
      <c r="CX764" s="5"/>
      <c r="CY764" s="5"/>
      <c r="CZ764" s="5"/>
      <c r="DA764" s="5"/>
      <c r="DB764" s="5"/>
      <c r="DC764" s="5"/>
      <c r="DD764" s="5"/>
      <c r="DE764" s="5"/>
      <c r="DF764" s="5"/>
      <c r="DG764" s="5"/>
      <c r="DH764" s="5"/>
      <c r="DI764" s="5"/>
      <c r="DJ764" s="5"/>
      <c r="DK764" s="5"/>
      <c r="DL764" s="5"/>
      <c r="DM764" s="5"/>
      <c r="DN764" s="5"/>
      <c r="DO764" s="5"/>
      <c r="DP764" s="5"/>
      <c r="DQ764" s="5"/>
      <c r="DR764" s="5"/>
      <c r="DS764" s="5"/>
      <c r="DT764" s="5"/>
      <c r="DU764" s="5"/>
      <c r="DV764" s="5"/>
      <c r="DW764" s="5"/>
      <c r="DX764" s="5"/>
      <c r="DY764" s="5"/>
      <c r="DZ764" s="5"/>
      <c r="EA764" s="5"/>
      <c r="EB764" s="5"/>
      <c r="EC764" s="5"/>
      <c r="ED764" s="5"/>
      <c r="EE764" s="5"/>
      <c r="EF764" s="5"/>
      <c r="EG764" s="5"/>
      <c r="EH764" s="5"/>
      <c r="EI764" s="5"/>
      <c r="EJ764" s="5"/>
      <c r="EK764" s="5"/>
      <c r="EL764" s="5"/>
      <c r="EM764" s="5"/>
      <c r="EN764" s="5"/>
      <c r="EO764" s="5"/>
      <c r="EP764" s="5"/>
      <c r="EQ764" s="5"/>
      <c r="ER764" s="5"/>
      <c r="ES764" s="5"/>
      <c r="ET764" s="5"/>
      <c r="EU764" s="5"/>
      <c r="EV764" s="5"/>
      <c r="EW764" s="5"/>
      <c r="EX764" s="5"/>
      <c r="EY764" s="5"/>
      <c r="EZ764" s="5"/>
      <c r="FA764" s="5"/>
      <c r="FB764" s="5"/>
      <c r="FC764" s="5"/>
      <c r="FD764" s="5"/>
      <c r="FE764" s="5"/>
      <c r="FF764" s="5"/>
      <c r="FG764" s="5"/>
      <c r="FH764" s="5"/>
      <c r="FI764" s="5"/>
      <c r="FJ764" s="5"/>
      <c r="FK764" s="5"/>
      <c r="FL764" s="5"/>
      <c r="FM764" s="5"/>
      <c r="FN764" s="5"/>
      <c r="FO764" s="5"/>
      <c r="FP764" s="5"/>
      <c r="FQ764" s="5"/>
      <c r="FR764" s="5"/>
      <c r="FS764" s="5"/>
      <c r="FT764" s="5"/>
      <c r="FU764" s="5"/>
      <c r="FV764" s="5"/>
      <c r="FW764" s="5"/>
      <c r="FX764" s="5"/>
      <c r="FY764" s="5"/>
      <c r="FZ764" s="5"/>
      <c r="GA764" s="5"/>
      <c r="GB764" s="5"/>
      <c r="GC764" s="5"/>
      <c r="GD764" s="5"/>
      <c r="GE764" s="5"/>
      <c r="GF764" s="5"/>
      <c r="GG764" s="5"/>
      <c r="GH764" s="5"/>
      <c r="GI764" s="5"/>
      <c r="GJ764" s="5"/>
      <c r="GK764" s="5"/>
      <c r="GL764" s="5"/>
      <c r="GM764" s="5"/>
      <c r="GN764" s="5"/>
      <c r="GO764" s="5"/>
      <c r="GP764" s="5"/>
      <c r="GQ764" s="5"/>
      <c r="GR764" s="5"/>
      <c r="GS764" s="5"/>
      <c r="GT764" s="5"/>
      <c r="GU764" s="5"/>
      <c r="GV764" s="5"/>
      <c r="GW764" s="5"/>
      <c r="GX764" s="5"/>
      <c r="GY764" s="5"/>
      <c r="GZ764" s="5"/>
      <c r="HA764" s="5"/>
      <c r="HB764" s="5"/>
      <c r="HC764" s="5"/>
      <c r="HD764" s="5"/>
      <c r="HE764" s="5"/>
      <c r="HF764" s="5"/>
      <c r="HG764" s="5"/>
      <c r="HH764" s="5"/>
      <c r="HI764" s="5"/>
      <c r="HJ764" s="5"/>
      <c r="HK764" s="5"/>
      <c r="HL764" s="5"/>
    </row>
    <row r="765" spans="1:220" s="56" customFormat="1" x14ac:dyDescent="0.25">
      <c r="A765" s="44"/>
      <c r="B765" s="142"/>
      <c r="C765" s="143"/>
      <c r="D765" s="26"/>
      <c r="E765" s="26"/>
      <c r="F765" s="26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  <c r="BI765" s="5"/>
      <c r="BJ765" s="5"/>
      <c r="BK765" s="5"/>
      <c r="BL765" s="5"/>
      <c r="BM765" s="5"/>
      <c r="BN765" s="5"/>
      <c r="BO765" s="5"/>
      <c r="BP765" s="5"/>
      <c r="BQ765" s="5"/>
      <c r="BR765" s="5"/>
      <c r="BS765" s="5"/>
      <c r="BT765" s="5"/>
      <c r="BU765" s="5"/>
      <c r="BV765" s="5"/>
      <c r="BW765" s="5"/>
      <c r="BX765" s="5"/>
      <c r="BY765" s="5"/>
      <c r="BZ765" s="5"/>
      <c r="CA765" s="5"/>
      <c r="CB765" s="5"/>
      <c r="CC765" s="5"/>
      <c r="CD765" s="5"/>
      <c r="CE765" s="5"/>
      <c r="CF765" s="5"/>
      <c r="CG765" s="5"/>
      <c r="CH765" s="5"/>
      <c r="CI765" s="5"/>
      <c r="CJ765" s="5"/>
      <c r="CK765" s="5"/>
      <c r="CL765" s="5"/>
      <c r="CM765" s="5"/>
      <c r="CN765" s="5"/>
      <c r="CO765" s="5"/>
      <c r="CP765" s="5"/>
      <c r="CQ765" s="5"/>
      <c r="CR765" s="5"/>
      <c r="CS765" s="5"/>
      <c r="CT765" s="5"/>
      <c r="CU765" s="5"/>
      <c r="CV765" s="5"/>
      <c r="CW765" s="5"/>
      <c r="CX765" s="5"/>
      <c r="CY765" s="5"/>
      <c r="CZ765" s="5"/>
      <c r="DA765" s="5"/>
      <c r="DB765" s="5"/>
      <c r="DC765" s="5"/>
      <c r="DD765" s="5"/>
      <c r="DE765" s="5"/>
      <c r="DF765" s="5"/>
      <c r="DG765" s="5"/>
      <c r="DH765" s="5"/>
      <c r="DI765" s="5"/>
      <c r="DJ765" s="5"/>
      <c r="DK765" s="5"/>
      <c r="DL765" s="5"/>
      <c r="DM765" s="5"/>
      <c r="DN765" s="5"/>
      <c r="DO765" s="5"/>
      <c r="DP765" s="5"/>
      <c r="DQ765" s="5"/>
      <c r="DR765" s="5"/>
      <c r="DS765" s="5"/>
      <c r="DT765" s="5"/>
      <c r="DU765" s="5"/>
      <c r="DV765" s="5"/>
      <c r="DW765" s="5"/>
      <c r="DX765" s="5"/>
      <c r="DY765" s="5"/>
      <c r="DZ765" s="5"/>
      <c r="EA765" s="5"/>
      <c r="EB765" s="5"/>
      <c r="EC765" s="5"/>
      <c r="ED765" s="5"/>
      <c r="EE765" s="5"/>
      <c r="EF765" s="5"/>
      <c r="EG765" s="5"/>
      <c r="EH765" s="5"/>
      <c r="EI765" s="5"/>
      <c r="EJ765" s="5"/>
      <c r="EK765" s="5"/>
      <c r="EL765" s="5"/>
      <c r="EM765" s="5"/>
      <c r="EN765" s="5"/>
      <c r="EO765" s="5"/>
      <c r="EP765" s="5"/>
      <c r="EQ765" s="5"/>
      <c r="ER765" s="5"/>
      <c r="ES765" s="5"/>
      <c r="ET765" s="5"/>
      <c r="EU765" s="5"/>
      <c r="EV765" s="5"/>
      <c r="EW765" s="5"/>
      <c r="EX765" s="5"/>
      <c r="EY765" s="5"/>
      <c r="EZ765" s="5"/>
      <c r="FA765" s="5"/>
      <c r="FB765" s="5"/>
      <c r="FC765" s="5"/>
      <c r="FD765" s="5"/>
      <c r="FE765" s="5"/>
      <c r="FF765" s="5"/>
      <c r="FG765" s="5"/>
      <c r="FH765" s="5"/>
      <c r="FI765" s="5"/>
      <c r="FJ765" s="5"/>
      <c r="FK765" s="5"/>
      <c r="FL765" s="5"/>
      <c r="FM765" s="5"/>
      <c r="FN765" s="5"/>
      <c r="FO765" s="5"/>
      <c r="FP765" s="5"/>
      <c r="FQ765" s="5"/>
      <c r="FR765" s="5"/>
      <c r="FS765" s="5"/>
      <c r="FT765" s="5"/>
      <c r="FU765" s="5"/>
      <c r="FV765" s="5"/>
      <c r="FW765" s="5"/>
      <c r="FX765" s="5"/>
      <c r="FY765" s="5"/>
      <c r="FZ765" s="5"/>
      <c r="GA765" s="5"/>
      <c r="GB765" s="5"/>
      <c r="GC765" s="5"/>
      <c r="GD765" s="5"/>
      <c r="GE765" s="5"/>
      <c r="GF765" s="5"/>
      <c r="GG765" s="5"/>
      <c r="GH765" s="5"/>
      <c r="GI765" s="5"/>
      <c r="GJ765" s="5"/>
      <c r="GK765" s="5"/>
      <c r="GL765" s="5"/>
      <c r="GM765" s="5"/>
      <c r="GN765" s="5"/>
      <c r="GO765" s="5"/>
      <c r="GP765" s="5"/>
      <c r="GQ765" s="5"/>
      <c r="GR765" s="5"/>
      <c r="GS765" s="5"/>
      <c r="GT765" s="5"/>
      <c r="GU765" s="5"/>
      <c r="GV765" s="5"/>
      <c r="GW765" s="5"/>
      <c r="GX765" s="5"/>
      <c r="GY765" s="5"/>
      <c r="GZ765" s="5"/>
      <c r="HA765" s="5"/>
      <c r="HB765" s="5"/>
      <c r="HC765" s="5"/>
      <c r="HD765" s="5"/>
      <c r="HE765" s="5"/>
      <c r="HF765" s="5"/>
      <c r="HG765" s="5"/>
      <c r="HH765" s="5"/>
      <c r="HI765" s="5"/>
      <c r="HJ765" s="5"/>
      <c r="HK765" s="5"/>
      <c r="HL765" s="5"/>
    </row>
    <row r="766" spans="1:220" s="56" customFormat="1" x14ac:dyDescent="0.25">
      <c r="A766" s="44"/>
      <c r="B766" s="142"/>
      <c r="C766" s="143"/>
      <c r="D766" s="26"/>
      <c r="E766" s="26"/>
      <c r="F766" s="26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  <c r="BF766" s="5"/>
      <c r="BG766" s="5"/>
      <c r="BH766" s="5"/>
      <c r="BI766" s="5"/>
      <c r="BJ766" s="5"/>
      <c r="BK766" s="5"/>
      <c r="BL766" s="5"/>
      <c r="BM766" s="5"/>
      <c r="BN766" s="5"/>
      <c r="BO766" s="5"/>
      <c r="BP766" s="5"/>
      <c r="BQ766" s="5"/>
      <c r="BR766" s="5"/>
      <c r="BS766" s="5"/>
      <c r="BT766" s="5"/>
      <c r="BU766" s="5"/>
      <c r="BV766" s="5"/>
      <c r="BW766" s="5"/>
      <c r="BX766" s="5"/>
      <c r="BY766" s="5"/>
      <c r="BZ766" s="5"/>
      <c r="CA766" s="5"/>
      <c r="CB766" s="5"/>
      <c r="CC766" s="5"/>
      <c r="CD766" s="5"/>
      <c r="CE766" s="5"/>
      <c r="CF766" s="5"/>
      <c r="CG766" s="5"/>
      <c r="CH766" s="5"/>
      <c r="CI766" s="5"/>
      <c r="CJ766" s="5"/>
      <c r="CK766" s="5"/>
      <c r="CL766" s="5"/>
      <c r="CM766" s="5"/>
      <c r="CN766" s="5"/>
      <c r="CO766" s="5"/>
      <c r="CP766" s="5"/>
      <c r="CQ766" s="5"/>
      <c r="CR766" s="5"/>
      <c r="CS766" s="5"/>
      <c r="CT766" s="5"/>
      <c r="CU766" s="5"/>
      <c r="CV766" s="5"/>
      <c r="CW766" s="5"/>
      <c r="CX766" s="5"/>
      <c r="CY766" s="5"/>
      <c r="CZ766" s="5"/>
      <c r="DA766" s="5"/>
      <c r="DB766" s="5"/>
      <c r="DC766" s="5"/>
      <c r="DD766" s="5"/>
      <c r="DE766" s="5"/>
      <c r="DF766" s="5"/>
      <c r="DG766" s="5"/>
      <c r="DH766" s="5"/>
      <c r="DI766" s="5"/>
      <c r="DJ766" s="5"/>
      <c r="DK766" s="5"/>
      <c r="DL766" s="5"/>
      <c r="DM766" s="5"/>
      <c r="DN766" s="5"/>
      <c r="DO766" s="5"/>
      <c r="DP766" s="5"/>
      <c r="DQ766" s="5"/>
      <c r="DR766" s="5"/>
      <c r="DS766" s="5"/>
      <c r="DT766" s="5"/>
      <c r="DU766" s="5"/>
      <c r="DV766" s="5"/>
      <c r="DW766" s="5"/>
      <c r="DX766" s="5"/>
      <c r="DY766" s="5"/>
      <c r="DZ766" s="5"/>
      <c r="EA766" s="5"/>
      <c r="EB766" s="5"/>
      <c r="EC766" s="5"/>
      <c r="ED766" s="5"/>
      <c r="EE766" s="5"/>
      <c r="EF766" s="5"/>
      <c r="EG766" s="5"/>
      <c r="EH766" s="5"/>
      <c r="EI766" s="5"/>
      <c r="EJ766" s="5"/>
      <c r="EK766" s="5"/>
      <c r="EL766" s="5"/>
      <c r="EM766" s="5"/>
      <c r="EN766" s="5"/>
      <c r="EO766" s="5"/>
      <c r="EP766" s="5"/>
      <c r="EQ766" s="5"/>
      <c r="ER766" s="5"/>
      <c r="ES766" s="5"/>
      <c r="ET766" s="5"/>
      <c r="EU766" s="5"/>
      <c r="EV766" s="5"/>
      <c r="EW766" s="5"/>
      <c r="EX766" s="5"/>
      <c r="EY766" s="5"/>
      <c r="EZ766" s="5"/>
      <c r="FA766" s="5"/>
      <c r="FB766" s="5"/>
      <c r="FC766" s="5"/>
      <c r="FD766" s="5"/>
      <c r="FE766" s="5"/>
      <c r="FF766" s="5"/>
      <c r="FG766" s="5"/>
      <c r="FH766" s="5"/>
      <c r="FI766" s="5"/>
      <c r="FJ766" s="5"/>
      <c r="FK766" s="5"/>
      <c r="FL766" s="5"/>
      <c r="FM766" s="5"/>
      <c r="FN766" s="5"/>
      <c r="FO766" s="5"/>
      <c r="FP766" s="5"/>
      <c r="FQ766" s="5"/>
      <c r="FR766" s="5"/>
      <c r="FS766" s="5"/>
      <c r="FT766" s="5"/>
      <c r="FU766" s="5"/>
      <c r="FV766" s="5"/>
      <c r="FW766" s="5"/>
      <c r="FX766" s="5"/>
      <c r="FY766" s="5"/>
      <c r="FZ766" s="5"/>
      <c r="GA766" s="5"/>
      <c r="GB766" s="5"/>
      <c r="GC766" s="5"/>
      <c r="GD766" s="5"/>
      <c r="GE766" s="5"/>
      <c r="GF766" s="5"/>
      <c r="GG766" s="5"/>
      <c r="GH766" s="5"/>
      <c r="GI766" s="5"/>
      <c r="GJ766" s="5"/>
      <c r="GK766" s="5"/>
      <c r="GL766" s="5"/>
      <c r="GM766" s="5"/>
      <c r="GN766" s="5"/>
      <c r="GO766" s="5"/>
      <c r="GP766" s="5"/>
      <c r="GQ766" s="5"/>
      <c r="GR766" s="5"/>
      <c r="GS766" s="5"/>
      <c r="GT766" s="5"/>
      <c r="GU766" s="5"/>
      <c r="GV766" s="5"/>
      <c r="GW766" s="5"/>
      <c r="GX766" s="5"/>
      <c r="GY766" s="5"/>
      <c r="GZ766" s="5"/>
      <c r="HA766" s="5"/>
      <c r="HB766" s="5"/>
      <c r="HC766" s="5"/>
      <c r="HD766" s="5"/>
      <c r="HE766" s="5"/>
      <c r="HF766" s="5"/>
      <c r="HG766" s="5"/>
      <c r="HH766" s="5"/>
      <c r="HI766" s="5"/>
      <c r="HJ766" s="5"/>
      <c r="HK766" s="5"/>
      <c r="HL766" s="5"/>
    </row>
    <row r="767" spans="1:220" s="56" customFormat="1" x14ac:dyDescent="0.25">
      <c r="A767" s="44"/>
      <c r="B767" s="142"/>
      <c r="C767" s="143"/>
      <c r="D767" s="26"/>
      <c r="E767" s="26"/>
      <c r="F767" s="26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  <c r="BI767" s="5"/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  <c r="BU767" s="5"/>
      <c r="BV767" s="5"/>
      <c r="BW767" s="5"/>
      <c r="BX767" s="5"/>
      <c r="BY767" s="5"/>
      <c r="BZ767" s="5"/>
      <c r="CA767" s="5"/>
      <c r="CB767" s="5"/>
      <c r="CC767" s="5"/>
      <c r="CD767" s="5"/>
      <c r="CE767" s="5"/>
      <c r="CF767" s="5"/>
      <c r="CG767" s="5"/>
      <c r="CH767" s="5"/>
      <c r="CI767" s="5"/>
      <c r="CJ767" s="5"/>
      <c r="CK767" s="5"/>
      <c r="CL767" s="5"/>
      <c r="CM767" s="5"/>
      <c r="CN767" s="5"/>
      <c r="CO767" s="5"/>
      <c r="CP767" s="5"/>
      <c r="CQ767" s="5"/>
      <c r="CR767" s="5"/>
      <c r="CS767" s="5"/>
      <c r="CT767" s="5"/>
      <c r="CU767" s="5"/>
      <c r="CV767" s="5"/>
      <c r="CW767" s="5"/>
      <c r="CX767" s="5"/>
      <c r="CY767" s="5"/>
      <c r="CZ767" s="5"/>
      <c r="DA767" s="5"/>
      <c r="DB767" s="5"/>
      <c r="DC767" s="5"/>
      <c r="DD767" s="5"/>
      <c r="DE767" s="5"/>
      <c r="DF767" s="5"/>
      <c r="DG767" s="5"/>
      <c r="DH767" s="5"/>
      <c r="DI767" s="5"/>
      <c r="DJ767" s="5"/>
      <c r="DK767" s="5"/>
      <c r="DL767" s="5"/>
      <c r="DM767" s="5"/>
      <c r="DN767" s="5"/>
      <c r="DO767" s="5"/>
      <c r="DP767" s="5"/>
      <c r="DQ767" s="5"/>
      <c r="DR767" s="5"/>
      <c r="DS767" s="5"/>
      <c r="DT767" s="5"/>
      <c r="DU767" s="5"/>
      <c r="DV767" s="5"/>
      <c r="DW767" s="5"/>
      <c r="DX767" s="5"/>
      <c r="DY767" s="5"/>
      <c r="DZ767" s="5"/>
      <c r="EA767" s="5"/>
      <c r="EB767" s="5"/>
      <c r="EC767" s="5"/>
      <c r="ED767" s="5"/>
      <c r="EE767" s="5"/>
      <c r="EF767" s="5"/>
      <c r="EG767" s="5"/>
      <c r="EH767" s="5"/>
      <c r="EI767" s="5"/>
      <c r="EJ767" s="5"/>
      <c r="EK767" s="5"/>
      <c r="EL767" s="5"/>
      <c r="EM767" s="5"/>
      <c r="EN767" s="5"/>
      <c r="EO767" s="5"/>
      <c r="EP767" s="5"/>
      <c r="EQ767" s="5"/>
      <c r="ER767" s="5"/>
      <c r="ES767" s="5"/>
      <c r="ET767" s="5"/>
      <c r="EU767" s="5"/>
      <c r="EV767" s="5"/>
      <c r="EW767" s="5"/>
      <c r="EX767" s="5"/>
      <c r="EY767" s="5"/>
      <c r="EZ767" s="5"/>
      <c r="FA767" s="5"/>
      <c r="FB767" s="5"/>
      <c r="FC767" s="5"/>
      <c r="FD767" s="5"/>
      <c r="FE767" s="5"/>
      <c r="FF767" s="5"/>
      <c r="FG767" s="5"/>
      <c r="FH767" s="5"/>
      <c r="FI767" s="5"/>
      <c r="FJ767" s="5"/>
      <c r="FK767" s="5"/>
      <c r="FL767" s="5"/>
      <c r="FM767" s="5"/>
      <c r="FN767" s="5"/>
      <c r="FO767" s="5"/>
      <c r="FP767" s="5"/>
      <c r="FQ767" s="5"/>
      <c r="FR767" s="5"/>
      <c r="FS767" s="5"/>
      <c r="FT767" s="5"/>
      <c r="FU767" s="5"/>
      <c r="FV767" s="5"/>
      <c r="FW767" s="5"/>
      <c r="FX767" s="5"/>
      <c r="FY767" s="5"/>
      <c r="FZ767" s="5"/>
      <c r="GA767" s="5"/>
      <c r="GB767" s="5"/>
      <c r="GC767" s="5"/>
      <c r="GD767" s="5"/>
      <c r="GE767" s="5"/>
      <c r="GF767" s="5"/>
      <c r="GG767" s="5"/>
      <c r="GH767" s="5"/>
      <c r="GI767" s="5"/>
      <c r="GJ767" s="5"/>
      <c r="GK767" s="5"/>
      <c r="GL767" s="5"/>
      <c r="GM767" s="5"/>
      <c r="GN767" s="5"/>
      <c r="GO767" s="5"/>
      <c r="GP767" s="5"/>
      <c r="GQ767" s="5"/>
      <c r="GR767" s="5"/>
      <c r="GS767" s="5"/>
      <c r="GT767" s="5"/>
      <c r="GU767" s="5"/>
      <c r="GV767" s="5"/>
      <c r="GW767" s="5"/>
      <c r="GX767" s="5"/>
      <c r="GY767" s="5"/>
      <c r="GZ767" s="5"/>
      <c r="HA767" s="5"/>
      <c r="HB767" s="5"/>
      <c r="HC767" s="5"/>
      <c r="HD767" s="5"/>
      <c r="HE767" s="5"/>
      <c r="HF767" s="5"/>
      <c r="HG767" s="5"/>
      <c r="HH767" s="5"/>
      <c r="HI767" s="5"/>
      <c r="HJ767" s="5"/>
      <c r="HK767" s="5"/>
      <c r="HL767" s="5"/>
    </row>
    <row r="768" spans="1:220" s="56" customFormat="1" x14ac:dyDescent="0.25">
      <c r="A768" s="44"/>
      <c r="B768" s="142"/>
      <c r="C768" s="143"/>
      <c r="D768" s="26"/>
      <c r="E768" s="26"/>
      <c r="F768" s="26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  <c r="BF768" s="5"/>
      <c r="BG768" s="5"/>
      <c r="BH768" s="5"/>
      <c r="BI768" s="5"/>
      <c r="BJ768" s="5"/>
      <c r="BK768" s="5"/>
      <c r="BL768" s="5"/>
      <c r="BM768" s="5"/>
      <c r="BN768" s="5"/>
      <c r="BO768" s="5"/>
      <c r="BP768" s="5"/>
      <c r="BQ768" s="5"/>
      <c r="BR768" s="5"/>
      <c r="BS768" s="5"/>
      <c r="BT768" s="5"/>
      <c r="BU768" s="5"/>
      <c r="BV768" s="5"/>
      <c r="BW768" s="5"/>
      <c r="BX768" s="5"/>
      <c r="BY768" s="5"/>
      <c r="BZ768" s="5"/>
      <c r="CA768" s="5"/>
      <c r="CB768" s="5"/>
      <c r="CC768" s="5"/>
      <c r="CD768" s="5"/>
      <c r="CE768" s="5"/>
      <c r="CF768" s="5"/>
      <c r="CG768" s="5"/>
      <c r="CH768" s="5"/>
      <c r="CI768" s="5"/>
      <c r="CJ768" s="5"/>
      <c r="CK768" s="5"/>
      <c r="CL768" s="5"/>
      <c r="CM768" s="5"/>
      <c r="CN768" s="5"/>
      <c r="CO768" s="5"/>
      <c r="CP768" s="5"/>
      <c r="CQ768" s="5"/>
      <c r="CR768" s="5"/>
      <c r="CS768" s="5"/>
      <c r="CT768" s="5"/>
      <c r="CU768" s="5"/>
      <c r="CV768" s="5"/>
      <c r="CW768" s="5"/>
      <c r="CX768" s="5"/>
      <c r="CY768" s="5"/>
      <c r="CZ768" s="5"/>
      <c r="DA768" s="5"/>
      <c r="DB768" s="5"/>
      <c r="DC768" s="5"/>
      <c r="DD768" s="5"/>
      <c r="DE768" s="5"/>
      <c r="DF768" s="5"/>
      <c r="DG768" s="5"/>
      <c r="DH768" s="5"/>
      <c r="DI768" s="5"/>
      <c r="DJ768" s="5"/>
      <c r="DK768" s="5"/>
      <c r="DL768" s="5"/>
      <c r="DM768" s="5"/>
      <c r="DN768" s="5"/>
      <c r="DO768" s="5"/>
      <c r="DP768" s="5"/>
      <c r="DQ768" s="5"/>
      <c r="DR768" s="5"/>
      <c r="DS768" s="5"/>
      <c r="DT768" s="5"/>
      <c r="DU768" s="5"/>
      <c r="DV768" s="5"/>
      <c r="DW768" s="5"/>
      <c r="DX768" s="5"/>
      <c r="DY768" s="5"/>
      <c r="DZ768" s="5"/>
      <c r="EA768" s="5"/>
      <c r="EB768" s="5"/>
      <c r="EC768" s="5"/>
      <c r="ED768" s="5"/>
      <c r="EE768" s="5"/>
      <c r="EF768" s="5"/>
      <c r="EG768" s="5"/>
      <c r="EH768" s="5"/>
      <c r="EI768" s="5"/>
      <c r="EJ768" s="5"/>
      <c r="EK768" s="5"/>
      <c r="EL768" s="5"/>
      <c r="EM768" s="5"/>
      <c r="EN768" s="5"/>
      <c r="EO768" s="5"/>
      <c r="EP768" s="5"/>
      <c r="EQ768" s="5"/>
      <c r="ER768" s="5"/>
      <c r="ES768" s="5"/>
      <c r="ET768" s="5"/>
      <c r="EU768" s="5"/>
      <c r="EV768" s="5"/>
      <c r="EW768" s="5"/>
      <c r="EX768" s="5"/>
      <c r="EY768" s="5"/>
      <c r="EZ768" s="5"/>
      <c r="FA768" s="5"/>
      <c r="FB768" s="5"/>
      <c r="FC768" s="5"/>
      <c r="FD768" s="5"/>
      <c r="FE768" s="5"/>
      <c r="FF768" s="5"/>
      <c r="FG768" s="5"/>
      <c r="FH768" s="5"/>
      <c r="FI768" s="5"/>
      <c r="FJ768" s="5"/>
      <c r="FK768" s="5"/>
      <c r="FL768" s="5"/>
      <c r="FM768" s="5"/>
      <c r="FN768" s="5"/>
      <c r="FO768" s="5"/>
      <c r="FP768" s="5"/>
      <c r="FQ768" s="5"/>
      <c r="FR768" s="5"/>
      <c r="FS768" s="5"/>
      <c r="FT768" s="5"/>
      <c r="FU768" s="5"/>
      <c r="FV768" s="5"/>
      <c r="FW768" s="5"/>
      <c r="FX768" s="5"/>
      <c r="FY768" s="5"/>
      <c r="FZ768" s="5"/>
      <c r="GA768" s="5"/>
      <c r="GB768" s="5"/>
      <c r="GC768" s="5"/>
      <c r="GD768" s="5"/>
      <c r="GE768" s="5"/>
      <c r="GF768" s="5"/>
      <c r="GG768" s="5"/>
      <c r="GH768" s="5"/>
      <c r="GI768" s="5"/>
      <c r="GJ768" s="5"/>
      <c r="GK768" s="5"/>
      <c r="GL768" s="5"/>
      <c r="GM768" s="5"/>
      <c r="GN768" s="5"/>
      <c r="GO768" s="5"/>
      <c r="GP768" s="5"/>
      <c r="GQ768" s="5"/>
      <c r="GR768" s="5"/>
      <c r="GS768" s="5"/>
      <c r="GT768" s="5"/>
      <c r="GU768" s="5"/>
      <c r="GV768" s="5"/>
      <c r="GW768" s="5"/>
      <c r="GX768" s="5"/>
      <c r="GY768" s="5"/>
      <c r="GZ768" s="5"/>
      <c r="HA768" s="5"/>
      <c r="HB768" s="5"/>
      <c r="HC768" s="5"/>
      <c r="HD768" s="5"/>
      <c r="HE768" s="5"/>
      <c r="HF768" s="5"/>
      <c r="HG768" s="5"/>
      <c r="HH768" s="5"/>
      <c r="HI768" s="5"/>
      <c r="HJ768" s="5"/>
      <c r="HK768" s="5"/>
      <c r="HL768" s="5"/>
    </row>
    <row r="769" spans="1:220" s="56" customFormat="1" x14ac:dyDescent="0.25">
      <c r="A769" s="44"/>
      <c r="B769" s="142"/>
      <c r="C769" s="143"/>
      <c r="D769" s="26"/>
      <c r="E769" s="26"/>
      <c r="F769" s="26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BH769" s="5"/>
      <c r="BI769" s="5"/>
      <c r="BJ769" s="5"/>
      <c r="BK769" s="5"/>
      <c r="BL769" s="5"/>
      <c r="BM769" s="5"/>
      <c r="BN769" s="5"/>
      <c r="BO769" s="5"/>
      <c r="BP769" s="5"/>
      <c r="BQ769" s="5"/>
      <c r="BR769" s="5"/>
      <c r="BS769" s="5"/>
      <c r="BT769" s="5"/>
      <c r="BU769" s="5"/>
      <c r="BV769" s="5"/>
      <c r="BW769" s="5"/>
      <c r="BX769" s="5"/>
      <c r="BY769" s="5"/>
      <c r="BZ769" s="5"/>
      <c r="CA769" s="5"/>
      <c r="CB769" s="5"/>
      <c r="CC769" s="5"/>
      <c r="CD769" s="5"/>
      <c r="CE769" s="5"/>
      <c r="CF769" s="5"/>
      <c r="CG769" s="5"/>
      <c r="CH769" s="5"/>
      <c r="CI769" s="5"/>
      <c r="CJ769" s="5"/>
      <c r="CK769" s="5"/>
      <c r="CL769" s="5"/>
      <c r="CM769" s="5"/>
      <c r="CN769" s="5"/>
      <c r="CO769" s="5"/>
      <c r="CP769" s="5"/>
      <c r="CQ769" s="5"/>
      <c r="CR769" s="5"/>
      <c r="CS769" s="5"/>
      <c r="CT769" s="5"/>
      <c r="CU769" s="5"/>
      <c r="CV769" s="5"/>
      <c r="CW769" s="5"/>
      <c r="CX769" s="5"/>
      <c r="CY769" s="5"/>
      <c r="CZ769" s="5"/>
      <c r="DA769" s="5"/>
      <c r="DB769" s="5"/>
      <c r="DC769" s="5"/>
      <c r="DD769" s="5"/>
      <c r="DE769" s="5"/>
      <c r="DF769" s="5"/>
      <c r="DG769" s="5"/>
      <c r="DH769" s="5"/>
      <c r="DI769" s="5"/>
      <c r="DJ769" s="5"/>
      <c r="DK769" s="5"/>
      <c r="DL769" s="5"/>
      <c r="DM769" s="5"/>
      <c r="DN769" s="5"/>
      <c r="DO769" s="5"/>
      <c r="DP769" s="5"/>
      <c r="DQ769" s="5"/>
      <c r="DR769" s="5"/>
      <c r="DS769" s="5"/>
      <c r="DT769" s="5"/>
      <c r="DU769" s="5"/>
      <c r="DV769" s="5"/>
      <c r="DW769" s="5"/>
      <c r="DX769" s="5"/>
      <c r="DY769" s="5"/>
      <c r="DZ769" s="5"/>
      <c r="EA769" s="5"/>
      <c r="EB769" s="5"/>
      <c r="EC769" s="5"/>
      <c r="ED769" s="5"/>
      <c r="EE769" s="5"/>
      <c r="EF769" s="5"/>
      <c r="EG769" s="5"/>
      <c r="EH769" s="5"/>
      <c r="EI769" s="5"/>
      <c r="EJ769" s="5"/>
      <c r="EK769" s="5"/>
      <c r="EL769" s="5"/>
      <c r="EM769" s="5"/>
      <c r="EN769" s="5"/>
      <c r="EO769" s="5"/>
      <c r="EP769" s="5"/>
      <c r="EQ769" s="5"/>
      <c r="ER769" s="5"/>
      <c r="ES769" s="5"/>
      <c r="ET769" s="5"/>
      <c r="EU769" s="5"/>
      <c r="EV769" s="5"/>
      <c r="EW769" s="5"/>
      <c r="EX769" s="5"/>
      <c r="EY769" s="5"/>
      <c r="EZ769" s="5"/>
      <c r="FA769" s="5"/>
      <c r="FB769" s="5"/>
      <c r="FC769" s="5"/>
      <c r="FD769" s="5"/>
      <c r="FE769" s="5"/>
      <c r="FF769" s="5"/>
      <c r="FG769" s="5"/>
      <c r="FH769" s="5"/>
      <c r="FI769" s="5"/>
      <c r="FJ769" s="5"/>
      <c r="FK769" s="5"/>
      <c r="FL769" s="5"/>
      <c r="FM769" s="5"/>
      <c r="FN769" s="5"/>
      <c r="FO769" s="5"/>
      <c r="FP769" s="5"/>
      <c r="FQ769" s="5"/>
      <c r="FR769" s="5"/>
      <c r="FS769" s="5"/>
      <c r="FT769" s="5"/>
      <c r="FU769" s="5"/>
      <c r="FV769" s="5"/>
      <c r="FW769" s="5"/>
      <c r="FX769" s="5"/>
      <c r="FY769" s="5"/>
      <c r="FZ769" s="5"/>
      <c r="GA769" s="5"/>
      <c r="GB769" s="5"/>
      <c r="GC769" s="5"/>
      <c r="GD769" s="5"/>
      <c r="GE769" s="5"/>
      <c r="GF769" s="5"/>
      <c r="GG769" s="5"/>
      <c r="GH769" s="5"/>
      <c r="GI769" s="5"/>
      <c r="GJ769" s="5"/>
      <c r="GK769" s="5"/>
      <c r="GL769" s="5"/>
      <c r="GM769" s="5"/>
      <c r="GN769" s="5"/>
      <c r="GO769" s="5"/>
      <c r="GP769" s="5"/>
      <c r="GQ769" s="5"/>
      <c r="GR769" s="5"/>
      <c r="GS769" s="5"/>
      <c r="GT769" s="5"/>
      <c r="GU769" s="5"/>
      <c r="GV769" s="5"/>
      <c r="GW769" s="5"/>
      <c r="GX769" s="5"/>
      <c r="GY769" s="5"/>
      <c r="GZ769" s="5"/>
      <c r="HA769" s="5"/>
      <c r="HB769" s="5"/>
      <c r="HC769" s="5"/>
      <c r="HD769" s="5"/>
      <c r="HE769" s="5"/>
      <c r="HF769" s="5"/>
      <c r="HG769" s="5"/>
      <c r="HH769" s="5"/>
      <c r="HI769" s="5"/>
      <c r="HJ769" s="5"/>
      <c r="HK769" s="5"/>
      <c r="HL769" s="5"/>
    </row>
    <row r="770" spans="1:220" s="56" customFormat="1" x14ac:dyDescent="0.25">
      <c r="A770" s="44"/>
      <c r="B770" s="142"/>
      <c r="C770" s="143"/>
      <c r="D770" s="26"/>
      <c r="E770" s="26"/>
      <c r="F770" s="26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/>
      <c r="BG770" s="5"/>
      <c r="BH770" s="5"/>
      <c r="BI770" s="5"/>
      <c r="BJ770" s="5"/>
      <c r="BK770" s="5"/>
      <c r="BL770" s="5"/>
      <c r="BM770" s="5"/>
      <c r="BN770" s="5"/>
      <c r="BO770" s="5"/>
      <c r="BP770" s="5"/>
      <c r="BQ770" s="5"/>
      <c r="BR770" s="5"/>
      <c r="BS770" s="5"/>
      <c r="BT770" s="5"/>
      <c r="BU770" s="5"/>
      <c r="BV770" s="5"/>
      <c r="BW770" s="5"/>
      <c r="BX770" s="5"/>
      <c r="BY770" s="5"/>
      <c r="BZ770" s="5"/>
      <c r="CA770" s="5"/>
      <c r="CB770" s="5"/>
      <c r="CC770" s="5"/>
      <c r="CD770" s="5"/>
      <c r="CE770" s="5"/>
      <c r="CF770" s="5"/>
      <c r="CG770" s="5"/>
      <c r="CH770" s="5"/>
      <c r="CI770" s="5"/>
      <c r="CJ770" s="5"/>
      <c r="CK770" s="5"/>
      <c r="CL770" s="5"/>
      <c r="CM770" s="5"/>
      <c r="CN770" s="5"/>
      <c r="CO770" s="5"/>
      <c r="CP770" s="5"/>
      <c r="CQ770" s="5"/>
      <c r="CR770" s="5"/>
      <c r="CS770" s="5"/>
      <c r="CT770" s="5"/>
      <c r="CU770" s="5"/>
      <c r="CV770" s="5"/>
      <c r="CW770" s="5"/>
      <c r="CX770" s="5"/>
      <c r="CY770" s="5"/>
      <c r="CZ770" s="5"/>
      <c r="DA770" s="5"/>
      <c r="DB770" s="5"/>
      <c r="DC770" s="5"/>
      <c r="DD770" s="5"/>
      <c r="DE770" s="5"/>
      <c r="DF770" s="5"/>
      <c r="DG770" s="5"/>
      <c r="DH770" s="5"/>
      <c r="DI770" s="5"/>
      <c r="DJ770" s="5"/>
      <c r="DK770" s="5"/>
      <c r="DL770" s="5"/>
      <c r="DM770" s="5"/>
      <c r="DN770" s="5"/>
      <c r="DO770" s="5"/>
      <c r="DP770" s="5"/>
      <c r="DQ770" s="5"/>
      <c r="DR770" s="5"/>
      <c r="DS770" s="5"/>
      <c r="DT770" s="5"/>
      <c r="DU770" s="5"/>
      <c r="DV770" s="5"/>
      <c r="DW770" s="5"/>
      <c r="DX770" s="5"/>
      <c r="DY770" s="5"/>
      <c r="DZ770" s="5"/>
      <c r="EA770" s="5"/>
      <c r="EB770" s="5"/>
      <c r="EC770" s="5"/>
      <c r="ED770" s="5"/>
      <c r="EE770" s="5"/>
      <c r="EF770" s="5"/>
      <c r="EG770" s="5"/>
      <c r="EH770" s="5"/>
      <c r="EI770" s="5"/>
      <c r="EJ770" s="5"/>
      <c r="EK770" s="5"/>
      <c r="EL770" s="5"/>
      <c r="EM770" s="5"/>
      <c r="EN770" s="5"/>
      <c r="EO770" s="5"/>
      <c r="EP770" s="5"/>
      <c r="EQ770" s="5"/>
      <c r="ER770" s="5"/>
      <c r="ES770" s="5"/>
      <c r="ET770" s="5"/>
      <c r="EU770" s="5"/>
      <c r="EV770" s="5"/>
      <c r="EW770" s="5"/>
      <c r="EX770" s="5"/>
      <c r="EY770" s="5"/>
      <c r="EZ770" s="5"/>
      <c r="FA770" s="5"/>
      <c r="FB770" s="5"/>
      <c r="FC770" s="5"/>
      <c r="FD770" s="5"/>
      <c r="FE770" s="5"/>
      <c r="FF770" s="5"/>
      <c r="FG770" s="5"/>
      <c r="FH770" s="5"/>
      <c r="FI770" s="5"/>
      <c r="FJ770" s="5"/>
      <c r="FK770" s="5"/>
      <c r="FL770" s="5"/>
      <c r="FM770" s="5"/>
      <c r="FN770" s="5"/>
      <c r="FO770" s="5"/>
      <c r="FP770" s="5"/>
      <c r="FQ770" s="5"/>
      <c r="FR770" s="5"/>
      <c r="FS770" s="5"/>
      <c r="FT770" s="5"/>
      <c r="FU770" s="5"/>
      <c r="FV770" s="5"/>
      <c r="FW770" s="5"/>
      <c r="FX770" s="5"/>
      <c r="FY770" s="5"/>
      <c r="FZ770" s="5"/>
      <c r="GA770" s="5"/>
      <c r="GB770" s="5"/>
      <c r="GC770" s="5"/>
      <c r="GD770" s="5"/>
      <c r="GE770" s="5"/>
      <c r="GF770" s="5"/>
      <c r="GG770" s="5"/>
      <c r="GH770" s="5"/>
      <c r="GI770" s="5"/>
      <c r="GJ770" s="5"/>
      <c r="GK770" s="5"/>
      <c r="GL770" s="5"/>
      <c r="GM770" s="5"/>
      <c r="GN770" s="5"/>
      <c r="GO770" s="5"/>
      <c r="GP770" s="5"/>
      <c r="GQ770" s="5"/>
      <c r="GR770" s="5"/>
      <c r="GS770" s="5"/>
      <c r="GT770" s="5"/>
      <c r="GU770" s="5"/>
      <c r="GV770" s="5"/>
      <c r="GW770" s="5"/>
      <c r="GX770" s="5"/>
      <c r="GY770" s="5"/>
      <c r="GZ770" s="5"/>
      <c r="HA770" s="5"/>
      <c r="HB770" s="5"/>
      <c r="HC770" s="5"/>
      <c r="HD770" s="5"/>
      <c r="HE770" s="5"/>
      <c r="HF770" s="5"/>
      <c r="HG770" s="5"/>
      <c r="HH770" s="5"/>
      <c r="HI770" s="5"/>
      <c r="HJ770" s="5"/>
      <c r="HK770" s="5"/>
      <c r="HL770" s="5"/>
    </row>
    <row r="771" spans="1:220" s="56" customFormat="1" x14ac:dyDescent="0.25">
      <c r="A771" s="44"/>
      <c r="B771" s="142"/>
      <c r="C771" s="143"/>
      <c r="D771" s="26"/>
      <c r="E771" s="26"/>
      <c r="F771" s="26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  <c r="BI771" s="5"/>
      <c r="BJ771" s="5"/>
      <c r="BK771" s="5"/>
      <c r="BL771" s="5"/>
      <c r="BM771" s="5"/>
      <c r="BN771" s="5"/>
      <c r="BO771" s="5"/>
      <c r="BP771" s="5"/>
      <c r="BQ771" s="5"/>
      <c r="BR771" s="5"/>
      <c r="BS771" s="5"/>
      <c r="BT771" s="5"/>
      <c r="BU771" s="5"/>
      <c r="BV771" s="5"/>
      <c r="BW771" s="5"/>
      <c r="BX771" s="5"/>
      <c r="BY771" s="5"/>
      <c r="BZ771" s="5"/>
      <c r="CA771" s="5"/>
      <c r="CB771" s="5"/>
      <c r="CC771" s="5"/>
      <c r="CD771" s="5"/>
      <c r="CE771" s="5"/>
      <c r="CF771" s="5"/>
      <c r="CG771" s="5"/>
      <c r="CH771" s="5"/>
      <c r="CI771" s="5"/>
      <c r="CJ771" s="5"/>
      <c r="CK771" s="5"/>
      <c r="CL771" s="5"/>
      <c r="CM771" s="5"/>
      <c r="CN771" s="5"/>
      <c r="CO771" s="5"/>
      <c r="CP771" s="5"/>
      <c r="CQ771" s="5"/>
      <c r="CR771" s="5"/>
      <c r="CS771" s="5"/>
      <c r="CT771" s="5"/>
      <c r="CU771" s="5"/>
      <c r="CV771" s="5"/>
      <c r="CW771" s="5"/>
      <c r="CX771" s="5"/>
      <c r="CY771" s="5"/>
      <c r="CZ771" s="5"/>
      <c r="DA771" s="5"/>
      <c r="DB771" s="5"/>
      <c r="DC771" s="5"/>
      <c r="DD771" s="5"/>
      <c r="DE771" s="5"/>
      <c r="DF771" s="5"/>
      <c r="DG771" s="5"/>
      <c r="DH771" s="5"/>
      <c r="DI771" s="5"/>
      <c r="DJ771" s="5"/>
      <c r="DK771" s="5"/>
      <c r="DL771" s="5"/>
      <c r="DM771" s="5"/>
      <c r="DN771" s="5"/>
      <c r="DO771" s="5"/>
      <c r="DP771" s="5"/>
      <c r="DQ771" s="5"/>
      <c r="DR771" s="5"/>
      <c r="DS771" s="5"/>
      <c r="DT771" s="5"/>
      <c r="DU771" s="5"/>
      <c r="DV771" s="5"/>
      <c r="DW771" s="5"/>
      <c r="DX771" s="5"/>
      <c r="DY771" s="5"/>
      <c r="DZ771" s="5"/>
      <c r="EA771" s="5"/>
      <c r="EB771" s="5"/>
      <c r="EC771" s="5"/>
      <c r="ED771" s="5"/>
      <c r="EE771" s="5"/>
      <c r="EF771" s="5"/>
      <c r="EG771" s="5"/>
      <c r="EH771" s="5"/>
      <c r="EI771" s="5"/>
      <c r="EJ771" s="5"/>
      <c r="EK771" s="5"/>
      <c r="EL771" s="5"/>
      <c r="EM771" s="5"/>
      <c r="EN771" s="5"/>
      <c r="EO771" s="5"/>
      <c r="EP771" s="5"/>
      <c r="EQ771" s="5"/>
      <c r="ER771" s="5"/>
      <c r="ES771" s="5"/>
      <c r="ET771" s="5"/>
      <c r="EU771" s="5"/>
      <c r="EV771" s="5"/>
      <c r="EW771" s="5"/>
      <c r="EX771" s="5"/>
      <c r="EY771" s="5"/>
      <c r="EZ771" s="5"/>
      <c r="FA771" s="5"/>
      <c r="FB771" s="5"/>
      <c r="FC771" s="5"/>
      <c r="FD771" s="5"/>
      <c r="FE771" s="5"/>
      <c r="FF771" s="5"/>
      <c r="FG771" s="5"/>
      <c r="FH771" s="5"/>
      <c r="FI771" s="5"/>
      <c r="FJ771" s="5"/>
      <c r="FK771" s="5"/>
      <c r="FL771" s="5"/>
      <c r="FM771" s="5"/>
      <c r="FN771" s="5"/>
      <c r="FO771" s="5"/>
      <c r="FP771" s="5"/>
      <c r="FQ771" s="5"/>
      <c r="FR771" s="5"/>
      <c r="FS771" s="5"/>
      <c r="FT771" s="5"/>
      <c r="FU771" s="5"/>
      <c r="FV771" s="5"/>
      <c r="FW771" s="5"/>
      <c r="FX771" s="5"/>
      <c r="FY771" s="5"/>
      <c r="FZ771" s="5"/>
      <c r="GA771" s="5"/>
      <c r="GB771" s="5"/>
      <c r="GC771" s="5"/>
      <c r="GD771" s="5"/>
      <c r="GE771" s="5"/>
      <c r="GF771" s="5"/>
      <c r="GG771" s="5"/>
      <c r="GH771" s="5"/>
      <c r="GI771" s="5"/>
      <c r="GJ771" s="5"/>
      <c r="GK771" s="5"/>
      <c r="GL771" s="5"/>
      <c r="GM771" s="5"/>
      <c r="GN771" s="5"/>
      <c r="GO771" s="5"/>
      <c r="GP771" s="5"/>
      <c r="GQ771" s="5"/>
      <c r="GR771" s="5"/>
      <c r="GS771" s="5"/>
      <c r="GT771" s="5"/>
      <c r="GU771" s="5"/>
      <c r="GV771" s="5"/>
      <c r="GW771" s="5"/>
      <c r="GX771" s="5"/>
      <c r="GY771" s="5"/>
      <c r="GZ771" s="5"/>
      <c r="HA771" s="5"/>
      <c r="HB771" s="5"/>
      <c r="HC771" s="5"/>
      <c r="HD771" s="5"/>
      <c r="HE771" s="5"/>
      <c r="HF771" s="5"/>
      <c r="HG771" s="5"/>
      <c r="HH771" s="5"/>
      <c r="HI771" s="5"/>
      <c r="HJ771" s="5"/>
      <c r="HK771" s="5"/>
      <c r="HL771" s="5"/>
    </row>
    <row r="772" spans="1:220" s="56" customFormat="1" x14ac:dyDescent="0.25">
      <c r="A772" s="44"/>
      <c r="B772" s="142"/>
      <c r="C772" s="143"/>
      <c r="D772" s="26"/>
      <c r="E772" s="26"/>
      <c r="F772" s="26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  <c r="BF772" s="5"/>
      <c r="BG772" s="5"/>
      <c r="BH772" s="5"/>
      <c r="BI772" s="5"/>
      <c r="BJ772" s="5"/>
      <c r="BK772" s="5"/>
      <c r="BL772" s="5"/>
      <c r="BM772" s="5"/>
      <c r="BN772" s="5"/>
      <c r="BO772" s="5"/>
      <c r="BP772" s="5"/>
      <c r="BQ772" s="5"/>
      <c r="BR772" s="5"/>
      <c r="BS772" s="5"/>
      <c r="BT772" s="5"/>
      <c r="BU772" s="5"/>
      <c r="BV772" s="5"/>
      <c r="BW772" s="5"/>
      <c r="BX772" s="5"/>
      <c r="BY772" s="5"/>
      <c r="BZ772" s="5"/>
      <c r="CA772" s="5"/>
      <c r="CB772" s="5"/>
      <c r="CC772" s="5"/>
      <c r="CD772" s="5"/>
      <c r="CE772" s="5"/>
      <c r="CF772" s="5"/>
      <c r="CG772" s="5"/>
      <c r="CH772" s="5"/>
      <c r="CI772" s="5"/>
      <c r="CJ772" s="5"/>
      <c r="CK772" s="5"/>
      <c r="CL772" s="5"/>
      <c r="CM772" s="5"/>
      <c r="CN772" s="5"/>
      <c r="CO772" s="5"/>
      <c r="CP772" s="5"/>
      <c r="CQ772" s="5"/>
      <c r="CR772" s="5"/>
      <c r="CS772" s="5"/>
      <c r="CT772" s="5"/>
      <c r="CU772" s="5"/>
      <c r="CV772" s="5"/>
      <c r="CW772" s="5"/>
      <c r="CX772" s="5"/>
      <c r="CY772" s="5"/>
      <c r="CZ772" s="5"/>
      <c r="DA772" s="5"/>
      <c r="DB772" s="5"/>
      <c r="DC772" s="5"/>
      <c r="DD772" s="5"/>
      <c r="DE772" s="5"/>
      <c r="DF772" s="5"/>
      <c r="DG772" s="5"/>
      <c r="DH772" s="5"/>
      <c r="DI772" s="5"/>
      <c r="DJ772" s="5"/>
      <c r="DK772" s="5"/>
      <c r="DL772" s="5"/>
      <c r="DM772" s="5"/>
      <c r="DN772" s="5"/>
      <c r="DO772" s="5"/>
      <c r="DP772" s="5"/>
      <c r="DQ772" s="5"/>
      <c r="DR772" s="5"/>
      <c r="DS772" s="5"/>
      <c r="DT772" s="5"/>
      <c r="DU772" s="5"/>
      <c r="DV772" s="5"/>
      <c r="DW772" s="5"/>
      <c r="DX772" s="5"/>
      <c r="DY772" s="5"/>
      <c r="DZ772" s="5"/>
      <c r="EA772" s="5"/>
      <c r="EB772" s="5"/>
      <c r="EC772" s="5"/>
      <c r="ED772" s="5"/>
      <c r="EE772" s="5"/>
      <c r="EF772" s="5"/>
      <c r="EG772" s="5"/>
      <c r="EH772" s="5"/>
      <c r="EI772" s="5"/>
      <c r="EJ772" s="5"/>
      <c r="EK772" s="5"/>
      <c r="EL772" s="5"/>
      <c r="EM772" s="5"/>
      <c r="EN772" s="5"/>
      <c r="EO772" s="5"/>
      <c r="EP772" s="5"/>
      <c r="EQ772" s="5"/>
      <c r="ER772" s="5"/>
      <c r="ES772" s="5"/>
      <c r="ET772" s="5"/>
      <c r="EU772" s="5"/>
      <c r="EV772" s="5"/>
      <c r="EW772" s="5"/>
      <c r="EX772" s="5"/>
      <c r="EY772" s="5"/>
      <c r="EZ772" s="5"/>
      <c r="FA772" s="5"/>
      <c r="FB772" s="5"/>
      <c r="FC772" s="5"/>
      <c r="FD772" s="5"/>
      <c r="FE772" s="5"/>
      <c r="FF772" s="5"/>
      <c r="FG772" s="5"/>
      <c r="FH772" s="5"/>
      <c r="FI772" s="5"/>
      <c r="FJ772" s="5"/>
      <c r="FK772" s="5"/>
      <c r="FL772" s="5"/>
      <c r="FM772" s="5"/>
      <c r="FN772" s="5"/>
      <c r="FO772" s="5"/>
      <c r="FP772" s="5"/>
      <c r="FQ772" s="5"/>
      <c r="FR772" s="5"/>
      <c r="FS772" s="5"/>
      <c r="FT772" s="5"/>
      <c r="FU772" s="5"/>
      <c r="FV772" s="5"/>
      <c r="FW772" s="5"/>
      <c r="FX772" s="5"/>
      <c r="FY772" s="5"/>
      <c r="FZ772" s="5"/>
      <c r="GA772" s="5"/>
      <c r="GB772" s="5"/>
      <c r="GC772" s="5"/>
      <c r="GD772" s="5"/>
      <c r="GE772" s="5"/>
      <c r="GF772" s="5"/>
      <c r="GG772" s="5"/>
      <c r="GH772" s="5"/>
      <c r="GI772" s="5"/>
      <c r="GJ772" s="5"/>
      <c r="GK772" s="5"/>
      <c r="GL772" s="5"/>
      <c r="GM772" s="5"/>
      <c r="GN772" s="5"/>
      <c r="GO772" s="5"/>
      <c r="GP772" s="5"/>
      <c r="GQ772" s="5"/>
      <c r="GR772" s="5"/>
      <c r="GS772" s="5"/>
      <c r="GT772" s="5"/>
      <c r="GU772" s="5"/>
      <c r="GV772" s="5"/>
      <c r="GW772" s="5"/>
      <c r="GX772" s="5"/>
      <c r="GY772" s="5"/>
      <c r="GZ772" s="5"/>
      <c r="HA772" s="5"/>
      <c r="HB772" s="5"/>
      <c r="HC772" s="5"/>
      <c r="HD772" s="5"/>
      <c r="HE772" s="5"/>
      <c r="HF772" s="5"/>
      <c r="HG772" s="5"/>
      <c r="HH772" s="5"/>
      <c r="HI772" s="5"/>
      <c r="HJ772" s="5"/>
      <c r="HK772" s="5"/>
      <c r="HL772" s="5"/>
    </row>
    <row r="773" spans="1:220" s="56" customFormat="1" x14ac:dyDescent="0.25">
      <c r="A773" s="44"/>
      <c r="B773" s="142"/>
      <c r="C773" s="143"/>
      <c r="D773" s="26"/>
      <c r="E773" s="26"/>
      <c r="F773" s="26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  <c r="BF773" s="5"/>
      <c r="BG773" s="5"/>
      <c r="BH773" s="5"/>
      <c r="BI773" s="5"/>
      <c r="BJ773" s="5"/>
      <c r="BK773" s="5"/>
      <c r="BL773" s="5"/>
      <c r="BM773" s="5"/>
      <c r="BN773" s="5"/>
      <c r="BO773" s="5"/>
      <c r="BP773" s="5"/>
      <c r="BQ773" s="5"/>
      <c r="BR773" s="5"/>
      <c r="BS773" s="5"/>
      <c r="BT773" s="5"/>
      <c r="BU773" s="5"/>
      <c r="BV773" s="5"/>
      <c r="BW773" s="5"/>
      <c r="BX773" s="5"/>
      <c r="BY773" s="5"/>
      <c r="BZ773" s="5"/>
      <c r="CA773" s="5"/>
      <c r="CB773" s="5"/>
      <c r="CC773" s="5"/>
      <c r="CD773" s="5"/>
      <c r="CE773" s="5"/>
      <c r="CF773" s="5"/>
      <c r="CG773" s="5"/>
      <c r="CH773" s="5"/>
      <c r="CI773" s="5"/>
      <c r="CJ773" s="5"/>
      <c r="CK773" s="5"/>
      <c r="CL773" s="5"/>
      <c r="CM773" s="5"/>
      <c r="CN773" s="5"/>
      <c r="CO773" s="5"/>
      <c r="CP773" s="5"/>
      <c r="CQ773" s="5"/>
      <c r="CR773" s="5"/>
      <c r="CS773" s="5"/>
      <c r="CT773" s="5"/>
      <c r="CU773" s="5"/>
      <c r="CV773" s="5"/>
      <c r="CW773" s="5"/>
      <c r="CX773" s="5"/>
      <c r="CY773" s="5"/>
      <c r="CZ773" s="5"/>
      <c r="DA773" s="5"/>
      <c r="DB773" s="5"/>
      <c r="DC773" s="5"/>
      <c r="DD773" s="5"/>
      <c r="DE773" s="5"/>
      <c r="DF773" s="5"/>
      <c r="DG773" s="5"/>
      <c r="DH773" s="5"/>
      <c r="DI773" s="5"/>
      <c r="DJ773" s="5"/>
      <c r="DK773" s="5"/>
      <c r="DL773" s="5"/>
      <c r="DM773" s="5"/>
      <c r="DN773" s="5"/>
      <c r="DO773" s="5"/>
      <c r="DP773" s="5"/>
      <c r="DQ773" s="5"/>
      <c r="DR773" s="5"/>
      <c r="DS773" s="5"/>
      <c r="DT773" s="5"/>
      <c r="DU773" s="5"/>
      <c r="DV773" s="5"/>
      <c r="DW773" s="5"/>
      <c r="DX773" s="5"/>
      <c r="DY773" s="5"/>
      <c r="DZ773" s="5"/>
      <c r="EA773" s="5"/>
      <c r="EB773" s="5"/>
      <c r="EC773" s="5"/>
      <c r="ED773" s="5"/>
      <c r="EE773" s="5"/>
      <c r="EF773" s="5"/>
      <c r="EG773" s="5"/>
      <c r="EH773" s="5"/>
      <c r="EI773" s="5"/>
      <c r="EJ773" s="5"/>
      <c r="EK773" s="5"/>
      <c r="EL773" s="5"/>
      <c r="EM773" s="5"/>
      <c r="EN773" s="5"/>
      <c r="EO773" s="5"/>
      <c r="EP773" s="5"/>
      <c r="EQ773" s="5"/>
      <c r="ER773" s="5"/>
      <c r="ES773" s="5"/>
      <c r="ET773" s="5"/>
      <c r="EU773" s="5"/>
      <c r="EV773" s="5"/>
      <c r="EW773" s="5"/>
      <c r="EX773" s="5"/>
      <c r="EY773" s="5"/>
      <c r="EZ773" s="5"/>
      <c r="FA773" s="5"/>
      <c r="FB773" s="5"/>
      <c r="FC773" s="5"/>
      <c r="FD773" s="5"/>
      <c r="FE773" s="5"/>
      <c r="FF773" s="5"/>
      <c r="FG773" s="5"/>
      <c r="FH773" s="5"/>
      <c r="FI773" s="5"/>
      <c r="FJ773" s="5"/>
      <c r="FK773" s="5"/>
      <c r="FL773" s="5"/>
      <c r="FM773" s="5"/>
      <c r="FN773" s="5"/>
      <c r="FO773" s="5"/>
      <c r="FP773" s="5"/>
      <c r="FQ773" s="5"/>
      <c r="FR773" s="5"/>
      <c r="FS773" s="5"/>
      <c r="FT773" s="5"/>
      <c r="FU773" s="5"/>
      <c r="FV773" s="5"/>
      <c r="FW773" s="5"/>
      <c r="FX773" s="5"/>
      <c r="FY773" s="5"/>
      <c r="FZ773" s="5"/>
      <c r="GA773" s="5"/>
      <c r="GB773" s="5"/>
      <c r="GC773" s="5"/>
      <c r="GD773" s="5"/>
      <c r="GE773" s="5"/>
      <c r="GF773" s="5"/>
      <c r="GG773" s="5"/>
      <c r="GH773" s="5"/>
      <c r="GI773" s="5"/>
      <c r="GJ773" s="5"/>
      <c r="GK773" s="5"/>
      <c r="GL773" s="5"/>
      <c r="GM773" s="5"/>
      <c r="GN773" s="5"/>
      <c r="GO773" s="5"/>
      <c r="GP773" s="5"/>
      <c r="GQ773" s="5"/>
      <c r="GR773" s="5"/>
      <c r="GS773" s="5"/>
      <c r="GT773" s="5"/>
      <c r="GU773" s="5"/>
      <c r="GV773" s="5"/>
      <c r="GW773" s="5"/>
      <c r="GX773" s="5"/>
      <c r="GY773" s="5"/>
      <c r="GZ773" s="5"/>
      <c r="HA773" s="5"/>
      <c r="HB773" s="5"/>
      <c r="HC773" s="5"/>
      <c r="HD773" s="5"/>
      <c r="HE773" s="5"/>
      <c r="HF773" s="5"/>
      <c r="HG773" s="5"/>
      <c r="HH773" s="5"/>
      <c r="HI773" s="5"/>
      <c r="HJ773" s="5"/>
      <c r="HK773" s="5"/>
      <c r="HL773" s="5"/>
    </row>
    <row r="774" spans="1:220" s="56" customFormat="1" x14ac:dyDescent="0.25">
      <c r="A774" s="44"/>
      <c r="B774" s="142"/>
      <c r="C774" s="143"/>
      <c r="D774" s="26"/>
      <c r="E774" s="26"/>
      <c r="F774" s="26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  <c r="BF774" s="5"/>
      <c r="BG774" s="5"/>
      <c r="BH774" s="5"/>
      <c r="BI774" s="5"/>
      <c r="BJ774" s="5"/>
      <c r="BK774" s="5"/>
      <c r="BL774" s="5"/>
      <c r="BM774" s="5"/>
      <c r="BN774" s="5"/>
      <c r="BO774" s="5"/>
      <c r="BP774" s="5"/>
      <c r="BQ774" s="5"/>
      <c r="BR774" s="5"/>
      <c r="BS774" s="5"/>
      <c r="BT774" s="5"/>
      <c r="BU774" s="5"/>
      <c r="BV774" s="5"/>
      <c r="BW774" s="5"/>
      <c r="BX774" s="5"/>
      <c r="BY774" s="5"/>
      <c r="BZ774" s="5"/>
      <c r="CA774" s="5"/>
      <c r="CB774" s="5"/>
      <c r="CC774" s="5"/>
      <c r="CD774" s="5"/>
      <c r="CE774" s="5"/>
      <c r="CF774" s="5"/>
      <c r="CG774" s="5"/>
      <c r="CH774" s="5"/>
      <c r="CI774" s="5"/>
      <c r="CJ774" s="5"/>
      <c r="CK774" s="5"/>
      <c r="CL774" s="5"/>
      <c r="CM774" s="5"/>
      <c r="CN774" s="5"/>
      <c r="CO774" s="5"/>
      <c r="CP774" s="5"/>
      <c r="CQ774" s="5"/>
      <c r="CR774" s="5"/>
      <c r="CS774" s="5"/>
      <c r="CT774" s="5"/>
      <c r="CU774" s="5"/>
      <c r="CV774" s="5"/>
      <c r="CW774" s="5"/>
      <c r="CX774" s="5"/>
      <c r="CY774" s="5"/>
      <c r="CZ774" s="5"/>
      <c r="DA774" s="5"/>
      <c r="DB774" s="5"/>
      <c r="DC774" s="5"/>
      <c r="DD774" s="5"/>
      <c r="DE774" s="5"/>
      <c r="DF774" s="5"/>
      <c r="DG774" s="5"/>
      <c r="DH774" s="5"/>
      <c r="DI774" s="5"/>
      <c r="DJ774" s="5"/>
      <c r="DK774" s="5"/>
      <c r="DL774" s="5"/>
      <c r="DM774" s="5"/>
      <c r="DN774" s="5"/>
      <c r="DO774" s="5"/>
      <c r="DP774" s="5"/>
      <c r="DQ774" s="5"/>
      <c r="DR774" s="5"/>
      <c r="DS774" s="5"/>
      <c r="DT774" s="5"/>
      <c r="DU774" s="5"/>
      <c r="DV774" s="5"/>
      <c r="DW774" s="5"/>
      <c r="DX774" s="5"/>
      <c r="DY774" s="5"/>
      <c r="DZ774" s="5"/>
      <c r="EA774" s="5"/>
      <c r="EB774" s="5"/>
      <c r="EC774" s="5"/>
      <c r="ED774" s="5"/>
      <c r="EE774" s="5"/>
      <c r="EF774" s="5"/>
      <c r="EG774" s="5"/>
      <c r="EH774" s="5"/>
      <c r="EI774" s="5"/>
      <c r="EJ774" s="5"/>
      <c r="EK774" s="5"/>
      <c r="EL774" s="5"/>
      <c r="EM774" s="5"/>
      <c r="EN774" s="5"/>
      <c r="EO774" s="5"/>
      <c r="EP774" s="5"/>
      <c r="EQ774" s="5"/>
      <c r="ER774" s="5"/>
      <c r="ES774" s="5"/>
      <c r="ET774" s="5"/>
      <c r="EU774" s="5"/>
      <c r="EV774" s="5"/>
      <c r="EW774" s="5"/>
      <c r="EX774" s="5"/>
      <c r="EY774" s="5"/>
      <c r="EZ774" s="5"/>
      <c r="FA774" s="5"/>
      <c r="FB774" s="5"/>
      <c r="FC774" s="5"/>
      <c r="FD774" s="5"/>
      <c r="FE774" s="5"/>
      <c r="FF774" s="5"/>
      <c r="FG774" s="5"/>
      <c r="FH774" s="5"/>
      <c r="FI774" s="5"/>
      <c r="FJ774" s="5"/>
      <c r="FK774" s="5"/>
      <c r="FL774" s="5"/>
      <c r="FM774" s="5"/>
      <c r="FN774" s="5"/>
      <c r="FO774" s="5"/>
      <c r="FP774" s="5"/>
      <c r="FQ774" s="5"/>
      <c r="FR774" s="5"/>
      <c r="FS774" s="5"/>
      <c r="FT774" s="5"/>
      <c r="FU774" s="5"/>
      <c r="FV774" s="5"/>
      <c r="FW774" s="5"/>
      <c r="FX774" s="5"/>
      <c r="FY774" s="5"/>
      <c r="FZ774" s="5"/>
      <c r="GA774" s="5"/>
      <c r="GB774" s="5"/>
      <c r="GC774" s="5"/>
      <c r="GD774" s="5"/>
      <c r="GE774" s="5"/>
      <c r="GF774" s="5"/>
      <c r="GG774" s="5"/>
      <c r="GH774" s="5"/>
      <c r="GI774" s="5"/>
      <c r="GJ774" s="5"/>
      <c r="GK774" s="5"/>
      <c r="GL774" s="5"/>
      <c r="GM774" s="5"/>
      <c r="GN774" s="5"/>
      <c r="GO774" s="5"/>
      <c r="GP774" s="5"/>
      <c r="GQ774" s="5"/>
      <c r="GR774" s="5"/>
      <c r="GS774" s="5"/>
      <c r="GT774" s="5"/>
      <c r="GU774" s="5"/>
      <c r="GV774" s="5"/>
      <c r="GW774" s="5"/>
      <c r="GX774" s="5"/>
      <c r="GY774" s="5"/>
      <c r="GZ774" s="5"/>
      <c r="HA774" s="5"/>
      <c r="HB774" s="5"/>
      <c r="HC774" s="5"/>
      <c r="HD774" s="5"/>
      <c r="HE774" s="5"/>
      <c r="HF774" s="5"/>
      <c r="HG774" s="5"/>
      <c r="HH774" s="5"/>
      <c r="HI774" s="5"/>
      <c r="HJ774" s="5"/>
      <c r="HK774" s="5"/>
      <c r="HL774" s="5"/>
    </row>
    <row r="775" spans="1:220" s="56" customFormat="1" x14ac:dyDescent="0.25">
      <c r="A775" s="44"/>
      <c r="B775" s="142"/>
      <c r="C775" s="143"/>
      <c r="D775" s="26"/>
      <c r="E775" s="26"/>
      <c r="F775" s="26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  <c r="BF775" s="5"/>
      <c r="BG775" s="5"/>
      <c r="BH775" s="5"/>
      <c r="BI775" s="5"/>
      <c r="BJ775" s="5"/>
      <c r="BK775" s="5"/>
      <c r="BL775" s="5"/>
      <c r="BM775" s="5"/>
      <c r="BN775" s="5"/>
      <c r="BO775" s="5"/>
      <c r="BP775" s="5"/>
      <c r="BQ775" s="5"/>
      <c r="BR775" s="5"/>
      <c r="BS775" s="5"/>
      <c r="BT775" s="5"/>
      <c r="BU775" s="5"/>
      <c r="BV775" s="5"/>
      <c r="BW775" s="5"/>
      <c r="BX775" s="5"/>
      <c r="BY775" s="5"/>
      <c r="BZ775" s="5"/>
      <c r="CA775" s="5"/>
      <c r="CB775" s="5"/>
      <c r="CC775" s="5"/>
      <c r="CD775" s="5"/>
      <c r="CE775" s="5"/>
      <c r="CF775" s="5"/>
      <c r="CG775" s="5"/>
      <c r="CH775" s="5"/>
      <c r="CI775" s="5"/>
      <c r="CJ775" s="5"/>
      <c r="CK775" s="5"/>
      <c r="CL775" s="5"/>
      <c r="CM775" s="5"/>
      <c r="CN775" s="5"/>
      <c r="CO775" s="5"/>
      <c r="CP775" s="5"/>
      <c r="CQ775" s="5"/>
      <c r="CR775" s="5"/>
      <c r="CS775" s="5"/>
      <c r="CT775" s="5"/>
      <c r="CU775" s="5"/>
      <c r="CV775" s="5"/>
      <c r="CW775" s="5"/>
      <c r="CX775" s="5"/>
      <c r="CY775" s="5"/>
      <c r="CZ775" s="5"/>
      <c r="DA775" s="5"/>
      <c r="DB775" s="5"/>
      <c r="DC775" s="5"/>
      <c r="DD775" s="5"/>
      <c r="DE775" s="5"/>
      <c r="DF775" s="5"/>
      <c r="DG775" s="5"/>
      <c r="DH775" s="5"/>
      <c r="DI775" s="5"/>
      <c r="DJ775" s="5"/>
      <c r="DK775" s="5"/>
      <c r="DL775" s="5"/>
      <c r="DM775" s="5"/>
      <c r="DN775" s="5"/>
      <c r="DO775" s="5"/>
      <c r="DP775" s="5"/>
      <c r="DQ775" s="5"/>
      <c r="DR775" s="5"/>
      <c r="DS775" s="5"/>
      <c r="DT775" s="5"/>
      <c r="DU775" s="5"/>
      <c r="DV775" s="5"/>
      <c r="DW775" s="5"/>
      <c r="DX775" s="5"/>
      <c r="DY775" s="5"/>
      <c r="DZ775" s="5"/>
      <c r="EA775" s="5"/>
      <c r="EB775" s="5"/>
      <c r="EC775" s="5"/>
      <c r="ED775" s="5"/>
      <c r="EE775" s="5"/>
      <c r="EF775" s="5"/>
      <c r="EG775" s="5"/>
      <c r="EH775" s="5"/>
      <c r="EI775" s="5"/>
      <c r="EJ775" s="5"/>
      <c r="EK775" s="5"/>
      <c r="EL775" s="5"/>
      <c r="EM775" s="5"/>
      <c r="EN775" s="5"/>
      <c r="EO775" s="5"/>
      <c r="EP775" s="5"/>
      <c r="EQ775" s="5"/>
      <c r="ER775" s="5"/>
      <c r="ES775" s="5"/>
      <c r="ET775" s="5"/>
      <c r="EU775" s="5"/>
      <c r="EV775" s="5"/>
      <c r="EW775" s="5"/>
      <c r="EX775" s="5"/>
      <c r="EY775" s="5"/>
      <c r="EZ775" s="5"/>
      <c r="FA775" s="5"/>
      <c r="FB775" s="5"/>
      <c r="FC775" s="5"/>
      <c r="FD775" s="5"/>
      <c r="FE775" s="5"/>
      <c r="FF775" s="5"/>
      <c r="FG775" s="5"/>
      <c r="FH775" s="5"/>
      <c r="FI775" s="5"/>
      <c r="FJ775" s="5"/>
      <c r="FK775" s="5"/>
      <c r="FL775" s="5"/>
      <c r="FM775" s="5"/>
      <c r="FN775" s="5"/>
      <c r="FO775" s="5"/>
      <c r="FP775" s="5"/>
      <c r="FQ775" s="5"/>
      <c r="FR775" s="5"/>
      <c r="FS775" s="5"/>
      <c r="FT775" s="5"/>
      <c r="FU775" s="5"/>
      <c r="FV775" s="5"/>
      <c r="FW775" s="5"/>
      <c r="FX775" s="5"/>
      <c r="FY775" s="5"/>
      <c r="FZ775" s="5"/>
      <c r="GA775" s="5"/>
      <c r="GB775" s="5"/>
      <c r="GC775" s="5"/>
      <c r="GD775" s="5"/>
      <c r="GE775" s="5"/>
      <c r="GF775" s="5"/>
      <c r="GG775" s="5"/>
      <c r="GH775" s="5"/>
      <c r="GI775" s="5"/>
      <c r="GJ775" s="5"/>
      <c r="GK775" s="5"/>
      <c r="GL775" s="5"/>
      <c r="GM775" s="5"/>
      <c r="GN775" s="5"/>
      <c r="GO775" s="5"/>
      <c r="GP775" s="5"/>
      <c r="GQ775" s="5"/>
      <c r="GR775" s="5"/>
      <c r="GS775" s="5"/>
      <c r="GT775" s="5"/>
      <c r="GU775" s="5"/>
      <c r="GV775" s="5"/>
      <c r="GW775" s="5"/>
      <c r="GX775" s="5"/>
      <c r="GY775" s="5"/>
      <c r="GZ775" s="5"/>
      <c r="HA775" s="5"/>
      <c r="HB775" s="5"/>
      <c r="HC775" s="5"/>
      <c r="HD775" s="5"/>
      <c r="HE775" s="5"/>
      <c r="HF775" s="5"/>
      <c r="HG775" s="5"/>
      <c r="HH775" s="5"/>
      <c r="HI775" s="5"/>
      <c r="HJ775" s="5"/>
      <c r="HK775" s="5"/>
      <c r="HL775" s="5"/>
    </row>
    <row r="776" spans="1:220" s="56" customFormat="1" x14ac:dyDescent="0.25">
      <c r="A776" s="44"/>
      <c r="B776" s="142"/>
      <c r="C776" s="143"/>
      <c r="D776" s="26"/>
      <c r="E776" s="26"/>
      <c r="F776" s="26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  <c r="BI776" s="5"/>
      <c r="BJ776" s="5"/>
      <c r="BK776" s="5"/>
      <c r="BL776" s="5"/>
      <c r="BM776" s="5"/>
      <c r="BN776" s="5"/>
      <c r="BO776" s="5"/>
      <c r="BP776" s="5"/>
      <c r="BQ776" s="5"/>
      <c r="BR776" s="5"/>
      <c r="BS776" s="5"/>
      <c r="BT776" s="5"/>
      <c r="BU776" s="5"/>
      <c r="BV776" s="5"/>
      <c r="BW776" s="5"/>
      <c r="BX776" s="5"/>
      <c r="BY776" s="5"/>
      <c r="BZ776" s="5"/>
      <c r="CA776" s="5"/>
      <c r="CB776" s="5"/>
      <c r="CC776" s="5"/>
      <c r="CD776" s="5"/>
      <c r="CE776" s="5"/>
      <c r="CF776" s="5"/>
      <c r="CG776" s="5"/>
      <c r="CH776" s="5"/>
      <c r="CI776" s="5"/>
      <c r="CJ776" s="5"/>
      <c r="CK776" s="5"/>
      <c r="CL776" s="5"/>
      <c r="CM776" s="5"/>
      <c r="CN776" s="5"/>
      <c r="CO776" s="5"/>
      <c r="CP776" s="5"/>
      <c r="CQ776" s="5"/>
      <c r="CR776" s="5"/>
      <c r="CS776" s="5"/>
      <c r="CT776" s="5"/>
      <c r="CU776" s="5"/>
      <c r="CV776" s="5"/>
      <c r="CW776" s="5"/>
      <c r="CX776" s="5"/>
      <c r="CY776" s="5"/>
      <c r="CZ776" s="5"/>
      <c r="DA776" s="5"/>
      <c r="DB776" s="5"/>
      <c r="DC776" s="5"/>
      <c r="DD776" s="5"/>
      <c r="DE776" s="5"/>
      <c r="DF776" s="5"/>
      <c r="DG776" s="5"/>
      <c r="DH776" s="5"/>
      <c r="DI776" s="5"/>
      <c r="DJ776" s="5"/>
      <c r="DK776" s="5"/>
      <c r="DL776" s="5"/>
      <c r="DM776" s="5"/>
      <c r="DN776" s="5"/>
      <c r="DO776" s="5"/>
      <c r="DP776" s="5"/>
      <c r="DQ776" s="5"/>
      <c r="DR776" s="5"/>
      <c r="DS776" s="5"/>
      <c r="DT776" s="5"/>
      <c r="DU776" s="5"/>
      <c r="DV776" s="5"/>
      <c r="DW776" s="5"/>
      <c r="DX776" s="5"/>
      <c r="DY776" s="5"/>
      <c r="DZ776" s="5"/>
      <c r="EA776" s="5"/>
      <c r="EB776" s="5"/>
      <c r="EC776" s="5"/>
      <c r="ED776" s="5"/>
      <c r="EE776" s="5"/>
      <c r="EF776" s="5"/>
      <c r="EG776" s="5"/>
      <c r="EH776" s="5"/>
      <c r="EI776" s="5"/>
      <c r="EJ776" s="5"/>
      <c r="EK776" s="5"/>
      <c r="EL776" s="5"/>
      <c r="EM776" s="5"/>
      <c r="EN776" s="5"/>
      <c r="EO776" s="5"/>
      <c r="EP776" s="5"/>
      <c r="EQ776" s="5"/>
      <c r="ER776" s="5"/>
      <c r="ES776" s="5"/>
      <c r="ET776" s="5"/>
      <c r="EU776" s="5"/>
      <c r="EV776" s="5"/>
      <c r="EW776" s="5"/>
      <c r="EX776" s="5"/>
      <c r="EY776" s="5"/>
      <c r="EZ776" s="5"/>
      <c r="FA776" s="5"/>
      <c r="FB776" s="5"/>
      <c r="FC776" s="5"/>
      <c r="FD776" s="5"/>
      <c r="FE776" s="5"/>
      <c r="FF776" s="5"/>
      <c r="FG776" s="5"/>
      <c r="FH776" s="5"/>
      <c r="FI776" s="5"/>
      <c r="FJ776" s="5"/>
      <c r="FK776" s="5"/>
      <c r="FL776" s="5"/>
      <c r="FM776" s="5"/>
      <c r="FN776" s="5"/>
      <c r="FO776" s="5"/>
      <c r="FP776" s="5"/>
      <c r="FQ776" s="5"/>
      <c r="FR776" s="5"/>
      <c r="FS776" s="5"/>
      <c r="FT776" s="5"/>
      <c r="FU776" s="5"/>
      <c r="FV776" s="5"/>
      <c r="FW776" s="5"/>
      <c r="FX776" s="5"/>
      <c r="FY776" s="5"/>
      <c r="FZ776" s="5"/>
      <c r="GA776" s="5"/>
      <c r="GB776" s="5"/>
      <c r="GC776" s="5"/>
      <c r="GD776" s="5"/>
      <c r="GE776" s="5"/>
      <c r="GF776" s="5"/>
      <c r="GG776" s="5"/>
      <c r="GH776" s="5"/>
      <c r="GI776" s="5"/>
      <c r="GJ776" s="5"/>
      <c r="GK776" s="5"/>
      <c r="GL776" s="5"/>
      <c r="GM776" s="5"/>
      <c r="GN776" s="5"/>
      <c r="GO776" s="5"/>
      <c r="GP776" s="5"/>
      <c r="GQ776" s="5"/>
      <c r="GR776" s="5"/>
      <c r="GS776" s="5"/>
      <c r="GT776" s="5"/>
      <c r="GU776" s="5"/>
      <c r="GV776" s="5"/>
      <c r="GW776" s="5"/>
      <c r="GX776" s="5"/>
      <c r="GY776" s="5"/>
      <c r="GZ776" s="5"/>
      <c r="HA776" s="5"/>
      <c r="HB776" s="5"/>
      <c r="HC776" s="5"/>
      <c r="HD776" s="5"/>
      <c r="HE776" s="5"/>
      <c r="HF776" s="5"/>
      <c r="HG776" s="5"/>
      <c r="HH776" s="5"/>
      <c r="HI776" s="5"/>
      <c r="HJ776" s="5"/>
      <c r="HK776" s="5"/>
      <c r="HL776" s="5"/>
    </row>
    <row r="777" spans="1:220" s="56" customFormat="1" x14ac:dyDescent="0.25">
      <c r="A777" s="44"/>
      <c r="B777" s="142"/>
      <c r="C777" s="143"/>
      <c r="D777" s="26"/>
      <c r="E777" s="26"/>
      <c r="F777" s="26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  <c r="BF777" s="5"/>
      <c r="BG777" s="5"/>
      <c r="BH777" s="5"/>
      <c r="BI777" s="5"/>
      <c r="BJ777" s="5"/>
      <c r="BK777" s="5"/>
      <c r="BL777" s="5"/>
      <c r="BM777" s="5"/>
      <c r="BN777" s="5"/>
      <c r="BO777" s="5"/>
      <c r="BP777" s="5"/>
      <c r="BQ777" s="5"/>
      <c r="BR777" s="5"/>
      <c r="BS777" s="5"/>
      <c r="BT777" s="5"/>
      <c r="BU777" s="5"/>
      <c r="BV777" s="5"/>
      <c r="BW777" s="5"/>
      <c r="BX777" s="5"/>
      <c r="BY777" s="5"/>
      <c r="BZ777" s="5"/>
      <c r="CA777" s="5"/>
      <c r="CB777" s="5"/>
      <c r="CC777" s="5"/>
      <c r="CD777" s="5"/>
      <c r="CE777" s="5"/>
      <c r="CF777" s="5"/>
      <c r="CG777" s="5"/>
      <c r="CH777" s="5"/>
      <c r="CI777" s="5"/>
      <c r="CJ777" s="5"/>
      <c r="CK777" s="5"/>
      <c r="CL777" s="5"/>
      <c r="CM777" s="5"/>
      <c r="CN777" s="5"/>
      <c r="CO777" s="5"/>
      <c r="CP777" s="5"/>
      <c r="CQ777" s="5"/>
      <c r="CR777" s="5"/>
      <c r="CS777" s="5"/>
      <c r="CT777" s="5"/>
      <c r="CU777" s="5"/>
      <c r="CV777" s="5"/>
      <c r="CW777" s="5"/>
      <c r="CX777" s="5"/>
      <c r="CY777" s="5"/>
      <c r="CZ777" s="5"/>
      <c r="DA777" s="5"/>
      <c r="DB777" s="5"/>
      <c r="DC777" s="5"/>
      <c r="DD777" s="5"/>
      <c r="DE777" s="5"/>
      <c r="DF777" s="5"/>
      <c r="DG777" s="5"/>
      <c r="DH777" s="5"/>
      <c r="DI777" s="5"/>
      <c r="DJ777" s="5"/>
      <c r="DK777" s="5"/>
      <c r="DL777" s="5"/>
      <c r="DM777" s="5"/>
      <c r="DN777" s="5"/>
      <c r="DO777" s="5"/>
      <c r="DP777" s="5"/>
      <c r="DQ777" s="5"/>
      <c r="DR777" s="5"/>
      <c r="DS777" s="5"/>
      <c r="DT777" s="5"/>
      <c r="DU777" s="5"/>
      <c r="DV777" s="5"/>
      <c r="DW777" s="5"/>
      <c r="DX777" s="5"/>
      <c r="DY777" s="5"/>
      <c r="DZ777" s="5"/>
      <c r="EA777" s="5"/>
      <c r="EB777" s="5"/>
      <c r="EC777" s="5"/>
      <c r="ED777" s="5"/>
      <c r="EE777" s="5"/>
      <c r="EF777" s="5"/>
      <c r="EG777" s="5"/>
      <c r="EH777" s="5"/>
      <c r="EI777" s="5"/>
      <c r="EJ777" s="5"/>
      <c r="EK777" s="5"/>
      <c r="EL777" s="5"/>
      <c r="EM777" s="5"/>
      <c r="EN777" s="5"/>
      <c r="EO777" s="5"/>
      <c r="EP777" s="5"/>
      <c r="EQ777" s="5"/>
      <c r="ER777" s="5"/>
      <c r="ES777" s="5"/>
      <c r="ET777" s="5"/>
      <c r="EU777" s="5"/>
      <c r="EV777" s="5"/>
      <c r="EW777" s="5"/>
      <c r="EX777" s="5"/>
      <c r="EY777" s="5"/>
      <c r="EZ777" s="5"/>
      <c r="FA777" s="5"/>
      <c r="FB777" s="5"/>
      <c r="FC777" s="5"/>
      <c r="FD777" s="5"/>
      <c r="FE777" s="5"/>
      <c r="FF777" s="5"/>
      <c r="FG777" s="5"/>
      <c r="FH777" s="5"/>
      <c r="FI777" s="5"/>
      <c r="FJ777" s="5"/>
      <c r="FK777" s="5"/>
      <c r="FL777" s="5"/>
      <c r="FM777" s="5"/>
      <c r="FN777" s="5"/>
      <c r="FO777" s="5"/>
      <c r="FP777" s="5"/>
      <c r="FQ777" s="5"/>
      <c r="FR777" s="5"/>
      <c r="FS777" s="5"/>
      <c r="FT777" s="5"/>
      <c r="FU777" s="5"/>
      <c r="FV777" s="5"/>
      <c r="FW777" s="5"/>
      <c r="FX777" s="5"/>
      <c r="FY777" s="5"/>
      <c r="FZ777" s="5"/>
      <c r="GA777" s="5"/>
      <c r="GB777" s="5"/>
      <c r="GC777" s="5"/>
      <c r="GD777" s="5"/>
      <c r="GE777" s="5"/>
      <c r="GF777" s="5"/>
      <c r="GG777" s="5"/>
      <c r="GH777" s="5"/>
      <c r="GI777" s="5"/>
      <c r="GJ777" s="5"/>
      <c r="GK777" s="5"/>
      <c r="GL777" s="5"/>
      <c r="GM777" s="5"/>
      <c r="GN777" s="5"/>
      <c r="GO777" s="5"/>
      <c r="GP777" s="5"/>
      <c r="GQ777" s="5"/>
      <c r="GR777" s="5"/>
      <c r="GS777" s="5"/>
      <c r="GT777" s="5"/>
      <c r="GU777" s="5"/>
      <c r="GV777" s="5"/>
      <c r="GW777" s="5"/>
      <c r="GX777" s="5"/>
      <c r="GY777" s="5"/>
      <c r="GZ777" s="5"/>
      <c r="HA777" s="5"/>
      <c r="HB777" s="5"/>
      <c r="HC777" s="5"/>
      <c r="HD777" s="5"/>
      <c r="HE777" s="5"/>
      <c r="HF777" s="5"/>
      <c r="HG777" s="5"/>
      <c r="HH777" s="5"/>
      <c r="HI777" s="5"/>
      <c r="HJ777" s="5"/>
      <c r="HK777" s="5"/>
      <c r="HL777" s="5"/>
    </row>
    <row r="778" spans="1:220" s="56" customFormat="1" x14ac:dyDescent="0.25">
      <c r="A778" s="44"/>
      <c r="B778" s="142"/>
      <c r="C778" s="143"/>
      <c r="D778" s="26"/>
      <c r="E778" s="26"/>
      <c r="F778" s="26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  <c r="BF778" s="5"/>
      <c r="BG778" s="5"/>
      <c r="BH778" s="5"/>
      <c r="BI778" s="5"/>
      <c r="BJ778" s="5"/>
      <c r="BK778" s="5"/>
      <c r="BL778" s="5"/>
      <c r="BM778" s="5"/>
      <c r="BN778" s="5"/>
      <c r="BO778" s="5"/>
      <c r="BP778" s="5"/>
      <c r="BQ778" s="5"/>
      <c r="BR778" s="5"/>
      <c r="BS778" s="5"/>
      <c r="BT778" s="5"/>
      <c r="BU778" s="5"/>
      <c r="BV778" s="5"/>
      <c r="BW778" s="5"/>
      <c r="BX778" s="5"/>
      <c r="BY778" s="5"/>
      <c r="BZ778" s="5"/>
      <c r="CA778" s="5"/>
      <c r="CB778" s="5"/>
      <c r="CC778" s="5"/>
      <c r="CD778" s="5"/>
      <c r="CE778" s="5"/>
      <c r="CF778" s="5"/>
      <c r="CG778" s="5"/>
      <c r="CH778" s="5"/>
      <c r="CI778" s="5"/>
      <c r="CJ778" s="5"/>
      <c r="CK778" s="5"/>
      <c r="CL778" s="5"/>
      <c r="CM778" s="5"/>
      <c r="CN778" s="5"/>
      <c r="CO778" s="5"/>
      <c r="CP778" s="5"/>
      <c r="CQ778" s="5"/>
      <c r="CR778" s="5"/>
      <c r="CS778" s="5"/>
      <c r="CT778" s="5"/>
      <c r="CU778" s="5"/>
      <c r="CV778" s="5"/>
      <c r="CW778" s="5"/>
      <c r="CX778" s="5"/>
      <c r="CY778" s="5"/>
      <c r="CZ778" s="5"/>
      <c r="DA778" s="5"/>
      <c r="DB778" s="5"/>
      <c r="DC778" s="5"/>
      <c r="DD778" s="5"/>
      <c r="DE778" s="5"/>
      <c r="DF778" s="5"/>
      <c r="DG778" s="5"/>
      <c r="DH778" s="5"/>
      <c r="DI778" s="5"/>
      <c r="DJ778" s="5"/>
      <c r="DK778" s="5"/>
      <c r="DL778" s="5"/>
      <c r="DM778" s="5"/>
      <c r="DN778" s="5"/>
      <c r="DO778" s="5"/>
      <c r="DP778" s="5"/>
      <c r="DQ778" s="5"/>
      <c r="DR778" s="5"/>
      <c r="DS778" s="5"/>
      <c r="DT778" s="5"/>
      <c r="DU778" s="5"/>
      <c r="DV778" s="5"/>
      <c r="DW778" s="5"/>
      <c r="DX778" s="5"/>
      <c r="DY778" s="5"/>
      <c r="DZ778" s="5"/>
      <c r="EA778" s="5"/>
      <c r="EB778" s="5"/>
      <c r="EC778" s="5"/>
      <c r="ED778" s="5"/>
      <c r="EE778" s="5"/>
      <c r="EF778" s="5"/>
      <c r="EG778" s="5"/>
      <c r="EH778" s="5"/>
      <c r="EI778" s="5"/>
      <c r="EJ778" s="5"/>
      <c r="EK778" s="5"/>
      <c r="EL778" s="5"/>
      <c r="EM778" s="5"/>
      <c r="EN778" s="5"/>
      <c r="EO778" s="5"/>
      <c r="EP778" s="5"/>
      <c r="EQ778" s="5"/>
      <c r="ER778" s="5"/>
      <c r="ES778" s="5"/>
      <c r="ET778" s="5"/>
      <c r="EU778" s="5"/>
      <c r="EV778" s="5"/>
      <c r="EW778" s="5"/>
      <c r="EX778" s="5"/>
      <c r="EY778" s="5"/>
      <c r="EZ778" s="5"/>
      <c r="FA778" s="5"/>
      <c r="FB778" s="5"/>
      <c r="FC778" s="5"/>
      <c r="FD778" s="5"/>
      <c r="FE778" s="5"/>
      <c r="FF778" s="5"/>
      <c r="FG778" s="5"/>
      <c r="FH778" s="5"/>
      <c r="FI778" s="5"/>
      <c r="FJ778" s="5"/>
      <c r="FK778" s="5"/>
      <c r="FL778" s="5"/>
      <c r="FM778" s="5"/>
      <c r="FN778" s="5"/>
      <c r="FO778" s="5"/>
      <c r="FP778" s="5"/>
      <c r="FQ778" s="5"/>
      <c r="FR778" s="5"/>
      <c r="FS778" s="5"/>
      <c r="FT778" s="5"/>
      <c r="FU778" s="5"/>
      <c r="FV778" s="5"/>
      <c r="FW778" s="5"/>
      <c r="FX778" s="5"/>
      <c r="FY778" s="5"/>
      <c r="FZ778" s="5"/>
      <c r="GA778" s="5"/>
      <c r="GB778" s="5"/>
      <c r="GC778" s="5"/>
      <c r="GD778" s="5"/>
      <c r="GE778" s="5"/>
      <c r="GF778" s="5"/>
      <c r="GG778" s="5"/>
      <c r="GH778" s="5"/>
      <c r="GI778" s="5"/>
      <c r="GJ778" s="5"/>
      <c r="GK778" s="5"/>
      <c r="GL778" s="5"/>
      <c r="GM778" s="5"/>
      <c r="GN778" s="5"/>
      <c r="GO778" s="5"/>
      <c r="GP778" s="5"/>
      <c r="GQ778" s="5"/>
      <c r="GR778" s="5"/>
      <c r="GS778" s="5"/>
      <c r="GT778" s="5"/>
      <c r="GU778" s="5"/>
      <c r="GV778" s="5"/>
      <c r="GW778" s="5"/>
      <c r="GX778" s="5"/>
      <c r="GY778" s="5"/>
      <c r="GZ778" s="5"/>
      <c r="HA778" s="5"/>
      <c r="HB778" s="5"/>
      <c r="HC778" s="5"/>
      <c r="HD778" s="5"/>
      <c r="HE778" s="5"/>
      <c r="HF778" s="5"/>
      <c r="HG778" s="5"/>
      <c r="HH778" s="5"/>
      <c r="HI778" s="5"/>
      <c r="HJ778" s="5"/>
      <c r="HK778" s="5"/>
      <c r="HL778" s="5"/>
    </row>
    <row r="779" spans="1:220" s="56" customFormat="1" x14ac:dyDescent="0.25">
      <c r="A779" s="44"/>
      <c r="B779" s="142"/>
      <c r="C779" s="143"/>
      <c r="D779" s="26"/>
      <c r="E779" s="26"/>
      <c r="F779" s="26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  <c r="BF779" s="5"/>
      <c r="BG779" s="5"/>
      <c r="BH779" s="5"/>
      <c r="BI779" s="5"/>
      <c r="BJ779" s="5"/>
      <c r="BK779" s="5"/>
      <c r="BL779" s="5"/>
      <c r="BM779" s="5"/>
      <c r="BN779" s="5"/>
      <c r="BO779" s="5"/>
      <c r="BP779" s="5"/>
      <c r="BQ779" s="5"/>
      <c r="BR779" s="5"/>
      <c r="BS779" s="5"/>
      <c r="BT779" s="5"/>
      <c r="BU779" s="5"/>
      <c r="BV779" s="5"/>
      <c r="BW779" s="5"/>
      <c r="BX779" s="5"/>
      <c r="BY779" s="5"/>
      <c r="BZ779" s="5"/>
      <c r="CA779" s="5"/>
      <c r="CB779" s="5"/>
      <c r="CC779" s="5"/>
      <c r="CD779" s="5"/>
      <c r="CE779" s="5"/>
      <c r="CF779" s="5"/>
      <c r="CG779" s="5"/>
      <c r="CH779" s="5"/>
      <c r="CI779" s="5"/>
      <c r="CJ779" s="5"/>
      <c r="CK779" s="5"/>
      <c r="CL779" s="5"/>
      <c r="CM779" s="5"/>
      <c r="CN779" s="5"/>
      <c r="CO779" s="5"/>
      <c r="CP779" s="5"/>
      <c r="CQ779" s="5"/>
      <c r="CR779" s="5"/>
      <c r="CS779" s="5"/>
      <c r="CT779" s="5"/>
      <c r="CU779" s="5"/>
      <c r="CV779" s="5"/>
      <c r="CW779" s="5"/>
      <c r="CX779" s="5"/>
      <c r="CY779" s="5"/>
      <c r="CZ779" s="5"/>
      <c r="DA779" s="5"/>
      <c r="DB779" s="5"/>
      <c r="DC779" s="5"/>
      <c r="DD779" s="5"/>
      <c r="DE779" s="5"/>
      <c r="DF779" s="5"/>
      <c r="DG779" s="5"/>
      <c r="DH779" s="5"/>
      <c r="DI779" s="5"/>
      <c r="DJ779" s="5"/>
      <c r="DK779" s="5"/>
      <c r="DL779" s="5"/>
      <c r="DM779" s="5"/>
      <c r="DN779" s="5"/>
      <c r="DO779" s="5"/>
      <c r="DP779" s="5"/>
      <c r="DQ779" s="5"/>
      <c r="DR779" s="5"/>
      <c r="DS779" s="5"/>
      <c r="DT779" s="5"/>
      <c r="DU779" s="5"/>
      <c r="DV779" s="5"/>
      <c r="DW779" s="5"/>
      <c r="DX779" s="5"/>
      <c r="DY779" s="5"/>
      <c r="DZ779" s="5"/>
      <c r="EA779" s="5"/>
      <c r="EB779" s="5"/>
      <c r="EC779" s="5"/>
      <c r="ED779" s="5"/>
      <c r="EE779" s="5"/>
      <c r="EF779" s="5"/>
      <c r="EG779" s="5"/>
      <c r="EH779" s="5"/>
      <c r="EI779" s="5"/>
      <c r="EJ779" s="5"/>
      <c r="EK779" s="5"/>
      <c r="EL779" s="5"/>
      <c r="EM779" s="5"/>
      <c r="EN779" s="5"/>
      <c r="EO779" s="5"/>
      <c r="EP779" s="5"/>
      <c r="EQ779" s="5"/>
      <c r="ER779" s="5"/>
      <c r="ES779" s="5"/>
      <c r="ET779" s="5"/>
      <c r="EU779" s="5"/>
      <c r="EV779" s="5"/>
      <c r="EW779" s="5"/>
      <c r="EX779" s="5"/>
      <c r="EY779" s="5"/>
      <c r="EZ779" s="5"/>
      <c r="FA779" s="5"/>
      <c r="FB779" s="5"/>
      <c r="FC779" s="5"/>
      <c r="FD779" s="5"/>
      <c r="FE779" s="5"/>
      <c r="FF779" s="5"/>
      <c r="FG779" s="5"/>
      <c r="FH779" s="5"/>
      <c r="FI779" s="5"/>
      <c r="FJ779" s="5"/>
      <c r="FK779" s="5"/>
      <c r="FL779" s="5"/>
      <c r="FM779" s="5"/>
      <c r="FN779" s="5"/>
      <c r="FO779" s="5"/>
      <c r="FP779" s="5"/>
      <c r="FQ779" s="5"/>
      <c r="FR779" s="5"/>
      <c r="FS779" s="5"/>
      <c r="FT779" s="5"/>
      <c r="FU779" s="5"/>
      <c r="FV779" s="5"/>
      <c r="FW779" s="5"/>
      <c r="FX779" s="5"/>
      <c r="FY779" s="5"/>
      <c r="FZ779" s="5"/>
      <c r="GA779" s="5"/>
      <c r="GB779" s="5"/>
      <c r="GC779" s="5"/>
      <c r="GD779" s="5"/>
      <c r="GE779" s="5"/>
      <c r="GF779" s="5"/>
      <c r="GG779" s="5"/>
      <c r="GH779" s="5"/>
      <c r="GI779" s="5"/>
      <c r="GJ779" s="5"/>
      <c r="GK779" s="5"/>
      <c r="GL779" s="5"/>
      <c r="GM779" s="5"/>
      <c r="GN779" s="5"/>
      <c r="GO779" s="5"/>
      <c r="GP779" s="5"/>
      <c r="GQ779" s="5"/>
      <c r="GR779" s="5"/>
      <c r="GS779" s="5"/>
      <c r="GT779" s="5"/>
      <c r="GU779" s="5"/>
      <c r="GV779" s="5"/>
      <c r="GW779" s="5"/>
      <c r="GX779" s="5"/>
      <c r="GY779" s="5"/>
      <c r="GZ779" s="5"/>
      <c r="HA779" s="5"/>
      <c r="HB779" s="5"/>
      <c r="HC779" s="5"/>
      <c r="HD779" s="5"/>
      <c r="HE779" s="5"/>
      <c r="HF779" s="5"/>
      <c r="HG779" s="5"/>
      <c r="HH779" s="5"/>
      <c r="HI779" s="5"/>
      <c r="HJ779" s="5"/>
      <c r="HK779" s="5"/>
      <c r="HL779" s="5"/>
    </row>
    <row r="780" spans="1:220" s="56" customFormat="1" x14ac:dyDescent="0.25">
      <c r="A780" s="44"/>
      <c r="B780" s="142"/>
      <c r="C780" s="143"/>
      <c r="D780" s="26"/>
      <c r="E780" s="26"/>
      <c r="F780" s="26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5"/>
      <c r="BF780" s="5"/>
      <c r="BG780" s="5"/>
      <c r="BH780" s="5"/>
      <c r="BI780" s="5"/>
      <c r="BJ780" s="5"/>
      <c r="BK780" s="5"/>
      <c r="BL780" s="5"/>
      <c r="BM780" s="5"/>
      <c r="BN780" s="5"/>
      <c r="BO780" s="5"/>
      <c r="BP780" s="5"/>
      <c r="BQ780" s="5"/>
      <c r="BR780" s="5"/>
      <c r="BS780" s="5"/>
      <c r="BT780" s="5"/>
      <c r="BU780" s="5"/>
      <c r="BV780" s="5"/>
      <c r="BW780" s="5"/>
      <c r="BX780" s="5"/>
      <c r="BY780" s="5"/>
      <c r="BZ780" s="5"/>
      <c r="CA780" s="5"/>
      <c r="CB780" s="5"/>
      <c r="CC780" s="5"/>
      <c r="CD780" s="5"/>
      <c r="CE780" s="5"/>
      <c r="CF780" s="5"/>
      <c r="CG780" s="5"/>
      <c r="CH780" s="5"/>
      <c r="CI780" s="5"/>
      <c r="CJ780" s="5"/>
      <c r="CK780" s="5"/>
      <c r="CL780" s="5"/>
      <c r="CM780" s="5"/>
      <c r="CN780" s="5"/>
      <c r="CO780" s="5"/>
      <c r="CP780" s="5"/>
      <c r="CQ780" s="5"/>
      <c r="CR780" s="5"/>
      <c r="CS780" s="5"/>
      <c r="CT780" s="5"/>
      <c r="CU780" s="5"/>
      <c r="CV780" s="5"/>
      <c r="CW780" s="5"/>
      <c r="CX780" s="5"/>
      <c r="CY780" s="5"/>
      <c r="CZ780" s="5"/>
      <c r="DA780" s="5"/>
      <c r="DB780" s="5"/>
      <c r="DC780" s="5"/>
      <c r="DD780" s="5"/>
      <c r="DE780" s="5"/>
      <c r="DF780" s="5"/>
      <c r="DG780" s="5"/>
      <c r="DH780" s="5"/>
      <c r="DI780" s="5"/>
      <c r="DJ780" s="5"/>
      <c r="DK780" s="5"/>
      <c r="DL780" s="5"/>
      <c r="DM780" s="5"/>
      <c r="DN780" s="5"/>
      <c r="DO780" s="5"/>
      <c r="DP780" s="5"/>
      <c r="DQ780" s="5"/>
      <c r="DR780" s="5"/>
      <c r="DS780" s="5"/>
      <c r="DT780" s="5"/>
      <c r="DU780" s="5"/>
      <c r="DV780" s="5"/>
      <c r="DW780" s="5"/>
      <c r="DX780" s="5"/>
      <c r="DY780" s="5"/>
      <c r="DZ780" s="5"/>
      <c r="EA780" s="5"/>
      <c r="EB780" s="5"/>
      <c r="EC780" s="5"/>
      <c r="ED780" s="5"/>
      <c r="EE780" s="5"/>
      <c r="EF780" s="5"/>
      <c r="EG780" s="5"/>
      <c r="EH780" s="5"/>
      <c r="EI780" s="5"/>
      <c r="EJ780" s="5"/>
      <c r="EK780" s="5"/>
      <c r="EL780" s="5"/>
      <c r="EM780" s="5"/>
      <c r="EN780" s="5"/>
      <c r="EO780" s="5"/>
      <c r="EP780" s="5"/>
      <c r="EQ780" s="5"/>
      <c r="ER780" s="5"/>
      <c r="ES780" s="5"/>
      <c r="ET780" s="5"/>
      <c r="EU780" s="5"/>
      <c r="EV780" s="5"/>
      <c r="EW780" s="5"/>
      <c r="EX780" s="5"/>
      <c r="EY780" s="5"/>
      <c r="EZ780" s="5"/>
      <c r="FA780" s="5"/>
      <c r="FB780" s="5"/>
      <c r="FC780" s="5"/>
      <c r="FD780" s="5"/>
      <c r="FE780" s="5"/>
      <c r="FF780" s="5"/>
      <c r="FG780" s="5"/>
      <c r="FH780" s="5"/>
      <c r="FI780" s="5"/>
      <c r="FJ780" s="5"/>
      <c r="FK780" s="5"/>
      <c r="FL780" s="5"/>
      <c r="FM780" s="5"/>
      <c r="FN780" s="5"/>
      <c r="FO780" s="5"/>
      <c r="FP780" s="5"/>
      <c r="FQ780" s="5"/>
      <c r="FR780" s="5"/>
      <c r="FS780" s="5"/>
      <c r="FT780" s="5"/>
      <c r="FU780" s="5"/>
      <c r="FV780" s="5"/>
      <c r="FW780" s="5"/>
      <c r="FX780" s="5"/>
      <c r="FY780" s="5"/>
      <c r="FZ780" s="5"/>
      <c r="GA780" s="5"/>
      <c r="GB780" s="5"/>
      <c r="GC780" s="5"/>
      <c r="GD780" s="5"/>
      <c r="GE780" s="5"/>
      <c r="GF780" s="5"/>
      <c r="GG780" s="5"/>
      <c r="GH780" s="5"/>
      <c r="GI780" s="5"/>
      <c r="GJ780" s="5"/>
      <c r="GK780" s="5"/>
      <c r="GL780" s="5"/>
      <c r="GM780" s="5"/>
      <c r="GN780" s="5"/>
      <c r="GO780" s="5"/>
      <c r="GP780" s="5"/>
      <c r="GQ780" s="5"/>
      <c r="GR780" s="5"/>
      <c r="GS780" s="5"/>
      <c r="GT780" s="5"/>
      <c r="GU780" s="5"/>
      <c r="GV780" s="5"/>
      <c r="GW780" s="5"/>
      <c r="GX780" s="5"/>
      <c r="GY780" s="5"/>
      <c r="GZ780" s="5"/>
      <c r="HA780" s="5"/>
      <c r="HB780" s="5"/>
      <c r="HC780" s="5"/>
      <c r="HD780" s="5"/>
      <c r="HE780" s="5"/>
      <c r="HF780" s="5"/>
      <c r="HG780" s="5"/>
      <c r="HH780" s="5"/>
      <c r="HI780" s="5"/>
      <c r="HJ780" s="5"/>
      <c r="HK780" s="5"/>
      <c r="HL780" s="5"/>
    </row>
    <row r="781" spans="1:220" s="56" customFormat="1" x14ac:dyDescent="0.25">
      <c r="A781" s="44"/>
      <c r="B781" s="142"/>
      <c r="C781" s="143"/>
      <c r="D781" s="26"/>
      <c r="E781" s="26"/>
      <c r="F781" s="26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  <c r="BF781" s="5"/>
      <c r="BG781" s="5"/>
      <c r="BH781" s="5"/>
      <c r="BI781" s="5"/>
      <c r="BJ781" s="5"/>
      <c r="BK781" s="5"/>
      <c r="BL781" s="5"/>
      <c r="BM781" s="5"/>
      <c r="BN781" s="5"/>
      <c r="BO781" s="5"/>
      <c r="BP781" s="5"/>
      <c r="BQ781" s="5"/>
      <c r="BR781" s="5"/>
      <c r="BS781" s="5"/>
      <c r="BT781" s="5"/>
      <c r="BU781" s="5"/>
      <c r="BV781" s="5"/>
      <c r="BW781" s="5"/>
      <c r="BX781" s="5"/>
      <c r="BY781" s="5"/>
      <c r="BZ781" s="5"/>
      <c r="CA781" s="5"/>
      <c r="CB781" s="5"/>
      <c r="CC781" s="5"/>
      <c r="CD781" s="5"/>
      <c r="CE781" s="5"/>
      <c r="CF781" s="5"/>
      <c r="CG781" s="5"/>
      <c r="CH781" s="5"/>
      <c r="CI781" s="5"/>
      <c r="CJ781" s="5"/>
      <c r="CK781" s="5"/>
      <c r="CL781" s="5"/>
      <c r="CM781" s="5"/>
      <c r="CN781" s="5"/>
      <c r="CO781" s="5"/>
      <c r="CP781" s="5"/>
      <c r="CQ781" s="5"/>
      <c r="CR781" s="5"/>
      <c r="CS781" s="5"/>
      <c r="CT781" s="5"/>
      <c r="CU781" s="5"/>
      <c r="CV781" s="5"/>
      <c r="CW781" s="5"/>
      <c r="CX781" s="5"/>
      <c r="CY781" s="5"/>
      <c r="CZ781" s="5"/>
      <c r="DA781" s="5"/>
      <c r="DB781" s="5"/>
      <c r="DC781" s="5"/>
      <c r="DD781" s="5"/>
      <c r="DE781" s="5"/>
      <c r="DF781" s="5"/>
      <c r="DG781" s="5"/>
      <c r="DH781" s="5"/>
      <c r="DI781" s="5"/>
      <c r="DJ781" s="5"/>
      <c r="DK781" s="5"/>
      <c r="DL781" s="5"/>
      <c r="DM781" s="5"/>
      <c r="DN781" s="5"/>
      <c r="DO781" s="5"/>
      <c r="DP781" s="5"/>
      <c r="DQ781" s="5"/>
      <c r="DR781" s="5"/>
      <c r="DS781" s="5"/>
      <c r="DT781" s="5"/>
      <c r="DU781" s="5"/>
      <c r="DV781" s="5"/>
      <c r="DW781" s="5"/>
      <c r="DX781" s="5"/>
      <c r="DY781" s="5"/>
      <c r="DZ781" s="5"/>
      <c r="EA781" s="5"/>
      <c r="EB781" s="5"/>
      <c r="EC781" s="5"/>
      <c r="ED781" s="5"/>
      <c r="EE781" s="5"/>
      <c r="EF781" s="5"/>
      <c r="EG781" s="5"/>
      <c r="EH781" s="5"/>
      <c r="EI781" s="5"/>
      <c r="EJ781" s="5"/>
      <c r="EK781" s="5"/>
      <c r="EL781" s="5"/>
      <c r="EM781" s="5"/>
      <c r="EN781" s="5"/>
      <c r="EO781" s="5"/>
      <c r="EP781" s="5"/>
      <c r="EQ781" s="5"/>
      <c r="ER781" s="5"/>
      <c r="ES781" s="5"/>
      <c r="ET781" s="5"/>
      <c r="EU781" s="5"/>
      <c r="EV781" s="5"/>
      <c r="EW781" s="5"/>
      <c r="EX781" s="5"/>
      <c r="EY781" s="5"/>
      <c r="EZ781" s="5"/>
      <c r="FA781" s="5"/>
      <c r="FB781" s="5"/>
      <c r="FC781" s="5"/>
      <c r="FD781" s="5"/>
      <c r="FE781" s="5"/>
      <c r="FF781" s="5"/>
      <c r="FG781" s="5"/>
      <c r="FH781" s="5"/>
      <c r="FI781" s="5"/>
      <c r="FJ781" s="5"/>
      <c r="FK781" s="5"/>
      <c r="FL781" s="5"/>
      <c r="FM781" s="5"/>
      <c r="FN781" s="5"/>
      <c r="FO781" s="5"/>
      <c r="FP781" s="5"/>
      <c r="FQ781" s="5"/>
      <c r="FR781" s="5"/>
      <c r="FS781" s="5"/>
      <c r="FT781" s="5"/>
      <c r="FU781" s="5"/>
      <c r="FV781" s="5"/>
      <c r="FW781" s="5"/>
      <c r="FX781" s="5"/>
      <c r="FY781" s="5"/>
      <c r="FZ781" s="5"/>
      <c r="GA781" s="5"/>
      <c r="GB781" s="5"/>
      <c r="GC781" s="5"/>
      <c r="GD781" s="5"/>
      <c r="GE781" s="5"/>
      <c r="GF781" s="5"/>
      <c r="GG781" s="5"/>
      <c r="GH781" s="5"/>
      <c r="GI781" s="5"/>
      <c r="GJ781" s="5"/>
      <c r="GK781" s="5"/>
      <c r="GL781" s="5"/>
      <c r="GM781" s="5"/>
      <c r="GN781" s="5"/>
      <c r="GO781" s="5"/>
      <c r="GP781" s="5"/>
      <c r="GQ781" s="5"/>
      <c r="GR781" s="5"/>
      <c r="GS781" s="5"/>
      <c r="GT781" s="5"/>
      <c r="GU781" s="5"/>
      <c r="GV781" s="5"/>
      <c r="GW781" s="5"/>
      <c r="GX781" s="5"/>
      <c r="GY781" s="5"/>
      <c r="GZ781" s="5"/>
      <c r="HA781" s="5"/>
      <c r="HB781" s="5"/>
      <c r="HC781" s="5"/>
      <c r="HD781" s="5"/>
      <c r="HE781" s="5"/>
      <c r="HF781" s="5"/>
      <c r="HG781" s="5"/>
      <c r="HH781" s="5"/>
      <c r="HI781" s="5"/>
      <c r="HJ781" s="5"/>
      <c r="HK781" s="5"/>
      <c r="HL781" s="5"/>
    </row>
    <row r="782" spans="1:220" s="56" customFormat="1" x14ac:dyDescent="0.25">
      <c r="A782" s="44"/>
      <c r="B782" s="142"/>
      <c r="C782" s="143"/>
      <c r="D782" s="26"/>
      <c r="E782" s="26"/>
      <c r="F782" s="26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  <c r="BF782" s="5"/>
      <c r="BG782" s="5"/>
      <c r="BH782" s="5"/>
      <c r="BI782" s="5"/>
      <c r="BJ782" s="5"/>
      <c r="BK782" s="5"/>
      <c r="BL782" s="5"/>
      <c r="BM782" s="5"/>
      <c r="BN782" s="5"/>
      <c r="BO782" s="5"/>
      <c r="BP782" s="5"/>
      <c r="BQ782" s="5"/>
      <c r="BR782" s="5"/>
      <c r="BS782" s="5"/>
      <c r="BT782" s="5"/>
      <c r="BU782" s="5"/>
      <c r="BV782" s="5"/>
      <c r="BW782" s="5"/>
      <c r="BX782" s="5"/>
      <c r="BY782" s="5"/>
      <c r="BZ782" s="5"/>
      <c r="CA782" s="5"/>
      <c r="CB782" s="5"/>
      <c r="CC782" s="5"/>
      <c r="CD782" s="5"/>
      <c r="CE782" s="5"/>
      <c r="CF782" s="5"/>
      <c r="CG782" s="5"/>
      <c r="CH782" s="5"/>
      <c r="CI782" s="5"/>
      <c r="CJ782" s="5"/>
      <c r="CK782" s="5"/>
      <c r="CL782" s="5"/>
      <c r="CM782" s="5"/>
      <c r="CN782" s="5"/>
      <c r="CO782" s="5"/>
      <c r="CP782" s="5"/>
      <c r="CQ782" s="5"/>
      <c r="CR782" s="5"/>
      <c r="CS782" s="5"/>
      <c r="CT782" s="5"/>
      <c r="CU782" s="5"/>
      <c r="CV782" s="5"/>
      <c r="CW782" s="5"/>
      <c r="CX782" s="5"/>
      <c r="CY782" s="5"/>
      <c r="CZ782" s="5"/>
      <c r="DA782" s="5"/>
      <c r="DB782" s="5"/>
      <c r="DC782" s="5"/>
      <c r="DD782" s="5"/>
      <c r="DE782" s="5"/>
      <c r="DF782" s="5"/>
      <c r="DG782" s="5"/>
      <c r="DH782" s="5"/>
      <c r="DI782" s="5"/>
      <c r="DJ782" s="5"/>
      <c r="DK782" s="5"/>
      <c r="DL782" s="5"/>
      <c r="DM782" s="5"/>
      <c r="DN782" s="5"/>
      <c r="DO782" s="5"/>
      <c r="DP782" s="5"/>
      <c r="DQ782" s="5"/>
      <c r="DR782" s="5"/>
      <c r="DS782" s="5"/>
      <c r="DT782" s="5"/>
      <c r="DU782" s="5"/>
      <c r="DV782" s="5"/>
      <c r="DW782" s="5"/>
      <c r="DX782" s="5"/>
      <c r="DY782" s="5"/>
      <c r="DZ782" s="5"/>
      <c r="EA782" s="5"/>
      <c r="EB782" s="5"/>
      <c r="EC782" s="5"/>
      <c r="ED782" s="5"/>
      <c r="EE782" s="5"/>
      <c r="EF782" s="5"/>
      <c r="EG782" s="5"/>
      <c r="EH782" s="5"/>
      <c r="EI782" s="5"/>
      <c r="EJ782" s="5"/>
      <c r="EK782" s="5"/>
      <c r="EL782" s="5"/>
      <c r="EM782" s="5"/>
      <c r="EN782" s="5"/>
      <c r="EO782" s="5"/>
      <c r="EP782" s="5"/>
      <c r="EQ782" s="5"/>
      <c r="ER782" s="5"/>
      <c r="ES782" s="5"/>
      <c r="ET782" s="5"/>
      <c r="EU782" s="5"/>
      <c r="EV782" s="5"/>
      <c r="EW782" s="5"/>
      <c r="EX782" s="5"/>
      <c r="EY782" s="5"/>
      <c r="EZ782" s="5"/>
      <c r="FA782" s="5"/>
      <c r="FB782" s="5"/>
      <c r="FC782" s="5"/>
      <c r="FD782" s="5"/>
      <c r="FE782" s="5"/>
      <c r="FF782" s="5"/>
      <c r="FG782" s="5"/>
      <c r="FH782" s="5"/>
      <c r="FI782" s="5"/>
      <c r="FJ782" s="5"/>
      <c r="FK782" s="5"/>
      <c r="FL782" s="5"/>
      <c r="FM782" s="5"/>
      <c r="FN782" s="5"/>
      <c r="FO782" s="5"/>
      <c r="FP782" s="5"/>
      <c r="FQ782" s="5"/>
      <c r="FR782" s="5"/>
      <c r="FS782" s="5"/>
      <c r="FT782" s="5"/>
      <c r="FU782" s="5"/>
      <c r="FV782" s="5"/>
      <c r="FW782" s="5"/>
      <c r="FX782" s="5"/>
      <c r="FY782" s="5"/>
      <c r="FZ782" s="5"/>
      <c r="GA782" s="5"/>
      <c r="GB782" s="5"/>
      <c r="GC782" s="5"/>
      <c r="GD782" s="5"/>
      <c r="GE782" s="5"/>
      <c r="GF782" s="5"/>
      <c r="GG782" s="5"/>
      <c r="GH782" s="5"/>
      <c r="GI782" s="5"/>
      <c r="GJ782" s="5"/>
      <c r="GK782" s="5"/>
      <c r="GL782" s="5"/>
      <c r="GM782" s="5"/>
      <c r="GN782" s="5"/>
      <c r="GO782" s="5"/>
      <c r="GP782" s="5"/>
      <c r="GQ782" s="5"/>
      <c r="GR782" s="5"/>
      <c r="GS782" s="5"/>
      <c r="GT782" s="5"/>
      <c r="GU782" s="5"/>
      <c r="GV782" s="5"/>
      <c r="GW782" s="5"/>
      <c r="GX782" s="5"/>
      <c r="GY782" s="5"/>
      <c r="GZ782" s="5"/>
      <c r="HA782" s="5"/>
      <c r="HB782" s="5"/>
      <c r="HC782" s="5"/>
      <c r="HD782" s="5"/>
      <c r="HE782" s="5"/>
      <c r="HF782" s="5"/>
      <c r="HG782" s="5"/>
      <c r="HH782" s="5"/>
      <c r="HI782" s="5"/>
      <c r="HJ782" s="5"/>
      <c r="HK782" s="5"/>
      <c r="HL782" s="5"/>
    </row>
    <row r="783" spans="1:220" s="56" customFormat="1" x14ac:dyDescent="0.25">
      <c r="A783" s="44"/>
      <c r="B783" s="142"/>
      <c r="C783" s="143"/>
      <c r="D783" s="26"/>
      <c r="E783" s="26"/>
      <c r="F783" s="26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  <c r="BF783" s="5"/>
      <c r="BG783" s="5"/>
      <c r="BH783" s="5"/>
      <c r="BI783" s="5"/>
      <c r="BJ783" s="5"/>
      <c r="BK783" s="5"/>
      <c r="BL783" s="5"/>
      <c r="BM783" s="5"/>
      <c r="BN783" s="5"/>
      <c r="BO783" s="5"/>
      <c r="BP783" s="5"/>
      <c r="BQ783" s="5"/>
      <c r="BR783" s="5"/>
      <c r="BS783" s="5"/>
      <c r="BT783" s="5"/>
      <c r="BU783" s="5"/>
      <c r="BV783" s="5"/>
      <c r="BW783" s="5"/>
      <c r="BX783" s="5"/>
      <c r="BY783" s="5"/>
      <c r="BZ783" s="5"/>
      <c r="CA783" s="5"/>
      <c r="CB783" s="5"/>
      <c r="CC783" s="5"/>
      <c r="CD783" s="5"/>
      <c r="CE783" s="5"/>
      <c r="CF783" s="5"/>
      <c r="CG783" s="5"/>
      <c r="CH783" s="5"/>
      <c r="CI783" s="5"/>
      <c r="CJ783" s="5"/>
      <c r="CK783" s="5"/>
      <c r="CL783" s="5"/>
      <c r="CM783" s="5"/>
      <c r="CN783" s="5"/>
      <c r="CO783" s="5"/>
      <c r="CP783" s="5"/>
      <c r="CQ783" s="5"/>
      <c r="CR783" s="5"/>
      <c r="CS783" s="5"/>
      <c r="CT783" s="5"/>
      <c r="CU783" s="5"/>
      <c r="CV783" s="5"/>
      <c r="CW783" s="5"/>
      <c r="CX783" s="5"/>
      <c r="CY783" s="5"/>
      <c r="CZ783" s="5"/>
      <c r="DA783" s="5"/>
      <c r="DB783" s="5"/>
      <c r="DC783" s="5"/>
      <c r="DD783" s="5"/>
      <c r="DE783" s="5"/>
      <c r="DF783" s="5"/>
      <c r="DG783" s="5"/>
      <c r="DH783" s="5"/>
      <c r="DI783" s="5"/>
      <c r="DJ783" s="5"/>
      <c r="DK783" s="5"/>
      <c r="DL783" s="5"/>
      <c r="DM783" s="5"/>
      <c r="DN783" s="5"/>
      <c r="DO783" s="5"/>
      <c r="DP783" s="5"/>
      <c r="DQ783" s="5"/>
      <c r="DR783" s="5"/>
      <c r="DS783" s="5"/>
      <c r="DT783" s="5"/>
      <c r="DU783" s="5"/>
      <c r="DV783" s="5"/>
      <c r="DW783" s="5"/>
      <c r="DX783" s="5"/>
      <c r="DY783" s="5"/>
      <c r="DZ783" s="5"/>
      <c r="EA783" s="5"/>
      <c r="EB783" s="5"/>
      <c r="EC783" s="5"/>
      <c r="ED783" s="5"/>
      <c r="EE783" s="5"/>
      <c r="EF783" s="5"/>
      <c r="EG783" s="5"/>
      <c r="EH783" s="5"/>
      <c r="EI783" s="5"/>
      <c r="EJ783" s="5"/>
      <c r="EK783" s="5"/>
      <c r="EL783" s="5"/>
      <c r="EM783" s="5"/>
      <c r="EN783" s="5"/>
      <c r="EO783" s="5"/>
      <c r="EP783" s="5"/>
      <c r="EQ783" s="5"/>
      <c r="ER783" s="5"/>
      <c r="ES783" s="5"/>
      <c r="ET783" s="5"/>
      <c r="EU783" s="5"/>
      <c r="EV783" s="5"/>
      <c r="EW783" s="5"/>
      <c r="EX783" s="5"/>
      <c r="EY783" s="5"/>
      <c r="EZ783" s="5"/>
      <c r="FA783" s="5"/>
      <c r="FB783" s="5"/>
      <c r="FC783" s="5"/>
      <c r="FD783" s="5"/>
      <c r="FE783" s="5"/>
      <c r="FF783" s="5"/>
      <c r="FG783" s="5"/>
      <c r="FH783" s="5"/>
      <c r="FI783" s="5"/>
      <c r="FJ783" s="5"/>
      <c r="FK783" s="5"/>
      <c r="FL783" s="5"/>
      <c r="FM783" s="5"/>
      <c r="FN783" s="5"/>
      <c r="FO783" s="5"/>
      <c r="FP783" s="5"/>
      <c r="FQ783" s="5"/>
      <c r="FR783" s="5"/>
      <c r="FS783" s="5"/>
      <c r="FT783" s="5"/>
      <c r="FU783" s="5"/>
      <c r="FV783" s="5"/>
      <c r="FW783" s="5"/>
      <c r="FX783" s="5"/>
      <c r="FY783" s="5"/>
      <c r="FZ783" s="5"/>
      <c r="GA783" s="5"/>
      <c r="GB783" s="5"/>
      <c r="GC783" s="5"/>
      <c r="GD783" s="5"/>
      <c r="GE783" s="5"/>
      <c r="GF783" s="5"/>
      <c r="GG783" s="5"/>
      <c r="GH783" s="5"/>
      <c r="GI783" s="5"/>
      <c r="GJ783" s="5"/>
      <c r="GK783" s="5"/>
      <c r="GL783" s="5"/>
      <c r="GM783" s="5"/>
      <c r="GN783" s="5"/>
      <c r="GO783" s="5"/>
      <c r="GP783" s="5"/>
      <c r="GQ783" s="5"/>
      <c r="GR783" s="5"/>
      <c r="GS783" s="5"/>
      <c r="GT783" s="5"/>
      <c r="GU783" s="5"/>
      <c r="GV783" s="5"/>
      <c r="GW783" s="5"/>
      <c r="GX783" s="5"/>
      <c r="GY783" s="5"/>
      <c r="GZ783" s="5"/>
      <c r="HA783" s="5"/>
      <c r="HB783" s="5"/>
      <c r="HC783" s="5"/>
      <c r="HD783" s="5"/>
      <c r="HE783" s="5"/>
      <c r="HF783" s="5"/>
      <c r="HG783" s="5"/>
      <c r="HH783" s="5"/>
      <c r="HI783" s="5"/>
      <c r="HJ783" s="5"/>
      <c r="HK783" s="5"/>
      <c r="HL783" s="5"/>
    </row>
    <row r="784" spans="1:220" s="56" customFormat="1" x14ac:dyDescent="0.25">
      <c r="A784" s="44"/>
      <c r="B784" s="142"/>
      <c r="C784" s="143"/>
      <c r="D784" s="26"/>
      <c r="E784" s="26"/>
      <c r="F784" s="26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5"/>
      <c r="BF784" s="5"/>
      <c r="BG784" s="5"/>
      <c r="BH784" s="5"/>
      <c r="BI784" s="5"/>
      <c r="BJ784" s="5"/>
      <c r="BK784" s="5"/>
      <c r="BL784" s="5"/>
      <c r="BM784" s="5"/>
      <c r="BN784" s="5"/>
      <c r="BO784" s="5"/>
      <c r="BP784" s="5"/>
      <c r="BQ784" s="5"/>
      <c r="BR784" s="5"/>
      <c r="BS784" s="5"/>
      <c r="BT784" s="5"/>
      <c r="BU784" s="5"/>
      <c r="BV784" s="5"/>
      <c r="BW784" s="5"/>
      <c r="BX784" s="5"/>
      <c r="BY784" s="5"/>
      <c r="BZ784" s="5"/>
      <c r="CA784" s="5"/>
      <c r="CB784" s="5"/>
      <c r="CC784" s="5"/>
      <c r="CD784" s="5"/>
      <c r="CE784" s="5"/>
      <c r="CF784" s="5"/>
      <c r="CG784" s="5"/>
      <c r="CH784" s="5"/>
      <c r="CI784" s="5"/>
      <c r="CJ784" s="5"/>
      <c r="CK784" s="5"/>
      <c r="CL784" s="5"/>
      <c r="CM784" s="5"/>
      <c r="CN784" s="5"/>
      <c r="CO784" s="5"/>
      <c r="CP784" s="5"/>
      <c r="CQ784" s="5"/>
      <c r="CR784" s="5"/>
      <c r="CS784" s="5"/>
      <c r="CT784" s="5"/>
      <c r="CU784" s="5"/>
      <c r="CV784" s="5"/>
      <c r="CW784" s="5"/>
      <c r="CX784" s="5"/>
      <c r="CY784" s="5"/>
      <c r="CZ784" s="5"/>
      <c r="DA784" s="5"/>
      <c r="DB784" s="5"/>
      <c r="DC784" s="5"/>
      <c r="DD784" s="5"/>
      <c r="DE784" s="5"/>
      <c r="DF784" s="5"/>
      <c r="DG784" s="5"/>
      <c r="DH784" s="5"/>
      <c r="DI784" s="5"/>
      <c r="DJ784" s="5"/>
      <c r="DK784" s="5"/>
      <c r="DL784" s="5"/>
      <c r="DM784" s="5"/>
      <c r="DN784" s="5"/>
      <c r="DO784" s="5"/>
      <c r="DP784" s="5"/>
      <c r="DQ784" s="5"/>
      <c r="DR784" s="5"/>
      <c r="DS784" s="5"/>
      <c r="DT784" s="5"/>
      <c r="DU784" s="5"/>
      <c r="DV784" s="5"/>
      <c r="DW784" s="5"/>
      <c r="DX784" s="5"/>
      <c r="DY784" s="5"/>
      <c r="DZ784" s="5"/>
      <c r="EA784" s="5"/>
      <c r="EB784" s="5"/>
      <c r="EC784" s="5"/>
      <c r="ED784" s="5"/>
      <c r="EE784" s="5"/>
      <c r="EF784" s="5"/>
      <c r="EG784" s="5"/>
      <c r="EH784" s="5"/>
      <c r="EI784" s="5"/>
      <c r="EJ784" s="5"/>
      <c r="EK784" s="5"/>
      <c r="EL784" s="5"/>
      <c r="EM784" s="5"/>
      <c r="EN784" s="5"/>
      <c r="EO784" s="5"/>
      <c r="EP784" s="5"/>
      <c r="EQ784" s="5"/>
      <c r="ER784" s="5"/>
      <c r="ES784" s="5"/>
      <c r="ET784" s="5"/>
      <c r="EU784" s="5"/>
      <c r="EV784" s="5"/>
      <c r="EW784" s="5"/>
      <c r="EX784" s="5"/>
      <c r="EY784" s="5"/>
      <c r="EZ784" s="5"/>
      <c r="FA784" s="5"/>
      <c r="FB784" s="5"/>
      <c r="FC784" s="5"/>
      <c r="FD784" s="5"/>
      <c r="FE784" s="5"/>
      <c r="FF784" s="5"/>
      <c r="FG784" s="5"/>
      <c r="FH784" s="5"/>
      <c r="FI784" s="5"/>
      <c r="FJ784" s="5"/>
      <c r="FK784" s="5"/>
      <c r="FL784" s="5"/>
      <c r="FM784" s="5"/>
      <c r="FN784" s="5"/>
      <c r="FO784" s="5"/>
      <c r="FP784" s="5"/>
      <c r="FQ784" s="5"/>
      <c r="FR784" s="5"/>
      <c r="FS784" s="5"/>
      <c r="FT784" s="5"/>
      <c r="FU784" s="5"/>
      <c r="FV784" s="5"/>
      <c r="FW784" s="5"/>
      <c r="FX784" s="5"/>
      <c r="FY784" s="5"/>
      <c r="FZ784" s="5"/>
      <c r="GA784" s="5"/>
      <c r="GB784" s="5"/>
      <c r="GC784" s="5"/>
      <c r="GD784" s="5"/>
      <c r="GE784" s="5"/>
      <c r="GF784" s="5"/>
      <c r="GG784" s="5"/>
      <c r="GH784" s="5"/>
      <c r="GI784" s="5"/>
      <c r="GJ784" s="5"/>
      <c r="GK784" s="5"/>
      <c r="GL784" s="5"/>
      <c r="GM784" s="5"/>
      <c r="GN784" s="5"/>
      <c r="GO784" s="5"/>
      <c r="GP784" s="5"/>
      <c r="GQ784" s="5"/>
      <c r="GR784" s="5"/>
      <c r="GS784" s="5"/>
      <c r="GT784" s="5"/>
      <c r="GU784" s="5"/>
      <c r="GV784" s="5"/>
      <c r="GW784" s="5"/>
      <c r="GX784" s="5"/>
      <c r="GY784" s="5"/>
      <c r="GZ784" s="5"/>
      <c r="HA784" s="5"/>
      <c r="HB784" s="5"/>
      <c r="HC784" s="5"/>
      <c r="HD784" s="5"/>
      <c r="HE784" s="5"/>
      <c r="HF784" s="5"/>
      <c r="HG784" s="5"/>
      <c r="HH784" s="5"/>
      <c r="HI784" s="5"/>
      <c r="HJ784" s="5"/>
      <c r="HK784" s="5"/>
      <c r="HL784" s="5"/>
    </row>
    <row r="785" spans="1:220" s="56" customFormat="1" x14ac:dyDescent="0.25">
      <c r="A785" s="44"/>
      <c r="B785" s="142"/>
      <c r="C785" s="143"/>
      <c r="D785" s="26"/>
      <c r="E785" s="26"/>
      <c r="F785" s="26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5"/>
      <c r="BF785" s="5"/>
      <c r="BG785" s="5"/>
      <c r="BH785" s="5"/>
      <c r="BI785" s="5"/>
      <c r="BJ785" s="5"/>
      <c r="BK785" s="5"/>
      <c r="BL785" s="5"/>
      <c r="BM785" s="5"/>
      <c r="BN785" s="5"/>
      <c r="BO785" s="5"/>
      <c r="BP785" s="5"/>
      <c r="BQ785" s="5"/>
      <c r="BR785" s="5"/>
      <c r="BS785" s="5"/>
      <c r="BT785" s="5"/>
      <c r="BU785" s="5"/>
      <c r="BV785" s="5"/>
      <c r="BW785" s="5"/>
      <c r="BX785" s="5"/>
      <c r="BY785" s="5"/>
      <c r="BZ785" s="5"/>
      <c r="CA785" s="5"/>
      <c r="CB785" s="5"/>
      <c r="CC785" s="5"/>
      <c r="CD785" s="5"/>
      <c r="CE785" s="5"/>
      <c r="CF785" s="5"/>
      <c r="CG785" s="5"/>
      <c r="CH785" s="5"/>
      <c r="CI785" s="5"/>
      <c r="CJ785" s="5"/>
      <c r="CK785" s="5"/>
      <c r="CL785" s="5"/>
      <c r="CM785" s="5"/>
      <c r="CN785" s="5"/>
      <c r="CO785" s="5"/>
      <c r="CP785" s="5"/>
      <c r="CQ785" s="5"/>
      <c r="CR785" s="5"/>
      <c r="CS785" s="5"/>
      <c r="CT785" s="5"/>
      <c r="CU785" s="5"/>
      <c r="CV785" s="5"/>
      <c r="CW785" s="5"/>
      <c r="CX785" s="5"/>
      <c r="CY785" s="5"/>
      <c r="CZ785" s="5"/>
      <c r="DA785" s="5"/>
      <c r="DB785" s="5"/>
      <c r="DC785" s="5"/>
      <c r="DD785" s="5"/>
      <c r="DE785" s="5"/>
      <c r="DF785" s="5"/>
      <c r="DG785" s="5"/>
      <c r="DH785" s="5"/>
      <c r="DI785" s="5"/>
      <c r="DJ785" s="5"/>
      <c r="DK785" s="5"/>
      <c r="DL785" s="5"/>
      <c r="DM785" s="5"/>
      <c r="DN785" s="5"/>
      <c r="DO785" s="5"/>
      <c r="DP785" s="5"/>
      <c r="DQ785" s="5"/>
      <c r="DR785" s="5"/>
      <c r="DS785" s="5"/>
      <c r="DT785" s="5"/>
      <c r="DU785" s="5"/>
      <c r="DV785" s="5"/>
      <c r="DW785" s="5"/>
      <c r="DX785" s="5"/>
      <c r="DY785" s="5"/>
      <c r="DZ785" s="5"/>
      <c r="EA785" s="5"/>
      <c r="EB785" s="5"/>
      <c r="EC785" s="5"/>
      <c r="ED785" s="5"/>
      <c r="EE785" s="5"/>
      <c r="EF785" s="5"/>
      <c r="EG785" s="5"/>
      <c r="EH785" s="5"/>
      <c r="EI785" s="5"/>
      <c r="EJ785" s="5"/>
      <c r="EK785" s="5"/>
      <c r="EL785" s="5"/>
      <c r="EM785" s="5"/>
      <c r="EN785" s="5"/>
      <c r="EO785" s="5"/>
      <c r="EP785" s="5"/>
      <c r="EQ785" s="5"/>
      <c r="ER785" s="5"/>
      <c r="ES785" s="5"/>
      <c r="ET785" s="5"/>
      <c r="EU785" s="5"/>
      <c r="EV785" s="5"/>
      <c r="EW785" s="5"/>
      <c r="EX785" s="5"/>
      <c r="EY785" s="5"/>
      <c r="EZ785" s="5"/>
      <c r="FA785" s="5"/>
      <c r="FB785" s="5"/>
      <c r="FC785" s="5"/>
      <c r="FD785" s="5"/>
      <c r="FE785" s="5"/>
      <c r="FF785" s="5"/>
      <c r="FG785" s="5"/>
      <c r="FH785" s="5"/>
      <c r="FI785" s="5"/>
      <c r="FJ785" s="5"/>
      <c r="FK785" s="5"/>
      <c r="FL785" s="5"/>
      <c r="FM785" s="5"/>
      <c r="FN785" s="5"/>
      <c r="FO785" s="5"/>
      <c r="FP785" s="5"/>
      <c r="FQ785" s="5"/>
      <c r="FR785" s="5"/>
      <c r="FS785" s="5"/>
      <c r="FT785" s="5"/>
      <c r="FU785" s="5"/>
      <c r="FV785" s="5"/>
      <c r="FW785" s="5"/>
      <c r="FX785" s="5"/>
      <c r="FY785" s="5"/>
      <c r="FZ785" s="5"/>
      <c r="GA785" s="5"/>
      <c r="GB785" s="5"/>
      <c r="GC785" s="5"/>
      <c r="GD785" s="5"/>
      <c r="GE785" s="5"/>
      <c r="GF785" s="5"/>
      <c r="GG785" s="5"/>
      <c r="GH785" s="5"/>
      <c r="GI785" s="5"/>
      <c r="GJ785" s="5"/>
      <c r="GK785" s="5"/>
      <c r="GL785" s="5"/>
      <c r="GM785" s="5"/>
      <c r="GN785" s="5"/>
      <c r="GO785" s="5"/>
      <c r="GP785" s="5"/>
      <c r="GQ785" s="5"/>
      <c r="GR785" s="5"/>
      <c r="GS785" s="5"/>
      <c r="GT785" s="5"/>
      <c r="GU785" s="5"/>
      <c r="GV785" s="5"/>
      <c r="GW785" s="5"/>
      <c r="GX785" s="5"/>
      <c r="GY785" s="5"/>
      <c r="GZ785" s="5"/>
      <c r="HA785" s="5"/>
      <c r="HB785" s="5"/>
      <c r="HC785" s="5"/>
      <c r="HD785" s="5"/>
      <c r="HE785" s="5"/>
      <c r="HF785" s="5"/>
      <c r="HG785" s="5"/>
      <c r="HH785" s="5"/>
      <c r="HI785" s="5"/>
      <c r="HJ785" s="5"/>
      <c r="HK785" s="5"/>
      <c r="HL785" s="5"/>
    </row>
    <row r="786" spans="1:220" s="56" customFormat="1" x14ac:dyDescent="0.25">
      <c r="A786" s="44"/>
      <c r="B786" s="142"/>
      <c r="C786" s="143"/>
      <c r="D786" s="26"/>
      <c r="E786" s="26"/>
      <c r="F786" s="26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5"/>
      <c r="BF786" s="5"/>
      <c r="BG786" s="5"/>
      <c r="BH786" s="5"/>
      <c r="BI786" s="5"/>
      <c r="BJ786" s="5"/>
      <c r="BK786" s="5"/>
      <c r="BL786" s="5"/>
      <c r="BM786" s="5"/>
      <c r="BN786" s="5"/>
      <c r="BO786" s="5"/>
      <c r="BP786" s="5"/>
      <c r="BQ786" s="5"/>
      <c r="BR786" s="5"/>
      <c r="BS786" s="5"/>
      <c r="BT786" s="5"/>
      <c r="BU786" s="5"/>
      <c r="BV786" s="5"/>
      <c r="BW786" s="5"/>
      <c r="BX786" s="5"/>
      <c r="BY786" s="5"/>
      <c r="BZ786" s="5"/>
      <c r="CA786" s="5"/>
      <c r="CB786" s="5"/>
      <c r="CC786" s="5"/>
      <c r="CD786" s="5"/>
      <c r="CE786" s="5"/>
      <c r="CF786" s="5"/>
      <c r="CG786" s="5"/>
      <c r="CH786" s="5"/>
      <c r="CI786" s="5"/>
      <c r="CJ786" s="5"/>
      <c r="CK786" s="5"/>
      <c r="CL786" s="5"/>
      <c r="CM786" s="5"/>
      <c r="CN786" s="5"/>
      <c r="CO786" s="5"/>
      <c r="CP786" s="5"/>
      <c r="CQ786" s="5"/>
      <c r="CR786" s="5"/>
      <c r="CS786" s="5"/>
      <c r="CT786" s="5"/>
      <c r="CU786" s="5"/>
      <c r="CV786" s="5"/>
      <c r="CW786" s="5"/>
      <c r="CX786" s="5"/>
      <c r="CY786" s="5"/>
      <c r="CZ786" s="5"/>
      <c r="DA786" s="5"/>
      <c r="DB786" s="5"/>
      <c r="DC786" s="5"/>
      <c r="DD786" s="5"/>
      <c r="DE786" s="5"/>
      <c r="DF786" s="5"/>
      <c r="DG786" s="5"/>
      <c r="DH786" s="5"/>
      <c r="DI786" s="5"/>
      <c r="DJ786" s="5"/>
      <c r="DK786" s="5"/>
      <c r="DL786" s="5"/>
      <c r="DM786" s="5"/>
      <c r="DN786" s="5"/>
      <c r="DO786" s="5"/>
      <c r="DP786" s="5"/>
      <c r="DQ786" s="5"/>
      <c r="DR786" s="5"/>
      <c r="DS786" s="5"/>
      <c r="DT786" s="5"/>
      <c r="DU786" s="5"/>
      <c r="DV786" s="5"/>
      <c r="DW786" s="5"/>
      <c r="DX786" s="5"/>
      <c r="DY786" s="5"/>
      <c r="DZ786" s="5"/>
      <c r="EA786" s="5"/>
      <c r="EB786" s="5"/>
      <c r="EC786" s="5"/>
      <c r="ED786" s="5"/>
      <c r="EE786" s="5"/>
      <c r="EF786" s="5"/>
      <c r="EG786" s="5"/>
      <c r="EH786" s="5"/>
      <c r="EI786" s="5"/>
      <c r="EJ786" s="5"/>
      <c r="EK786" s="5"/>
      <c r="EL786" s="5"/>
      <c r="EM786" s="5"/>
      <c r="EN786" s="5"/>
      <c r="EO786" s="5"/>
      <c r="EP786" s="5"/>
      <c r="EQ786" s="5"/>
      <c r="ER786" s="5"/>
      <c r="ES786" s="5"/>
      <c r="ET786" s="5"/>
      <c r="EU786" s="5"/>
      <c r="EV786" s="5"/>
      <c r="EW786" s="5"/>
      <c r="EX786" s="5"/>
      <c r="EY786" s="5"/>
      <c r="EZ786" s="5"/>
      <c r="FA786" s="5"/>
      <c r="FB786" s="5"/>
      <c r="FC786" s="5"/>
      <c r="FD786" s="5"/>
      <c r="FE786" s="5"/>
      <c r="FF786" s="5"/>
      <c r="FG786" s="5"/>
      <c r="FH786" s="5"/>
      <c r="FI786" s="5"/>
      <c r="FJ786" s="5"/>
      <c r="FK786" s="5"/>
      <c r="FL786" s="5"/>
      <c r="FM786" s="5"/>
      <c r="FN786" s="5"/>
      <c r="FO786" s="5"/>
      <c r="FP786" s="5"/>
      <c r="FQ786" s="5"/>
      <c r="FR786" s="5"/>
      <c r="FS786" s="5"/>
      <c r="FT786" s="5"/>
      <c r="FU786" s="5"/>
      <c r="FV786" s="5"/>
      <c r="FW786" s="5"/>
      <c r="FX786" s="5"/>
      <c r="FY786" s="5"/>
      <c r="FZ786" s="5"/>
      <c r="GA786" s="5"/>
      <c r="GB786" s="5"/>
      <c r="GC786" s="5"/>
      <c r="GD786" s="5"/>
      <c r="GE786" s="5"/>
      <c r="GF786" s="5"/>
      <c r="GG786" s="5"/>
      <c r="GH786" s="5"/>
      <c r="GI786" s="5"/>
      <c r="GJ786" s="5"/>
      <c r="GK786" s="5"/>
      <c r="GL786" s="5"/>
      <c r="GM786" s="5"/>
      <c r="GN786" s="5"/>
      <c r="GO786" s="5"/>
      <c r="GP786" s="5"/>
      <c r="GQ786" s="5"/>
      <c r="GR786" s="5"/>
      <c r="GS786" s="5"/>
      <c r="GT786" s="5"/>
      <c r="GU786" s="5"/>
      <c r="GV786" s="5"/>
      <c r="GW786" s="5"/>
      <c r="GX786" s="5"/>
      <c r="GY786" s="5"/>
      <c r="GZ786" s="5"/>
      <c r="HA786" s="5"/>
      <c r="HB786" s="5"/>
      <c r="HC786" s="5"/>
      <c r="HD786" s="5"/>
      <c r="HE786" s="5"/>
      <c r="HF786" s="5"/>
      <c r="HG786" s="5"/>
      <c r="HH786" s="5"/>
      <c r="HI786" s="5"/>
      <c r="HJ786" s="5"/>
      <c r="HK786" s="5"/>
      <c r="HL786" s="5"/>
    </row>
    <row r="787" spans="1:220" s="56" customFormat="1" x14ac:dyDescent="0.25">
      <c r="A787" s="44"/>
      <c r="B787" s="142"/>
      <c r="C787" s="143"/>
      <c r="D787" s="26"/>
      <c r="E787" s="26"/>
      <c r="F787" s="26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  <c r="BF787" s="5"/>
      <c r="BG787" s="5"/>
      <c r="BH787" s="5"/>
      <c r="BI787" s="5"/>
      <c r="BJ787" s="5"/>
      <c r="BK787" s="5"/>
      <c r="BL787" s="5"/>
      <c r="BM787" s="5"/>
      <c r="BN787" s="5"/>
      <c r="BO787" s="5"/>
      <c r="BP787" s="5"/>
      <c r="BQ787" s="5"/>
      <c r="BR787" s="5"/>
      <c r="BS787" s="5"/>
      <c r="BT787" s="5"/>
      <c r="BU787" s="5"/>
      <c r="BV787" s="5"/>
      <c r="BW787" s="5"/>
      <c r="BX787" s="5"/>
      <c r="BY787" s="5"/>
      <c r="BZ787" s="5"/>
      <c r="CA787" s="5"/>
      <c r="CB787" s="5"/>
      <c r="CC787" s="5"/>
      <c r="CD787" s="5"/>
      <c r="CE787" s="5"/>
      <c r="CF787" s="5"/>
      <c r="CG787" s="5"/>
      <c r="CH787" s="5"/>
      <c r="CI787" s="5"/>
      <c r="CJ787" s="5"/>
      <c r="CK787" s="5"/>
      <c r="CL787" s="5"/>
      <c r="CM787" s="5"/>
      <c r="CN787" s="5"/>
      <c r="CO787" s="5"/>
      <c r="CP787" s="5"/>
      <c r="CQ787" s="5"/>
      <c r="CR787" s="5"/>
      <c r="CS787" s="5"/>
      <c r="CT787" s="5"/>
      <c r="CU787" s="5"/>
      <c r="CV787" s="5"/>
      <c r="CW787" s="5"/>
      <c r="CX787" s="5"/>
      <c r="CY787" s="5"/>
      <c r="CZ787" s="5"/>
      <c r="DA787" s="5"/>
      <c r="DB787" s="5"/>
      <c r="DC787" s="5"/>
      <c r="DD787" s="5"/>
      <c r="DE787" s="5"/>
      <c r="DF787" s="5"/>
      <c r="DG787" s="5"/>
      <c r="DH787" s="5"/>
      <c r="DI787" s="5"/>
      <c r="DJ787" s="5"/>
      <c r="DK787" s="5"/>
      <c r="DL787" s="5"/>
      <c r="DM787" s="5"/>
      <c r="DN787" s="5"/>
      <c r="DO787" s="5"/>
      <c r="DP787" s="5"/>
      <c r="DQ787" s="5"/>
      <c r="DR787" s="5"/>
      <c r="DS787" s="5"/>
      <c r="DT787" s="5"/>
      <c r="DU787" s="5"/>
      <c r="DV787" s="5"/>
      <c r="DW787" s="5"/>
      <c r="DX787" s="5"/>
      <c r="DY787" s="5"/>
      <c r="DZ787" s="5"/>
      <c r="EA787" s="5"/>
      <c r="EB787" s="5"/>
      <c r="EC787" s="5"/>
      <c r="ED787" s="5"/>
      <c r="EE787" s="5"/>
      <c r="EF787" s="5"/>
      <c r="EG787" s="5"/>
      <c r="EH787" s="5"/>
      <c r="EI787" s="5"/>
      <c r="EJ787" s="5"/>
      <c r="EK787" s="5"/>
      <c r="EL787" s="5"/>
      <c r="EM787" s="5"/>
      <c r="EN787" s="5"/>
      <c r="EO787" s="5"/>
      <c r="EP787" s="5"/>
      <c r="EQ787" s="5"/>
      <c r="ER787" s="5"/>
      <c r="ES787" s="5"/>
      <c r="ET787" s="5"/>
      <c r="EU787" s="5"/>
      <c r="EV787" s="5"/>
      <c r="EW787" s="5"/>
      <c r="EX787" s="5"/>
      <c r="EY787" s="5"/>
      <c r="EZ787" s="5"/>
      <c r="FA787" s="5"/>
      <c r="FB787" s="5"/>
      <c r="FC787" s="5"/>
      <c r="FD787" s="5"/>
      <c r="FE787" s="5"/>
      <c r="FF787" s="5"/>
      <c r="FG787" s="5"/>
      <c r="FH787" s="5"/>
      <c r="FI787" s="5"/>
      <c r="FJ787" s="5"/>
      <c r="FK787" s="5"/>
      <c r="FL787" s="5"/>
      <c r="FM787" s="5"/>
      <c r="FN787" s="5"/>
      <c r="FO787" s="5"/>
      <c r="FP787" s="5"/>
      <c r="FQ787" s="5"/>
      <c r="FR787" s="5"/>
      <c r="FS787" s="5"/>
      <c r="FT787" s="5"/>
      <c r="FU787" s="5"/>
      <c r="FV787" s="5"/>
      <c r="FW787" s="5"/>
      <c r="FX787" s="5"/>
      <c r="FY787" s="5"/>
      <c r="FZ787" s="5"/>
      <c r="GA787" s="5"/>
      <c r="GB787" s="5"/>
      <c r="GC787" s="5"/>
      <c r="GD787" s="5"/>
      <c r="GE787" s="5"/>
      <c r="GF787" s="5"/>
      <c r="GG787" s="5"/>
      <c r="GH787" s="5"/>
      <c r="GI787" s="5"/>
      <c r="GJ787" s="5"/>
      <c r="GK787" s="5"/>
      <c r="GL787" s="5"/>
      <c r="GM787" s="5"/>
      <c r="GN787" s="5"/>
      <c r="GO787" s="5"/>
      <c r="GP787" s="5"/>
      <c r="GQ787" s="5"/>
      <c r="GR787" s="5"/>
      <c r="GS787" s="5"/>
      <c r="GT787" s="5"/>
      <c r="GU787" s="5"/>
      <c r="GV787" s="5"/>
      <c r="GW787" s="5"/>
      <c r="GX787" s="5"/>
      <c r="GY787" s="5"/>
      <c r="GZ787" s="5"/>
      <c r="HA787" s="5"/>
      <c r="HB787" s="5"/>
      <c r="HC787" s="5"/>
      <c r="HD787" s="5"/>
      <c r="HE787" s="5"/>
      <c r="HF787" s="5"/>
      <c r="HG787" s="5"/>
      <c r="HH787" s="5"/>
      <c r="HI787" s="5"/>
      <c r="HJ787" s="5"/>
      <c r="HK787" s="5"/>
      <c r="HL787" s="5"/>
    </row>
    <row r="788" spans="1:220" s="56" customFormat="1" x14ac:dyDescent="0.25">
      <c r="A788" s="44"/>
      <c r="B788" s="142"/>
      <c r="C788" s="143"/>
      <c r="D788" s="26"/>
      <c r="E788" s="26"/>
      <c r="F788" s="26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  <c r="BF788" s="5"/>
      <c r="BG788" s="5"/>
      <c r="BH788" s="5"/>
      <c r="BI788" s="5"/>
      <c r="BJ788" s="5"/>
      <c r="BK788" s="5"/>
      <c r="BL788" s="5"/>
      <c r="BM788" s="5"/>
      <c r="BN788" s="5"/>
      <c r="BO788" s="5"/>
      <c r="BP788" s="5"/>
      <c r="BQ788" s="5"/>
      <c r="BR788" s="5"/>
      <c r="BS788" s="5"/>
      <c r="BT788" s="5"/>
      <c r="BU788" s="5"/>
      <c r="BV788" s="5"/>
      <c r="BW788" s="5"/>
      <c r="BX788" s="5"/>
      <c r="BY788" s="5"/>
      <c r="BZ788" s="5"/>
      <c r="CA788" s="5"/>
      <c r="CB788" s="5"/>
      <c r="CC788" s="5"/>
      <c r="CD788" s="5"/>
      <c r="CE788" s="5"/>
      <c r="CF788" s="5"/>
      <c r="CG788" s="5"/>
      <c r="CH788" s="5"/>
      <c r="CI788" s="5"/>
      <c r="CJ788" s="5"/>
      <c r="CK788" s="5"/>
      <c r="CL788" s="5"/>
      <c r="CM788" s="5"/>
      <c r="CN788" s="5"/>
      <c r="CO788" s="5"/>
      <c r="CP788" s="5"/>
      <c r="CQ788" s="5"/>
      <c r="CR788" s="5"/>
      <c r="CS788" s="5"/>
      <c r="CT788" s="5"/>
      <c r="CU788" s="5"/>
      <c r="CV788" s="5"/>
      <c r="CW788" s="5"/>
      <c r="CX788" s="5"/>
      <c r="CY788" s="5"/>
      <c r="CZ788" s="5"/>
      <c r="DA788" s="5"/>
      <c r="DB788" s="5"/>
      <c r="DC788" s="5"/>
      <c r="DD788" s="5"/>
      <c r="DE788" s="5"/>
      <c r="DF788" s="5"/>
      <c r="DG788" s="5"/>
      <c r="DH788" s="5"/>
      <c r="DI788" s="5"/>
      <c r="DJ788" s="5"/>
      <c r="DK788" s="5"/>
      <c r="DL788" s="5"/>
      <c r="DM788" s="5"/>
      <c r="DN788" s="5"/>
      <c r="DO788" s="5"/>
      <c r="DP788" s="5"/>
      <c r="DQ788" s="5"/>
      <c r="DR788" s="5"/>
      <c r="DS788" s="5"/>
      <c r="DT788" s="5"/>
      <c r="DU788" s="5"/>
      <c r="DV788" s="5"/>
      <c r="DW788" s="5"/>
      <c r="DX788" s="5"/>
      <c r="DY788" s="5"/>
      <c r="DZ788" s="5"/>
      <c r="EA788" s="5"/>
      <c r="EB788" s="5"/>
      <c r="EC788" s="5"/>
      <c r="ED788" s="5"/>
      <c r="EE788" s="5"/>
      <c r="EF788" s="5"/>
      <c r="EG788" s="5"/>
      <c r="EH788" s="5"/>
      <c r="EI788" s="5"/>
      <c r="EJ788" s="5"/>
      <c r="EK788" s="5"/>
      <c r="EL788" s="5"/>
      <c r="EM788" s="5"/>
      <c r="EN788" s="5"/>
      <c r="EO788" s="5"/>
      <c r="EP788" s="5"/>
      <c r="EQ788" s="5"/>
      <c r="ER788" s="5"/>
      <c r="ES788" s="5"/>
      <c r="ET788" s="5"/>
      <c r="EU788" s="5"/>
      <c r="EV788" s="5"/>
      <c r="EW788" s="5"/>
      <c r="EX788" s="5"/>
      <c r="EY788" s="5"/>
      <c r="EZ788" s="5"/>
      <c r="FA788" s="5"/>
      <c r="FB788" s="5"/>
      <c r="FC788" s="5"/>
      <c r="FD788" s="5"/>
      <c r="FE788" s="5"/>
      <c r="FF788" s="5"/>
      <c r="FG788" s="5"/>
      <c r="FH788" s="5"/>
      <c r="FI788" s="5"/>
      <c r="FJ788" s="5"/>
      <c r="FK788" s="5"/>
      <c r="FL788" s="5"/>
      <c r="FM788" s="5"/>
      <c r="FN788" s="5"/>
      <c r="FO788" s="5"/>
      <c r="FP788" s="5"/>
      <c r="FQ788" s="5"/>
      <c r="FR788" s="5"/>
      <c r="FS788" s="5"/>
      <c r="FT788" s="5"/>
      <c r="FU788" s="5"/>
      <c r="FV788" s="5"/>
      <c r="FW788" s="5"/>
      <c r="FX788" s="5"/>
      <c r="FY788" s="5"/>
      <c r="FZ788" s="5"/>
      <c r="GA788" s="5"/>
      <c r="GB788" s="5"/>
      <c r="GC788" s="5"/>
      <c r="GD788" s="5"/>
      <c r="GE788" s="5"/>
      <c r="GF788" s="5"/>
      <c r="GG788" s="5"/>
      <c r="GH788" s="5"/>
      <c r="GI788" s="5"/>
      <c r="GJ788" s="5"/>
      <c r="GK788" s="5"/>
      <c r="GL788" s="5"/>
      <c r="GM788" s="5"/>
      <c r="GN788" s="5"/>
      <c r="GO788" s="5"/>
      <c r="GP788" s="5"/>
      <c r="GQ788" s="5"/>
      <c r="GR788" s="5"/>
      <c r="GS788" s="5"/>
      <c r="GT788" s="5"/>
      <c r="GU788" s="5"/>
      <c r="GV788" s="5"/>
      <c r="GW788" s="5"/>
      <c r="GX788" s="5"/>
      <c r="GY788" s="5"/>
      <c r="GZ788" s="5"/>
      <c r="HA788" s="5"/>
      <c r="HB788" s="5"/>
      <c r="HC788" s="5"/>
      <c r="HD788" s="5"/>
      <c r="HE788" s="5"/>
      <c r="HF788" s="5"/>
      <c r="HG788" s="5"/>
      <c r="HH788" s="5"/>
      <c r="HI788" s="5"/>
      <c r="HJ788" s="5"/>
      <c r="HK788" s="5"/>
      <c r="HL788" s="5"/>
    </row>
    <row r="789" spans="1:220" s="56" customFormat="1" x14ac:dyDescent="0.25">
      <c r="A789" s="44"/>
      <c r="B789" s="142"/>
      <c r="C789" s="143"/>
      <c r="D789" s="26"/>
      <c r="E789" s="26"/>
      <c r="F789" s="26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5"/>
      <c r="BF789" s="5"/>
      <c r="BG789" s="5"/>
      <c r="BH789" s="5"/>
      <c r="BI789" s="5"/>
      <c r="BJ789" s="5"/>
      <c r="BK789" s="5"/>
      <c r="BL789" s="5"/>
      <c r="BM789" s="5"/>
      <c r="BN789" s="5"/>
      <c r="BO789" s="5"/>
      <c r="BP789" s="5"/>
      <c r="BQ789" s="5"/>
      <c r="BR789" s="5"/>
      <c r="BS789" s="5"/>
      <c r="BT789" s="5"/>
      <c r="BU789" s="5"/>
      <c r="BV789" s="5"/>
      <c r="BW789" s="5"/>
      <c r="BX789" s="5"/>
      <c r="BY789" s="5"/>
      <c r="BZ789" s="5"/>
      <c r="CA789" s="5"/>
      <c r="CB789" s="5"/>
      <c r="CC789" s="5"/>
      <c r="CD789" s="5"/>
      <c r="CE789" s="5"/>
      <c r="CF789" s="5"/>
      <c r="CG789" s="5"/>
      <c r="CH789" s="5"/>
      <c r="CI789" s="5"/>
      <c r="CJ789" s="5"/>
      <c r="CK789" s="5"/>
      <c r="CL789" s="5"/>
      <c r="CM789" s="5"/>
      <c r="CN789" s="5"/>
      <c r="CO789" s="5"/>
      <c r="CP789" s="5"/>
      <c r="CQ789" s="5"/>
      <c r="CR789" s="5"/>
      <c r="CS789" s="5"/>
      <c r="CT789" s="5"/>
      <c r="CU789" s="5"/>
      <c r="CV789" s="5"/>
      <c r="CW789" s="5"/>
      <c r="CX789" s="5"/>
      <c r="CY789" s="5"/>
      <c r="CZ789" s="5"/>
      <c r="DA789" s="5"/>
      <c r="DB789" s="5"/>
      <c r="DC789" s="5"/>
      <c r="DD789" s="5"/>
      <c r="DE789" s="5"/>
      <c r="DF789" s="5"/>
      <c r="DG789" s="5"/>
      <c r="DH789" s="5"/>
      <c r="DI789" s="5"/>
      <c r="DJ789" s="5"/>
      <c r="DK789" s="5"/>
      <c r="DL789" s="5"/>
      <c r="DM789" s="5"/>
      <c r="DN789" s="5"/>
      <c r="DO789" s="5"/>
      <c r="DP789" s="5"/>
      <c r="DQ789" s="5"/>
      <c r="DR789" s="5"/>
      <c r="DS789" s="5"/>
      <c r="DT789" s="5"/>
      <c r="DU789" s="5"/>
      <c r="DV789" s="5"/>
      <c r="DW789" s="5"/>
      <c r="DX789" s="5"/>
      <c r="DY789" s="5"/>
      <c r="DZ789" s="5"/>
      <c r="EA789" s="5"/>
      <c r="EB789" s="5"/>
      <c r="EC789" s="5"/>
      <c r="ED789" s="5"/>
      <c r="EE789" s="5"/>
      <c r="EF789" s="5"/>
      <c r="EG789" s="5"/>
      <c r="EH789" s="5"/>
      <c r="EI789" s="5"/>
      <c r="EJ789" s="5"/>
      <c r="EK789" s="5"/>
      <c r="EL789" s="5"/>
      <c r="EM789" s="5"/>
      <c r="EN789" s="5"/>
      <c r="EO789" s="5"/>
      <c r="EP789" s="5"/>
      <c r="EQ789" s="5"/>
      <c r="ER789" s="5"/>
      <c r="ES789" s="5"/>
      <c r="ET789" s="5"/>
      <c r="EU789" s="5"/>
      <c r="EV789" s="5"/>
      <c r="EW789" s="5"/>
      <c r="EX789" s="5"/>
      <c r="EY789" s="5"/>
      <c r="EZ789" s="5"/>
      <c r="FA789" s="5"/>
      <c r="FB789" s="5"/>
      <c r="FC789" s="5"/>
      <c r="FD789" s="5"/>
      <c r="FE789" s="5"/>
      <c r="FF789" s="5"/>
      <c r="FG789" s="5"/>
      <c r="FH789" s="5"/>
      <c r="FI789" s="5"/>
      <c r="FJ789" s="5"/>
      <c r="FK789" s="5"/>
      <c r="FL789" s="5"/>
      <c r="FM789" s="5"/>
      <c r="FN789" s="5"/>
      <c r="FO789" s="5"/>
      <c r="FP789" s="5"/>
      <c r="FQ789" s="5"/>
      <c r="FR789" s="5"/>
      <c r="FS789" s="5"/>
      <c r="FT789" s="5"/>
      <c r="FU789" s="5"/>
      <c r="FV789" s="5"/>
      <c r="FW789" s="5"/>
      <c r="FX789" s="5"/>
      <c r="FY789" s="5"/>
      <c r="FZ789" s="5"/>
      <c r="GA789" s="5"/>
      <c r="GB789" s="5"/>
      <c r="GC789" s="5"/>
      <c r="GD789" s="5"/>
      <c r="GE789" s="5"/>
      <c r="GF789" s="5"/>
      <c r="GG789" s="5"/>
      <c r="GH789" s="5"/>
      <c r="GI789" s="5"/>
      <c r="GJ789" s="5"/>
      <c r="GK789" s="5"/>
      <c r="GL789" s="5"/>
      <c r="GM789" s="5"/>
      <c r="GN789" s="5"/>
      <c r="GO789" s="5"/>
      <c r="GP789" s="5"/>
      <c r="GQ789" s="5"/>
      <c r="GR789" s="5"/>
      <c r="GS789" s="5"/>
      <c r="GT789" s="5"/>
      <c r="GU789" s="5"/>
      <c r="GV789" s="5"/>
      <c r="GW789" s="5"/>
      <c r="GX789" s="5"/>
      <c r="GY789" s="5"/>
      <c r="GZ789" s="5"/>
      <c r="HA789" s="5"/>
      <c r="HB789" s="5"/>
      <c r="HC789" s="5"/>
      <c r="HD789" s="5"/>
      <c r="HE789" s="5"/>
      <c r="HF789" s="5"/>
      <c r="HG789" s="5"/>
      <c r="HH789" s="5"/>
      <c r="HI789" s="5"/>
      <c r="HJ789" s="5"/>
      <c r="HK789" s="5"/>
      <c r="HL789" s="5"/>
    </row>
    <row r="790" spans="1:220" s="56" customFormat="1" x14ac:dyDescent="0.25">
      <c r="A790" s="44"/>
      <c r="B790" s="142"/>
      <c r="C790" s="143"/>
      <c r="D790" s="26"/>
      <c r="E790" s="26"/>
      <c r="F790" s="26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  <c r="BF790" s="5"/>
      <c r="BG790" s="5"/>
      <c r="BH790" s="5"/>
      <c r="BI790" s="5"/>
      <c r="BJ790" s="5"/>
      <c r="BK790" s="5"/>
      <c r="BL790" s="5"/>
      <c r="BM790" s="5"/>
      <c r="BN790" s="5"/>
      <c r="BO790" s="5"/>
      <c r="BP790" s="5"/>
      <c r="BQ790" s="5"/>
      <c r="BR790" s="5"/>
      <c r="BS790" s="5"/>
      <c r="BT790" s="5"/>
      <c r="BU790" s="5"/>
      <c r="BV790" s="5"/>
      <c r="BW790" s="5"/>
      <c r="BX790" s="5"/>
      <c r="BY790" s="5"/>
      <c r="BZ790" s="5"/>
      <c r="CA790" s="5"/>
      <c r="CB790" s="5"/>
      <c r="CC790" s="5"/>
      <c r="CD790" s="5"/>
      <c r="CE790" s="5"/>
      <c r="CF790" s="5"/>
      <c r="CG790" s="5"/>
      <c r="CH790" s="5"/>
      <c r="CI790" s="5"/>
      <c r="CJ790" s="5"/>
      <c r="CK790" s="5"/>
      <c r="CL790" s="5"/>
      <c r="CM790" s="5"/>
      <c r="CN790" s="5"/>
      <c r="CO790" s="5"/>
      <c r="CP790" s="5"/>
      <c r="CQ790" s="5"/>
      <c r="CR790" s="5"/>
      <c r="CS790" s="5"/>
      <c r="CT790" s="5"/>
      <c r="CU790" s="5"/>
      <c r="CV790" s="5"/>
      <c r="CW790" s="5"/>
      <c r="CX790" s="5"/>
      <c r="CY790" s="5"/>
      <c r="CZ790" s="5"/>
      <c r="DA790" s="5"/>
      <c r="DB790" s="5"/>
      <c r="DC790" s="5"/>
      <c r="DD790" s="5"/>
      <c r="DE790" s="5"/>
      <c r="DF790" s="5"/>
      <c r="DG790" s="5"/>
      <c r="DH790" s="5"/>
      <c r="DI790" s="5"/>
      <c r="DJ790" s="5"/>
      <c r="DK790" s="5"/>
      <c r="DL790" s="5"/>
      <c r="DM790" s="5"/>
      <c r="DN790" s="5"/>
      <c r="DO790" s="5"/>
      <c r="DP790" s="5"/>
      <c r="DQ790" s="5"/>
      <c r="DR790" s="5"/>
      <c r="DS790" s="5"/>
      <c r="DT790" s="5"/>
      <c r="DU790" s="5"/>
      <c r="DV790" s="5"/>
      <c r="DW790" s="5"/>
      <c r="DX790" s="5"/>
      <c r="DY790" s="5"/>
      <c r="DZ790" s="5"/>
      <c r="EA790" s="5"/>
      <c r="EB790" s="5"/>
      <c r="EC790" s="5"/>
      <c r="ED790" s="5"/>
      <c r="EE790" s="5"/>
      <c r="EF790" s="5"/>
      <c r="EG790" s="5"/>
      <c r="EH790" s="5"/>
      <c r="EI790" s="5"/>
      <c r="EJ790" s="5"/>
      <c r="EK790" s="5"/>
      <c r="EL790" s="5"/>
      <c r="EM790" s="5"/>
      <c r="EN790" s="5"/>
      <c r="EO790" s="5"/>
      <c r="EP790" s="5"/>
      <c r="EQ790" s="5"/>
      <c r="ER790" s="5"/>
      <c r="ES790" s="5"/>
      <c r="ET790" s="5"/>
      <c r="EU790" s="5"/>
      <c r="EV790" s="5"/>
      <c r="EW790" s="5"/>
      <c r="EX790" s="5"/>
      <c r="EY790" s="5"/>
      <c r="EZ790" s="5"/>
      <c r="FA790" s="5"/>
      <c r="FB790" s="5"/>
      <c r="FC790" s="5"/>
      <c r="FD790" s="5"/>
      <c r="FE790" s="5"/>
      <c r="FF790" s="5"/>
      <c r="FG790" s="5"/>
      <c r="FH790" s="5"/>
      <c r="FI790" s="5"/>
      <c r="FJ790" s="5"/>
      <c r="FK790" s="5"/>
      <c r="FL790" s="5"/>
      <c r="FM790" s="5"/>
      <c r="FN790" s="5"/>
      <c r="FO790" s="5"/>
      <c r="FP790" s="5"/>
      <c r="FQ790" s="5"/>
      <c r="FR790" s="5"/>
      <c r="FS790" s="5"/>
      <c r="FT790" s="5"/>
      <c r="FU790" s="5"/>
      <c r="FV790" s="5"/>
      <c r="FW790" s="5"/>
      <c r="FX790" s="5"/>
      <c r="FY790" s="5"/>
      <c r="FZ790" s="5"/>
      <c r="GA790" s="5"/>
      <c r="GB790" s="5"/>
      <c r="GC790" s="5"/>
      <c r="GD790" s="5"/>
      <c r="GE790" s="5"/>
      <c r="GF790" s="5"/>
      <c r="GG790" s="5"/>
      <c r="GH790" s="5"/>
      <c r="GI790" s="5"/>
      <c r="GJ790" s="5"/>
      <c r="GK790" s="5"/>
      <c r="GL790" s="5"/>
      <c r="GM790" s="5"/>
      <c r="GN790" s="5"/>
      <c r="GO790" s="5"/>
      <c r="GP790" s="5"/>
      <c r="GQ790" s="5"/>
      <c r="GR790" s="5"/>
      <c r="GS790" s="5"/>
      <c r="GT790" s="5"/>
      <c r="GU790" s="5"/>
      <c r="GV790" s="5"/>
      <c r="GW790" s="5"/>
      <c r="GX790" s="5"/>
      <c r="GY790" s="5"/>
      <c r="GZ790" s="5"/>
      <c r="HA790" s="5"/>
      <c r="HB790" s="5"/>
      <c r="HC790" s="5"/>
      <c r="HD790" s="5"/>
      <c r="HE790" s="5"/>
      <c r="HF790" s="5"/>
      <c r="HG790" s="5"/>
      <c r="HH790" s="5"/>
      <c r="HI790" s="5"/>
      <c r="HJ790" s="5"/>
      <c r="HK790" s="5"/>
      <c r="HL790" s="5"/>
    </row>
    <row r="791" spans="1:220" s="56" customFormat="1" x14ac:dyDescent="0.25">
      <c r="A791" s="44"/>
      <c r="B791" s="142"/>
      <c r="C791" s="143"/>
      <c r="D791" s="26"/>
      <c r="E791" s="26"/>
      <c r="F791" s="26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5"/>
      <c r="BF791" s="5"/>
      <c r="BG791" s="5"/>
      <c r="BH791" s="5"/>
      <c r="BI791" s="5"/>
      <c r="BJ791" s="5"/>
      <c r="BK791" s="5"/>
      <c r="BL791" s="5"/>
      <c r="BM791" s="5"/>
      <c r="BN791" s="5"/>
      <c r="BO791" s="5"/>
      <c r="BP791" s="5"/>
      <c r="BQ791" s="5"/>
      <c r="BR791" s="5"/>
      <c r="BS791" s="5"/>
      <c r="BT791" s="5"/>
      <c r="BU791" s="5"/>
      <c r="BV791" s="5"/>
      <c r="BW791" s="5"/>
      <c r="BX791" s="5"/>
      <c r="BY791" s="5"/>
      <c r="BZ791" s="5"/>
      <c r="CA791" s="5"/>
      <c r="CB791" s="5"/>
      <c r="CC791" s="5"/>
      <c r="CD791" s="5"/>
      <c r="CE791" s="5"/>
      <c r="CF791" s="5"/>
      <c r="CG791" s="5"/>
      <c r="CH791" s="5"/>
      <c r="CI791" s="5"/>
      <c r="CJ791" s="5"/>
      <c r="CK791" s="5"/>
      <c r="CL791" s="5"/>
      <c r="CM791" s="5"/>
      <c r="CN791" s="5"/>
      <c r="CO791" s="5"/>
      <c r="CP791" s="5"/>
      <c r="CQ791" s="5"/>
      <c r="CR791" s="5"/>
      <c r="CS791" s="5"/>
      <c r="CT791" s="5"/>
      <c r="CU791" s="5"/>
      <c r="CV791" s="5"/>
      <c r="CW791" s="5"/>
      <c r="CX791" s="5"/>
      <c r="CY791" s="5"/>
      <c r="CZ791" s="5"/>
      <c r="DA791" s="5"/>
      <c r="DB791" s="5"/>
      <c r="DC791" s="5"/>
      <c r="DD791" s="5"/>
      <c r="DE791" s="5"/>
      <c r="DF791" s="5"/>
      <c r="DG791" s="5"/>
      <c r="DH791" s="5"/>
      <c r="DI791" s="5"/>
      <c r="DJ791" s="5"/>
      <c r="DK791" s="5"/>
      <c r="DL791" s="5"/>
      <c r="DM791" s="5"/>
      <c r="DN791" s="5"/>
      <c r="DO791" s="5"/>
      <c r="DP791" s="5"/>
      <c r="DQ791" s="5"/>
      <c r="DR791" s="5"/>
      <c r="DS791" s="5"/>
      <c r="DT791" s="5"/>
      <c r="DU791" s="5"/>
      <c r="DV791" s="5"/>
      <c r="DW791" s="5"/>
      <c r="DX791" s="5"/>
      <c r="DY791" s="5"/>
      <c r="DZ791" s="5"/>
      <c r="EA791" s="5"/>
      <c r="EB791" s="5"/>
      <c r="EC791" s="5"/>
      <c r="ED791" s="5"/>
      <c r="EE791" s="5"/>
      <c r="EF791" s="5"/>
      <c r="EG791" s="5"/>
      <c r="EH791" s="5"/>
      <c r="EI791" s="5"/>
      <c r="EJ791" s="5"/>
      <c r="EK791" s="5"/>
      <c r="EL791" s="5"/>
      <c r="EM791" s="5"/>
      <c r="EN791" s="5"/>
      <c r="EO791" s="5"/>
      <c r="EP791" s="5"/>
      <c r="EQ791" s="5"/>
      <c r="ER791" s="5"/>
      <c r="ES791" s="5"/>
      <c r="ET791" s="5"/>
      <c r="EU791" s="5"/>
      <c r="EV791" s="5"/>
      <c r="EW791" s="5"/>
      <c r="EX791" s="5"/>
      <c r="EY791" s="5"/>
      <c r="EZ791" s="5"/>
      <c r="FA791" s="5"/>
      <c r="FB791" s="5"/>
      <c r="FC791" s="5"/>
      <c r="FD791" s="5"/>
      <c r="FE791" s="5"/>
      <c r="FF791" s="5"/>
      <c r="FG791" s="5"/>
      <c r="FH791" s="5"/>
      <c r="FI791" s="5"/>
      <c r="FJ791" s="5"/>
      <c r="FK791" s="5"/>
      <c r="FL791" s="5"/>
      <c r="FM791" s="5"/>
      <c r="FN791" s="5"/>
      <c r="FO791" s="5"/>
      <c r="FP791" s="5"/>
      <c r="FQ791" s="5"/>
      <c r="FR791" s="5"/>
      <c r="FS791" s="5"/>
      <c r="FT791" s="5"/>
      <c r="FU791" s="5"/>
      <c r="FV791" s="5"/>
      <c r="FW791" s="5"/>
      <c r="FX791" s="5"/>
      <c r="FY791" s="5"/>
      <c r="FZ791" s="5"/>
      <c r="GA791" s="5"/>
      <c r="GB791" s="5"/>
      <c r="GC791" s="5"/>
      <c r="GD791" s="5"/>
      <c r="GE791" s="5"/>
      <c r="GF791" s="5"/>
      <c r="GG791" s="5"/>
      <c r="GH791" s="5"/>
      <c r="GI791" s="5"/>
      <c r="GJ791" s="5"/>
      <c r="GK791" s="5"/>
      <c r="GL791" s="5"/>
      <c r="GM791" s="5"/>
      <c r="GN791" s="5"/>
      <c r="GO791" s="5"/>
      <c r="GP791" s="5"/>
      <c r="GQ791" s="5"/>
      <c r="GR791" s="5"/>
      <c r="GS791" s="5"/>
      <c r="GT791" s="5"/>
      <c r="GU791" s="5"/>
      <c r="GV791" s="5"/>
      <c r="GW791" s="5"/>
      <c r="GX791" s="5"/>
      <c r="GY791" s="5"/>
      <c r="GZ791" s="5"/>
      <c r="HA791" s="5"/>
      <c r="HB791" s="5"/>
      <c r="HC791" s="5"/>
      <c r="HD791" s="5"/>
      <c r="HE791" s="5"/>
      <c r="HF791" s="5"/>
      <c r="HG791" s="5"/>
      <c r="HH791" s="5"/>
      <c r="HI791" s="5"/>
      <c r="HJ791" s="5"/>
      <c r="HK791" s="5"/>
      <c r="HL791" s="5"/>
    </row>
    <row r="792" spans="1:220" s="56" customFormat="1" x14ac:dyDescent="0.25">
      <c r="A792" s="44"/>
      <c r="B792" s="142"/>
      <c r="C792" s="143"/>
      <c r="D792" s="26"/>
      <c r="E792" s="26"/>
      <c r="F792" s="26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  <c r="BF792" s="5"/>
      <c r="BG792" s="5"/>
      <c r="BH792" s="5"/>
      <c r="BI792" s="5"/>
      <c r="BJ792" s="5"/>
      <c r="BK792" s="5"/>
      <c r="BL792" s="5"/>
      <c r="BM792" s="5"/>
      <c r="BN792" s="5"/>
      <c r="BO792" s="5"/>
      <c r="BP792" s="5"/>
      <c r="BQ792" s="5"/>
      <c r="BR792" s="5"/>
      <c r="BS792" s="5"/>
      <c r="BT792" s="5"/>
      <c r="BU792" s="5"/>
      <c r="BV792" s="5"/>
      <c r="BW792" s="5"/>
      <c r="BX792" s="5"/>
      <c r="BY792" s="5"/>
      <c r="BZ792" s="5"/>
      <c r="CA792" s="5"/>
      <c r="CB792" s="5"/>
      <c r="CC792" s="5"/>
      <c r="CD792" s="5"/>
      <c r="CE792" s="5"/>
      <c r="CF792" s="5"/>
      <c r="CG792" s="5"/>
      <c r="CH792" s="5"/>
      <c r="CI792" s="5"/>
      <c r="CJ792" s="5"/>
      <c r="CK792" s="5"/>
      <c r="CL792" s="5"/>
      <c r="CM792" s="5"/>
      <c r="CN792" s="5"/>
      <c r="CO792" s="5"/>
      <c r="CP792" s="5"/>
      <c r="CQ792" s="5"/>
      <c r="CR792" s="5"/>
      <c r="CS792" s="5"/>
      <c r="CT792" s="5"/>
      <c r="CU792" s="5"/>
      <c r="CV792" s="5"/>
      <c r="CW792" s="5"/>
      <c r="CX792" s="5"/>
      <c r="CY792" s="5"/>
      <c r="CZ792" s="5"/>
      <c r="DA792" s="5"/>
      <c r="DB792" s="5"/>
      <c r="DC792" s="5"/>
      <c r="DD792" s="5"/>
      <c r="DE792" s="5"/>
      <c r="DF792" s="5"/>
      <c r="DG792" s="5"/>
      <c r="DH792" s="5"/>
      <c r="DI792" s="5"/>
      <c r="DJ792" s="5"/>
      <c r="DK792" s="5"/>
      <c r="DL792" s="5"/>
      <c r="DM792" s="5"/>
      <c r="DN792" s="5"/>
      <c r="DO792" s="5"/>
      <c r="DP792" s="5"/>
      <c r="DQ792" s="5"/>
      <c r="DR792" s="5"/>
      <c r="DS792" s="5"/>
      <c r="DT792" s="5"/>
      <c r="DU792" s="5"/>
      <c r="DV792" s="5"/>
      <c r="DW792" s="5"/>
      <c r="DX792" s="5"/>
      <c r="DY792" s="5"/>
      <c r="DZ792" s="5"/>
      <c r="EA792" s="5"/>
      <c r="EB792" s="5"/>
      <c r="EC792" s="5"/>
      <c r="ED792" s="5"/>
      <c r="EE792" s="5"/>
      <c r="EF792" s="5"/>
      <c r="EG792" s="5"/>
      <c r="EH792" s="5"/>
      <c r="EI792" s="5"/>
      <c r="EJ792" s="5"/>
      <c r="EK792" s="5"/>
      <c r="EL792" s="5"/>
      <c r="EM792" s="5"/>
      <c r="EN792" s="5"/>
      <c r="EO792" s="5"/>
      <c r="EP792" s="5"/>
      <c r="EQ792" s="5"/>
      <c r="ER792" s="5"/>
      <c r="ES792" s="5"/>
      <c r="ET792" s="5"/>
      <c r="EU792" s="5"/>
      <c r="EV792" s="5"/>
      <c r="EW792" s="5"/>
      <c r="EX792" s="5"/>
      <c r="EY792" s="5"/>
      <c r="EZ792" s="5"/>
      <c r="FA792" s="5"/>
      <c r="FB792" s="5"/>
      <c r="FC792" s="5"/>
      <c r="FD792" s="5"/>
      <c r="FE792" s="5"/>
      <c r="FF792" s="5"/>
      <c r="FG792" s="5"/>
      <c r="FH792" s="5"/>
      <c r="FI792" s="5"/>
      <c r="FJ792" s="5"/>
      <c r="FK792" s="5"/>
      <c r="FL792" s="5"/>
      <c r="FM792" s="5"/>
      <c r="FN792" s="5"/>
      <c r="FO792" s="5"/>
      <c r="FP792" s="5"/>
      <c r="FQ792" s="5"/>
      <c r="FR792" s="5"/>
      <c r="FS792" s="5"/>
      <c r="FT792" s="5"/>
      <c r="FU792" s="5"/>
      <c r="FV792" s="5"/>
      <c r="FW792" s="5"/>
      <c r="FX792" s="5"/>
      <c r="FY792" s="5"/>
      <c r="FZ792" s="5"/>
      <c r="GA792" s="5"/>
      <c r="GB792" s="5"/>
      <c r="GC792" s="5"/>
      <c r="GD792" s="5"/>
      <c r="GE792" s="5"/>
      <c r="GF792" s="5"/>
      <c r="GG792" s="5"/>
      <c r="GH792" s="5"/>
      <c r="GI792" s="5"/>
      <c r="GJ792" s="5"/>
      <c r="GK792" s="5"/>
      <c r="GL792" s="5"/>
      <c r="GM792" s="5"/>
      <c r="GN792" s="5"/>
      <c r="GO792" s="5"/>
      <c r="GP792" s="5"/>
      <c r="GQ792" s="5"/>
      <c r="GR792" s="5"/>
      <c r="GS792" s="5"/>
      <c r="GT792" s="5"/>
      <c r="GU792" s="5"/>
      <c r="GV792" s="5"/>
      <c r="GW792" s="5"/>
      <c r="GX792" s="5"/>
      <c r="GY792" s="5"/>
      <c r="GZ792" s="5"/>
      <c r="HA792" s="5"/>
      <c r="HB792" s="5"/>
      <c r="HC792" s="5"/>
      <c r="HD792" s="5"/>
      <c r="HE792" s="5"/>
      <c r="HF792" s="5"/>
      <c r="HG792" s="5"/>
      <c r="HH792" s="5"/>
      <c r="HI792" s="5"/>
      <c r="HJ792" s="5"/>
      <c r="HK792" s="5"/>
      <c r="HL792" s="5"/>
    </row>
    <row r="793" spans="1:220" s="56" customFormat="1" x14ac:dyDescent="0.25">
      <c r="A793" s="44"/>
      <c r="B793" s="142"/>
      <c r="C793" s="143"/>
      <c r="D793" s="26"/>
      <c r="E793" s="26"/>
      <c r="F793" s="26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5"/>
      <c r="BF793" s="5"/>
      <c r="BG793" s="5"/>
      <c r="BH793" s="5"/>
      <c r="BI793" s="5"/>
      <c r="BJ793" s="5"/>
      <c r="BK793" s="5"/>
      <c r="BL793" s="5"/>
      <c r="BM793" s="5"/>
      <c r="BN793" s="5"/>
      <c r="BO793" s="5"/>
      <c r="BP793" s="5"/>
      <c r="BQ793" s="5"/>
      <c r="BR793" s="5"/>
      <c r="BS793" s="5"/>
      <c r="BT793" s="5"/>
      <c r="BU793" s="5"/>
      <c r="BV793" s="5"/>
      <c r="BW793" s="5"/>
      <c r="BX793" s="5"/>
      <c r="BY793" s="5"/>
      <c r="BZ793" s="5"/>
      <c r="CA793" s="5"/>
      <c r="CB793" s="5"/>
      <c r="CC793" s="5"/>
      <c r="CD793" s="5"/>
      <c r="CE793" s="5"/>
      <c r="CF793" s="5"/>
      <c r="CG793" s="5"/>
      <c r="CH793" s="5"/>
      <c r="CI793" s="5"/>
      <c r="CJ793" s="5"/>
      <c r="CK793" s="5"/>
      <c r="CL793" s="5"/>
      <c r="CM793" s="5"/>
      <c r="CN793" s="5"/>
      <c r="CO793" s="5"/>
      <c r="CP793" s="5"/>
      <c r="CQ793" s="5"/>
      <c r="CR793" s="5"/>
      <c r="CS793" s="5"/>
      <c r="CT793" s="5"/>
      <c r="CU793" s="5"/>
      <c r="CV793" s="5"/>
      <c r="CW793" s="5"/>
      <c r="CX793" s="5"/>
      <c r="CY793" s="5"/>
      <c r="CZ793" s="5"/>
      <c r="DA793" s="5"/>
      <c r="DB793" s="5"/>
      <c r="DC793" s="5"/>
      <c r="DD793" s="5"/>
      <c r="DE793" s="5"/>
      <c r="DF793" s="5"/>
      <c r="DG793" s="5"/>
      <c r="DH793" s="5"/>
      <c r="DI793" s="5"/>
      <c r="DJ793" s="5"/>
      <c r="DK793" s="5"/>
      <c r="DL793" s="5"/>
      <c r="DM793" s="5"/>
      <c r="DN793" s="5"/>
      <c r="DO793" s="5"/>
      <c r="DP793" s="5"/>
      <c r="DQ793" s="5"/>
      <c r="DR793" s="5"/>
      <c r="DS793" s="5"/>
      <c r="DT793" s="5"/>
      <c r="DU793" s="5"/>
      <c r="DV793" s="5"/>
      <c r="DW793" s="5"/>
      <c r="DX793" s="5"/>
      <c r="DY793" s="5"/>
      <c r="DZ793" s="5"/>
      <c r="EA793" s="5"/>
      <c r="EB793" s="5"/>
      <c r="EC793" s="5"/>
      <c r="ED793" s="5"/>
      <c r="EE793" s="5"/>
      <c r="EF793" s="5"/>
      <c r="EG793" s="5"/>
      <c r="EH793" s="5"/>
      <c r="EI793" s="5"/>
      <c r="EJ793" s="5"/>
      <c r="EK793" s="5"/>
      <c r="EL793" s="5"/>
      <c r="EM793" s="5"/>
      <c r="EN793" s="5"/>
      <c r="EO793" s="5"/>
      <c r="EP793" s="5"/>
      <c r="EQ793" s="5"/>
      <c r="ER793" s="5"/>
      <c r="ES793" s="5"/>
      <c r="ET793" s="5"/>
      <c r="EU793" s="5"/>
      <c r="EV793" s="5"/>
      <c r="EW793" s="5"/>
      <c r="EX793" s="5"/>
      <c r="EY793" s="5"/>
      <c r="EZ793" s="5"/>
      <c r="FA793" s="5"/>
      <c r="FB793" s="5"/>
      <c r="FC793" s="5"/>
      <c r="FD793" s="5"/>
      <c r="FE793" s="5"/>
      <c r="FF793" s="5"/>
      <c r="FG793" s="5"/>
      <c r="FH793" s="5"/>
      <c r="FI793" s="5"/>
      <c r="FJ793" s="5"/>
      <c r="FK793" s="5"/>
      <c r="FL793" s="5"/>
      <c r="FM793" s="5"/>
      <c r="FN793" s="5"/>
      <c r="FO793" s="5"/>
      <c r="FP793" s="5"/>
      <c r="FQ793" s="5"/>
      <c r="FR793" s="5"/>
      <c r="FS793" s="5"/>
      <c r="FT793" s="5"/>
      <c r="FU793" s="5"/>
      <c r="FV793" s="5"/>
      <c r="FW793" s="5"/>
      <c r="FX793" s="5"/>
      <c r="FY793" s="5"/>
      <c r="FZ793" s="5"/>
      <c r="GA793" s="5"/>
      <c r="GB793" s="5"/>
      <c r="GC793" s="5"/>
      <c r="GD793" s="5"/>
      <c r="GE793" s="5"/>
      <c r="GF793" s="5"/>
      <c r="GG793" s="5"/>
      <c r="GH793" s="5"/>
      <c r="GI793" s="5"/>
      <c r="GJ793" s="5"/>
      <c r="GK793" s="5"/>
      <c r="GL793" s="5"/>
      <c r="GM793" s="5"/>
      <c r="GN793" s="5"/>
      <c r="GO793" s="5"/>
      <c r="GP793" s="5"/>
      <c r="GQ793" s="5"/>
      <c r="GR793" s="5"/>
      <c r="GS793" s="5"/>
      <c r="GT793" s="5"/>
      <c r="GU793" s="5"/>
      <c r="GV793" s="5"/>
      <c r="GW793" s="5"/>
      <c r="GX793" s="5"/>
      <c r="GY793" s="5"/>
      <c r="GZ793" s="5"/>
      <c r="HA793" s="5"/>
      <c r="HB793" s="5"/>
      <c r="HC793" s="5"/>
      <c r="HD793" s="5"/>
      <c r="HE793" s="5"/>
      <c r="HF793" s="5"/>
      <c r="HG793" s="5"/>
      <c r="HH793" s="5"/>
      <c r="HI793" s="5"/>
      <c r="HJ793" s="5"/>
      <c r="HK793" s="5"/>
      <c r="HL793" s="5"/>
    </row>
    <row r="794" spans="1:220" s="56" customFormat="1" x14ac:dyDescent="0.25">
      <c r="A794" s="44"/>
      <c r="B794" s="142"/>
      <c r="C794" s="143"/>
      <c r="D794" s="26"/>
      <c r="E794" s="26"/>
      <c r="F794" s="26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  <c r="BF794" s="5"/>
      <c r="BG794" s="5"/>
      <c r="BH794" s="5"/>
      <c r="BI794" s="5"/>
      <c r="BJ794" s="5"/>
      <c r="BK794" s="5"/>
      <c r="BL794" s="5"/>
      <c r="BM794" s="5"/>
      <c r="BN794" s="5"/>
      <c r="BO794" s="5"/>
      <c r="BP794" s="5"/>
      <c r="BQ794" s="5"/>
      <c r="BR794" s="5"/>
      <c r="BS794" s="5"/>
      <c r="BT794" s="5"/>
      <c r="BU794" s="5"/>
      <c r="BV794" s="5"/>
      <c r="BW794" s="5"/>
      <c r="BX794" s="5"/>
      <c r="BY794" s="5"/>
      <c r="BZ794" s="5"/>
      <c r="CA794" s="5"/>
      <c r="CB794" s="5"/>
      <c r="CC794" s="5"/>
      <c r="CD794" s="5"/>
      <c r="CE794" s="5"/>
      <c r="CF794" s="5"/>
      <c r="CG794" s="5"/>
      <c r="CH794" s="5"/>
      <c r="CI794" s="5"/>
      <c r="CJ794" s="5"/>
      <c r="CK794" s="5"/>
      <c r="CL794" s="5"/>
      <c r="CM794" s="5"/>
      <c r="CN794" s="5"/>
      <c r="CO794" s="5"/>
      <c r="CP794" s="5"/>
      <c r="CQ794" s="5"/>
      <c r="CR794" s="5"/>
      <c r="CS794" s="5"/>
      <c r="CT794" s="5"/>
      <c r="CU794" s="5"/>
      <c r="CV794" s="5"/>
      <c r="CW794" s="5"/>
      <c r="CX794" s="5"/>
      <c r="CY794" s="5"/>
      <c r="CZ794" s="5"/>
      <c r="DA794" s="5"/>
      <c r="DB794" s="5"/>
      <c r="DC794" s="5"/>
      <c r="DD794" s="5"/>
      <c r="DE794" s="5"/>
      <c r="DF794" s="5"/>
      <c r="DG794" s="5"/>
      <c r="DH794" s="5"/>
      <c r="DI794" s="5"/>
      <c r="DJ794" s="5"/>
      <c r="DK794" s="5"/>
      <c r="DL794" s="5"/>
      <c r="DM794" s="5"/>
      <c r="DN794" s="5"/>
      <c r="DO794" s="5"/>
      <c r="DP794" s="5"/>
      <c r="DQ794" s="5"/>
      <c r="DR794" s="5"/>
      <c r="DS794" s="5"/>
      <c r="DT794" s="5"/>
      <c r="DU794" s="5"/>
      <c r="DV794" s="5"/>
      <c r="DW794" s="5"/>
      <c r="DX794" s="5"/>
      <c r="DY794" s="5"/>
      <c r="DZ794" s="5"/>
      <c r="EA794" s="5"/>
      <c r="EB794" s="5"/>
      <c r="EC794" s="5"/>
      <c r="ED794" s="5"/>
      <c r="EE794" s="5"/>
      <c r="EF794" s="5"/>
      <c r="EG794" s="5"/>
      <c r="EH794" s="5"/>
      <c r="EI794" s="5"/>
      <c r="EJ794" s="5"/>
      <c r="EK794" s="5"/>
      <c r="EL794" s="5"/>
      <c r="EM794" s="5"/>
      <c r="EN794" s="5"/>
      <c r="EO794" s="5"/>
      <c r="EP794" s="5"/>
      <c r="EQ794" s="5"/>
      <c r="ER794" s="5"/>
      <c r="ES794" s="5"/>
      <c r="ET794" s="5"/>
      <c r="EU794" s="5"/>
      <c r="EV794" s="5"/>
      <c r="EW794" s="5"/>
      <c r="EX794" s="5"/>
      <c r="EY794" s="5"/>
      <c r="EZ794" s="5"/>
      <c r="FA794" s="5"/>
      <c r="FB794" s="5"/>
      <c r="FC794" s="5"/>
      <c r="FD794" s="5"/>
      <c r="FE794" s="5"/>
      <c r="FF794" s="5"/>
      <c r="FG794" s="5"/>
      <c r="FH794" s="5"/>
      <c r="FI794" s="5"/>
      <c r="FJ794" s="5"/>
      <c r="FK794" s="5"/>
      <c r="FL794" s="5"/>
      <c r="FM794" s="5"/>
      <c r="FN794" s="5"/>
      <c r="FO794" s="5"/>
      <c r="FP794" s="5"/>
      <c r="FQ794" s="5"/>
      <c r="FR794" s="5"/>
      <c r="FS794" s="5"/>
      <c r="FT794" s="5"/>
      <c r="FU794" s="5"/>
      <c r="FV794" s="5"/>
      <c r="FW794" s="5"/>
      <c r="FX794" s="5"/>
      <c r="FY794" s="5"/>
      <c r="FZ794" s="5"/>
      <c r="GA794" s="5"/>
      <c r="GB794" s="5"/>
      <c r="GC794" s="5"/>
      <c r="GD794" s="5"/>
      <c r="GE794" s="5"/>
      <c r="GF794" s="5"/>
      <c r="GG794" s="5"/>
      <c r="GH794" s="5"/>
      <c r="GI794" s="5"/>
      <c r="GJ794" s="5"/>
      <c r="GK794" s="5"/>
      <c r="GL794" s="5"/>
      <c r="GM794" s="5"/>
      <c r="GN794" s="5"/>
      <c r="GO794" s="5"/>
      <c r="GP794" s="5"/>
      <c r="GQ794" s="5"/>
      <c r="GR794" s="5"/>
      <c r="GS794" s="5"/>
      <c r="GT794" s="5"/>
      <c r="GU794" s="5"/>
      <c r="GV794" s="5"/>
      <c r="GW794" s="5"/>
      <c r="GX794" s="5"/>
      <c r="GY794" s="5"/>
      <c r="GZ794" s="5"/>
      <c r="HA794" s="5"/>
      <c r="HB794" s="5"/>
      <c r="HC794" s="5"/>
      <c r="HD794" s="5"/>
      <c r="HE794" s="5"/>
      <c r="HF794" s="5"/>
      <c r="HG794" s="5"/>
      <c r="HH794" s="5"/>
      <c r="HI794" s="5"/>
      <c r="HJ794" s="5"/>
      <c r="HK794" s="5"/>
      <c r="HL794" s="5"/>
    </row>
    <row r="795" spans="1:220" s="56" customFormat="1" x14ac:dyDescent="0.25">
      <c r="A795" s="44"/>
      <c r="B795" s="142"/>
      <c r="C795" s="143"/>
      <c r="D795" s="26"/>
      <c r="E795" s="26"/>
      <c r="F795" s="26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  <c r="BF795" s="5"/>
      <c r="BG795" s="5"/>
      <c r="BH795" s="5"/>
      <c r="BI795" s="5"/>
      <c r="BJ795" s="5"/>
      <c r="BK795" s="5"/>
      <c r="BL795" s="5"/>
      <c r="BM795" s="5"/>
      <c r="BN795" s="5"/>
      <c r="BO795" s="5"/>
      <c r="BP795" s="5"/>
      <c r="BQ795" s="5"/>
      <c r="BR795" s="5"/>
      <c r="BS795" s="5"/>
      <c r="BT795" s="5"/>
      <c r="BU795" s="5"/>
      <c r="BV795" s="5"/>
      <c r="BW795" s="5"/>
      <c r="BX795" s="5"/>
      <c r="BY795" s="5"/>
      <c r="BZ795" s="5"/>
      <c r="CA795" s="5"/>
      <c r="CB795" s="5"/>
      <c r="CC795" s="5"/>
      <c r="CD795" s="5"/>
      <c r="CE795" s="5"/>
      <c r="CF795" s="5"/>
      <c r="CG795" s="5"/>
      <c r="CH795" s="5"/>
      <c r="CI795" s="5"/>
      <c r="CJ795" s="5"/>
      <c r="CK795" s="5"/>
      <c r="CL795" s="5"/>
      <c r="CM795" s="5"/>
      <c r="CN795" s="5"/>
      <c r="CO795" s="5"/>
      <c r="CP795" s="5"/>
      <c r="CQ795" s="5"/>
      <c r="CR795" s="5"/>
      <c r="CS795" s="5"/>
      <c r="CT795" s="5"/>
      <c r="CU795" s="5"/>
      <c r="CV795" s="5"/>
      <c r="CW795" s="5"/>
      <c r="CX795" s="5"/>
      <c r="CY795" s="5"/>
      <c r="CZ795" s="5"/>
      <c r="DA795" s="5"/>
      <c r="DB795" s="5"/>
      <c r="DC795" s="5"/>
      <c r="DD795" s="5"/>
      <c r="DE795" s="5"/>
      <c r="DF795" s="5"/>
      <c r="DG795" s="5"/>
      <c r="DH795" s="5"/>
      <c r="DI795" s="5"/>
      <c r="DJ795" s="5"/>
      <c r="DK795" s="5"/>
      <c r="DL795" s="5"/>
      <c r="DM795" s="5"/>
      <c r="DN795" s="5"/>
      <c r="DO795" s="5"/>
      <c r="DP795" s="5"/>
      <c r="DQ795" s="5"/>
      <c r="DR795" s="5"/>
      <c r="DS795" s="5"/>
      <c r="DT795" s="5"/>
      <c r="DU795" s="5"/>
      <c r="DV795" s="5"/>
      <c r="DW795" s="5"/>
      <c r="DX795" s="5"/>
      <c r="DY795" s="5"/>
      <c r="DZ795" s="5"/>
      <c r="EA795" s="5"/>
      <c r="EB795" s="5"/>
      <c r="EC795" s="5"/>
      <c r="ED795" s="5"/>
      <c r="EE795" s="5"/>
      <c r="EF795" s="5"/>
      <c r="EG795" s="5"/>
      <c r="EH795" s="5"/>
      <c r="EI795" s="5"/>
      <c r="EJ795" s="5"/>
      <c r="EK795" s="5"/>
      <c r="EL795" s="5"/>
      <c r="EM795" s="5"/>
      <c r="EN795" s="5"/>
      <c r="EO795" s="5"/>
      <c r="EP795" s="5"/>
      <c r="EQ795" s="5"/>
      <c r="ER795" s="5"/>
      <c r="ES795" s="5"/>
      <c r="ET795" s="5"/>
      <c r="EU795" s="5"/>
      <c r="EV795" s="5"/>
      <c r="EW795" s="5"/>
      <c r="EX795" s="5"/>
      <c r="EY795" s="5"/>
      <c r="EZ795" s="5"/>
      <c r="FA795" s="5"/>
      <c r="FB795" s="5"/>
      <c r="FC795" s="5"/>
      <c r="FD795" s="5"/>
      <c r="FE795" s="5"/>
      <c r="FF795" s="5"/>
      <c r="FG795" s="5"/>
      <c r="FH795" s="5"/>
      <c r="FI795" s="5"/>
      <c r="FJ795" s="5"/>
      <c r="FK795" s="5"/>
      <c r="FL795" s="5"/>
      <c r="FM795" s="5"/>
      <c r="FN795" s="5"/>
      <c r="FO795" s="5"/>
      <c r="FP795" s="5"/>
      <c r="FQ795" s="5"/>
      <c r="FR795" s="5"/>
      <c r="FS795" s="5"/>
      <c r="FT795" s="5"/>
      <c r="FU795" s="5"/>
      <c r="FV795" s="5"/>
      <c r="FW795" s="5"/>
      <c r="FX795" s="5"/>
      <c r="FY795" s="5"/>
      <c r="FZ795" s="5"/>
      <c r="GA795" s="5"/>
      <c r="GB795" s="5"/>
      <c r="GC795" s="5"/>
      <c r="GD795" s="5"/>
      <c r="GE795" s="5"/>
      <c r="GF795" s="5"/>
      <c r="GG795" s="5"/>
      <c r="GH795" s="5"/>
      <c r="GI795" s="5"/>
      <c r="GJ795" s="5"/>
      <c r="GK795" s="5"/>
      <c r="GL795" s="5"/>
      <c r="GM795" s="5"/>
      <c r="GN795" s="5"/>
      <c r="GO795" s="5"/>
      <c r="GP795" s="5"/>
      <c r="GQ795" s="5"/>
      <c r="GR795" s="5"/>
      <c r="GS795" s="5"/>
      <c r="GT795" s="5"/>
      <c r="GU795" s="5"/>
      <c r="GV795" s="5"/>
      <c r="GW795" s="5"/>
      <c r="GX795" s="5"/>
      <c r="GY795" s="5"/>
      <c r="GZ795" s="5"/>
      <c r="HA795" s="5"/>
      <c r="HB795" s="5"/>
      <c r="HC795" s="5"/>
      <c r="HD795" s="5"/>
      <c r="HE795" s="5"/>
      <c r="HF795" s="5"/>
      <c r="HG795" s="5"/>
      <c r="HH795" s="5"/>
      <c r="HI795" s="5"/>
      <c r="HJ795" s="5"/>
      <c r="HK795" s="5"/>
      <c r="HL795" s="5"/>
    </row>
    <row r="796" spans="1:220" s="56" customFormat="1" x14ac:dyDescent="0.25">
      <c r="A796" s="44"/>
      <c r="B796" s="142"/>
      <c r="C796" s="143"/>
      <c r="D796" s="26"/>
      <c r="E796" s="26"/>
      <c r="F796" s="26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  <c r="BF796" s="5"/>
      <c r="BG796" s="5"/>
      <c r="BH796" s="5"/>
      <c r="BI796" s="5"/>
      <c r="BJ796" s="5"/>
      <c r="BK796" s="5"/>
      <c r="BL796" s="5"/>
      <c r="BM796" s="5"/>
      <c r="BN796" s="5"/>
      <c r="BO796" s="5"/>
      <c r="BP796" s="5"/>
      <c r="BQ796" s="5"/>
      <c r="BR796" s="5"/>
      <c r="BS796" s="5"/>
      <c r="BT796" s="5"/>
      <c r="BU796" s="5"/>
      <c r="BV796" s="5"/>
      <c r="BW796" s="5"/>
      <c r="BX796" s="5"/>
      <c r="BY796" s="5"/>
      <c r="BZ796" s="5"/>
      <c r="CA796" s="5"/>
      <c r="CB796" s="5"/>
      <c r="CC796" s="5"/>
      <c r="CD796" s="5"/>
      <c r="CE796" s="5"/>
      <c r="CF796" s="5"/>
      <c r="CG796" s="5"/>
      <c r="CH796" s="5"/>
      <c r="CI796" s="5"/>
      <c r="CJ796" s="5"/>
      <c r="CK796" s="5"/>
      <c r="CL796" s="5"/>
      <c r="CM796" s="5"/>
      <c r="CN796" s="5"/>
      <c r="CO796" s="5"/>
      <c r="CP796" s="5"/>
      <c r="CQ796" s="5"/>
      <c r="CR796" s="5"/>
      <c r="CS796" s="5"/>
      <c r="CT796" s="5"/>
      <c r="CU796" s="5"/>
      <c r="CV796" s="5"/>
      <c r="CW796" s="5"/>
      <c r="CX796" s="5"/>
      <c r="CY796" s="5"/>
      <c r="CZ796" s="5"/>
      <c r="DA796" s="5"/>
      <c r="DB796" s="5"/>
      <c r="DC796" s="5"/>
      <c r="DD796" s="5"/>
      <c r="DE796" s="5"/>
      <c r="DF796" s="5"/>
      <c r="DG796" s="5"/>
      <c r="DH796" s="5"/>
      <c r="DI796" s="5"/>
      <c r="DJ796" s="5"/>
      <c r="DK796" s="5"/>
      <c r="DL796" s="5"/>
      <c r="DM796" s="5"/>
      <c r="DN796" s="5"/>
      <c r="DO796" s="5"/>
      <c r="DP796" s="5"/>
      <c r="DQ796" s="5"/>
      <c r="DR796" s="5"/>
      <c r="DS796" s="5"/>
      <c r="DT796" s="5"/>
      <c r="DU796" s="5"/>
      <c r="DV796" s="5"/>
      <c r="DW796" s="5"/>
      <c r="DX796" s="5"/>
      <c r="DY796" s="5"/>
      <c r="DZ796" s="5"/>
      <c r="EA796" s="5"/>
      <c r="EB796" s="5"/>
      <c r="EC796" s="5"/>
      <c r="ED796" s="5"/>
      <c r="EE796" s="5"/>
      <c r="EF796" s="5"/>
      <c r="EG796" s="5"/>
      <c r="EH796" s="5"/>
      <c r="EI796" s="5"/>
      <c r="EJ796" s="5"/>
      <c r="EK796" s="5"/>
      <c r="EL796" s="5"/>
      <c r="EM796" s="5"/>
      <c r="EN796" s="5"/>
      <c r="EO796" s="5"/>
      <c r="EP796" s="5"/>
      <c r="EQ796" s="5"/>
      <c r="ER796" s="5"/>
      <c r="ES796" s="5"/>
      <c r="ET796" s="5"/>
      <c r="EU796" s="5"/>
      <c r="EV796" s="5"/>
      <c r="EW796" s="5"/>
      <c r="EX796" s="5"/>
      <c r="EY796" s="5"/>
      <c r="EZ796" s="5"/>
      <c r="FA796" s="5"/>
      <c r="FB796" s="5"/>
      <c r="FC796" s="5"/>
      <c r="FD796" s="5"/>
      <c r="FE796" s="5"/>
      <c r="FF796" s="5"/>
      <c r="FG796" s="5"/>
      <c r="FH796" s="5"/>
      <c r="FI796" s="5"/>
      <c r="FJ796" s="5"/>
      <c r="FK796" s="5"/>
      <c r="FL796" s="5"/>
      <c r="FM796" s="5"/>
      <c r="FN796" s="5"/>
      <c r="FO796" s="5"/>
      <c r="FP796" s="5"/>
      <c r="FQ796" s="5"/>
      <c r="FR796" s="5"/>
      <c r="FS796" s="5"/>
      <c r="FT796" s="5"/>
      <c r="FU796" s="5"/>
      <c r="FV796" s="5"/>
      <c r="FW796" s="5"/>
      <c r="FX796" s="5"/>
      <c r="FY796" s="5"/>
      <c r="FZ796" s="5"/>
      <c r="GA796" s="5"/>
      <c r="GB796" s="5"/>
      <c r="GC796" s="5"/>
      <c r="GD796" s="5"/>
      <c r="GE796" s="5"/>
      <c r="GF796" s="5"/>
      <c r="GG796" s="5"/>
      <c r="GH796" s="5"/>
      <c r="GI796" s="5"/>
      <c r="GJ796" s="5"/>
      <c r="GK796" s="5"/>
      <c r="GL796" s="5"/>
      <c r="GM796" s="5"/>
      <c r="GN796" s="5"/>
      <c r="GO796" s="5"/>
      <c r="GP796" s="5"/>
      <c r="GQ796" s="5"/>
      <c r="GR796" s="5"/>
      <c r="GS796" s="5"/>
      <c r="GT796" s="5"/>
      <c r="GU796" s="5"/>
      <c r="GV796" s="5"/>
      <c r="GW796" s="5"/>
      <c r="GX796" s="5"/>
      <c r="GY796" s="5"/>
      <c r="GZ796" s="5"/>
      <c r="HA796" s="5"/>
      <c r="HB796" s="5"/>
      <c r="HC796" s="5"/>
      <c r="HD796" s="5"/>
      <c r="HE796" s="5"/>
      <c r="HF796" s="5"/>
      <c r="HG796" s="5"/>
      <c r="HH796" s="5"/>
      <c r="HI796" s="5"/>
      <c r="HJ796" s="5"/>
      <c r="HK796" s="5"/>
      <c r="HL796" s="5"/>
    </row>
    <row r="797" spans="1:220" s="56" customFormat="1" x14ac:dyDescent="0.25">
      <c r="A797" s="44"/>
      <c r="B797" s="142"/>
      <c r="C797" s="143"/>
      <c r="D797" s="26"/>
      <c r="E797" s="26"/>
      <c r="F797" s="26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  <c r="BF797" s="5"/>
      <c r="BG797" s="5"/>
      <c r="BH797" s="5"/>
      <c r="BI797" s="5"/>
      <c r="BJ797" s="5"/>
      <c r="BK797" s="5"/>
      <c r="BL797" s="5"/>
      <c r="BM797" s="5"/>
      <c r="BN797" s="5"/>
      <c r="BO797" s="5"/>
      <c r="BP797" s="5"/>
      <c r="BQ797" s="5"/>
      <c r="BR797" s="5"/>
      <c r="BS797" s="5"/>
      <c r="BT797" s="5"/>
      <c r="BU797" s="5"/>
      <c r="BV797" s="5"/>
      <c r="BW797" s="5"/>
      <c r="BX797" s="5"/>
      <c r="BY797" s="5"/>
      <c r="BZ797" s="5"/>
      <c r="CA797" s="5"/>
      <c r="CB797" s="5"/>
      <c r="CC797" s="5"/>
      <c r="CD797" s="5"/>
      <c r="CE797" s="5"/>
      <c r="CF797" s="5"/>
      <c r="CG797" s="5"/>
      <c r="CH797" s="5"/>
      <c r="CI797" s="5"/>
      <c r="CJ797" s="5"/>
      <c r="CK797" s="5"/>
      <c r="CL797" s="5"/>
      <c r="CM797" s="5"/>
      <c r="CN797" s="5"/>
      <c r="CO797" s="5"/>
      <c r="CP797" s="5"/>
      <c r="CQ797" s="5"/>
      <c r="CR797" s="5"/>
      <c r="CS797" s="5"/>
      <c r="CT797" s="5"/>
      <c r="CU797" s="5"/>
      <c r="CV797" s="5"/>
      <c r="CW797" s="5"/>
      <c r="CX797" s="5"/>
      <c r="CY797" s="5"/>
      <c r="CZ797" s="5"/>
      <c r="DA797" s="5"/>
      <c r="DB797" s="5"/>
      <c r="DC797" s="5"/>
      <c r="DD797" s="5"/>
      <c r="DE797" s="5"/>
      <c r="DF797" s="5"/>
      <c r="DG797" s="5"/>
      <c r="DH797" s="5"/>
      <c r="DI797" s="5"/>
      <c r="DJ797" s="5"/>
      <c r="DK797" s="5"/>
      <c r="DL797" s="5"/>
      <c r="DM797" s="5"/>
      <c r="DN797" s="5"/>
      <c r="DO797" s="5"/>
      <c r="DP797" s="5"/>
      <c r="DQ797" s="5"/>
      <c r="DR797" s="5"/>
      <c r="DS797" s="5"/>
      <c r="DT797" s="5"/>
      <c r="DU797" s="5"/>
      <c r="DV797" s="5"/>
      <c r="DW797" s="5"/>
      <c r="DX797" s="5"/>
      <c r="DY797" s="5"/>
      <c r="DZ797" s="5"/>
      <c r="EA797" s="5"/>
      <c r="EB797" s="5"/>
      <c r="EC797" s="5"/>
      <c r="ED797" s="5"/>
      <c r="EE797" s="5"/>
      <c r="EF797" s="5"/>
      <c r="EG797" s="5"/>
      <c r="EH797" s="5"/>
      <c r="EI797" s="5"/>
      <c r="EJ797" s="5"/>
      <c r="EK797" s="5"/>
      <c r="EL797" s="5"/>
      <c r="EM797" s="5"/>
      <c r="EN797" s="5"/>
      <c r="EO797" s="5"/>
      <c r="EP797" s="5"/>
      <c r="EQ797" s="5"/>
      <c r="ER797" s="5"/>
      <c r="ES797" s="5"/>
      <c r="ET797" s="5"/>
      <c r="EU797" s="5"/>
      <c r="EV797" s="5"/>
      <c r="EW797" s="5"/>
      <c r="EX797" s="5"/>
      <c r="EY797" s="5"/>
      <c r="EZ797" s="5"/>
      <c r="FA797" s="5"/>
      <c r="FB797" s="5"/>
      <c r="FC797" s="5"/>
      <c r="FD797" s="5"/>
      <c r="FE797" s="5"/>
      <c r="FF797" s="5"/>
      <c r="FG797" s="5"/>
      <c r="FH797" s="5"/>
      <c r="FI797" s="5"/>
      <c r="FJ797" s="5"/>
      <c r="FK797" s="5"/>
      <c r="FL797" s="5"/>
      <c r="FM797" s="5"/>
      <c r="FN797" s="5"/>
      <c r="FO797" s="5"/>
      <c r="FP797" s="5"/>
      <c r="FQ797" s="5"/>
      <c r="FR797" s="5"/>
      <c r="FS797" s="5"/>
      <c r="FT797" s="5"/>
      <c r="FU797" s="5"/>
      <c r="FV797" s="5"/>
      <c r="FW797" s="5"/>
      <c r="FX797" s="5"/>
      <c r="FY797" s="5"/>
      <c r="FZ797" s="5"/>
      <c r="GA797" s="5"/>
      <c r="GB797" s="5"/>
      <c r="GC797" s="5"/>
      <c r="GD797" s="5"/>
      <c r="GE797" s="5"/>
      <c r="GF797" s="5"/>
      <c r="GG797" s="5"/>
      <c r="GH797" s="5"/>
      <c r="GI797" s="5"/>
      <c r="GJ797" s="5"/>
      <c r="GK797" s="5"/>
      <c r="GL797" s="5"/>
      <c r="GM797" s="5"/>
      <c r="GN797" s="5"/>
      <c r="GO797" s="5"/>
      <c r="GP797" s="5"/>
      <c r="GQ797" s="5"/>
      <c r="GR797" s="5"/>
      <c r="GS797" s="5"/>
      <c r="GT797" s="5"/>
      <c r="GU797" s="5"/>
      <c r="GV797" s="5"/>
      <c r="GW797" s="5"/>
      <c r="GX797" s="5"/>
      <c r="GY797" s="5"/>
      <c r="GZ797" s="5"/>
      <c r="HA797" s="5"/>
      <c r="HB797" s="5"/>
      <c r="HC797" s="5"/>
      <c r="HD797" s="5"/>
      <c r="HE797" s="5"/>
      <c r="HF797" s="5"/>
      <c r="HG797" s="5"/>
      <c r="HH797" s="5"/>
      <c r="HI797" s="5"/>
      <c r="HJ797" s="5"/>
      <c r="HK797" s="5"/>
      <c r="HL797" s="5"/>
    </row>
    <row r="798" spans="1:220" s="56" customFormat="1" x14ac:dyDescent="0.25">
      <c r="A798" s="44"/>
      <c r="B798" s="142"/>
      <c r="C798" s="143"/>
      <c r="D798" s="26"/>
      <c r="E798" s="26"/>
      <c r="F798" s="26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  <c r="BF798" s="5"/>
      <c r="BG798" s="5"/>
      <c r="BH798" s="5"/>
      <c r="BI798" s="5"/>
      <c r="BJ798" s="5"/>
      <c r="BK798" s="5"/>
      <c r="BL798" s="5"/>
      <c r="BM798" s="5"/>
      <c r="BN798" s="5"/>
      <c r="BO798" s="5"/>
      <c r="BP798" s="5"/>
      <c r="BQ798" s="5"/>
      <c r="BR798" s="5"/>
      <c r="BS798" s="5"/>
      <c r="BT798" s="5"/>
      <c r="BU798" s="5"/>
      <c r="BV798" s="5"/>
      <c r="BW798" s="5"/>
      <c r="BX798" s="5"/>
      <c r="BY798" s="5"/>
      <c r="BZ798" s="5"/>
      <c r="CA798" s="5"/>
      <c r="CB798" s="5"/>
      <c r="CC798" s="5"/>
      <c r="CD798" s="5"/>
      <c r="CE798" s="5"/>
      <c r="CF798" s="5"/>
      <c r="CG798" s="5"/>
      <c r="CH798" s="5"/>
      <c r="CI798" s="5"/>
      <c r="CJ798" s="5"/>
      <c r="CK798" s="5"/>
      <c r="CL798" s="5"/>
      <c r="CM798" s="5"/>
      <c r="CN798" s="5"/>
      <c r="CO798" s="5"/>
      <c r="CP798" s="5"/>
      <c r="CQ798" s="5"/>
      <c r="CR798" s="5"/>
      <c r="CS798" s="5"/>
      <c r="CT798" s="5"/>
      <c r="CU798" s="5"/>
      <c r="CV798" s="5"/>
      <c r="CW798" s="5"/>
      <c r="CX798" s="5"/>
      <c r="CY798" s="5"/>
      <c r="CZ798" s="5"/>
      <c r="DA798" s="5"/>
      <c r="DB798" s="5"/>
      <c r="DC798" s="5"/>
      <c r="DD798" s="5"/>
      <c r="DE798" s="5"/>
      <c r="DF798" s="5"/>
      <c r="DG798" s="5"/>
      <c r="DH798" s="5"/>
      <c r="DI798" s="5"/>
      <c r="DJ798" s="5"/>
      <c r="DK798" s="5"/>
      <c r="DL798" s="5"/>
      <c r="DM798" s="5"/>
      <c r="DN798" s="5"/>
      <c r="DO798" s="5"/>
      <c r="DP798" s="5"/>
      <c r="DQ798" s="5"/>
      <c r="DR798" s="5"/>
      <c r="DS798" s="5"/>
      <c r="DT798" s="5"/>
      <c r="DU798" s="5"/>
      <c r="DV798" s="5"/>
      <c r="DW798" s="5"/>
      <c r="DX798" s="5"/>
      <c r="DY798" s="5"/>
      <c r="DZ798" s="5"/>
      <c r="EA798" s="5"/>
      <c r="EB798" s="5"/>
      <c r="EC798" s="5"/>
      <c r="ED798" s="5"/>
      <c r="EE798" s="5"/>
      <c r="EF798" s="5"/>
      <c r="EG798" s="5"/>
      <c r="EH798" s="5"/>
      <c r="EI798" s="5"/>
      <c r="EJ798" s="5"/>
      <c r="EK798" s="5"/>
      <c r="EL798" s="5"/>
      <c r="EM798" s="5"/>
      <c r="EN798" s="5"/>
      <c r="EO798" s="5"/>
      <c r="EP798" s="5"/>
      <c r="EQ798" s="5"/>
      <c r="ER798" s="5"/>
      <c r="ES798" s="5"/>
      <c r="ET798" s="5"/>
      <c r="EU798" s="5"/>
      <c r="EV798" s="5"/>
      <c r="EW798" s="5"/>
      <c r="EX798" s="5"/>
      <c r="EY798" s="5"/>
      <c r="EZ798" s="5"/>
      <c r="FA798" s="5"/>
      <c r="FB798" s="5"/>
      <c r="FC798" s="5"/>
      <c r="FD798" s="5"/>
      <c r="FE798" s="5"/>
      <c r="FF798" s="5"/>
      <c r="FG798" s="5"/>
      <c r="FH798" s="5"/>
      <c r="FI798" s="5"/>
      <c r="FJ798" s="5"/>
      <c r="FK798" s="5"/>
      <c r="FL798" s="5"/>
      <c r="FM798" s="5"/>
      <c r="FN798" s="5"/>
      <c r="FO798" s="5"/>
      <c r="FP798" s="5"/>
      <c r="FQ798" s="5"/>
      <c r="FR798" s="5"/>
      <c r="FS798" s="5"/>
      <c r="FT798" s="5"/>
      <c r="FU798" s="5"/>
      <c r="FV798" s="5"/>
      <c r="FW798" s="5"/>
      <c r="FX798" s="5"/>
      <c r="FY798" s="5"/>
      <c r="FZ798" s="5"/>
      <c r="GA798" s="5"/>
      <c r="GB798" s="5"/>
      <c r="GC798" s="5"/>
      <c r="GD798" s="5"/>
      <c r="GE798" s="5"/>
      <c r="GF798" s="5"/>
      <c r="GG798" s="5"/>
      <c r="GH798" s="5"/>
      <c r="GI798" s="5"/>
      <c r="GJ798" s="5"/>
      <c r="GK798" s="5"/>
      <c r="GL798" s="5"/>
      <c r="GM798" s="5"/>
      <c r="GN798" s="5"/>
      <c r="GO798" s="5"/>
      <c r="GP798" s="5"/>
      <c r="GQ798" s="5"/>
      <c r="GR798" s="5"/>
      <c r="GS798" s="5"/>
      <c r="GT798" s="5"/>
      <c r="GU798" s="5"/>
      <c r="GV798" s="5"/>
      <c r="GW798" s="5"/>
      <c r="GX798" s="5"/>
      <c r="GY798" s="5"/>
      <c r="GZ798" s="5"/>
      <c r="HA798" s="5"/>
      <c r="HB798" s="5"/>
      <c r="HC798" s="5"/>
      <c r="HD798" s="5"/>
      <c r="HE798" s="5"/>
      <c r="HF798" s="5"/>
      <c r="HG798" s="5"/>
      <c r="HH798" s="5"/>
      <c r="HI798" s="5"/>
      <c r="HJ798" s="5"/>
      <c r="HK798" s="5"/>
      <c r="HL798" s="5"/>
    </row>
    <row r="799" spans="1:220" s="56" customFormat="1" x14ac:dyDescent="0.25">
      <c r="A799" s="44"/>
      <c r="B799" s="142"/>
      <c r="C799" s="143"/>
      <c r="D799" s="26"/>
      <c r="E799" s="26"/>
      <c r="F799" s="26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  <c r="BF799" s="5"/>
      <c r="BG799" s="5"/>
      <c r="BH799" s="5"/>
      <c r="BI799" s="5"/>
      <c r="BJ799" s="5"/>
      <c r="BK799" s="5"/>
      <c r="BL799" s="5"/>
      <c r="BM799" s="5"/>
      <c r="BN799" s="5"/>
      <c r="BO799" s="5"/>
      <c r="BP799" s="5"/>
      <c r="BQ799" s="5"/>
      <c r="BR799" s="5"/>
      <c r="BS799" s="5"/>
      <c r="BT799" s="5"/>
      <c r="BU799" s="5"/>
      <c r="BV799" s="5"/>
      <c r="BW799" s="5"/>
      <c r="BX799" s="5"/>
      <c r="BY799" s="5"/>
      <c r="BZ799" s="5"/>
      <c r="CA799" s="5"/>
      <c r="CB799" s="5"/>
      <c r="CC799" s="5"/>
      <c r="CD799" s="5"/>
      <c r="CE799" s="5"/>
      <c r="CF799" s="5"/>
      <c r="CG799" s="5"/>
      <c r="CH799" s="5"/>
      <c r="CI799" s="5"/>
      <c r="CJ799" s="5"/>
      <c r="CK799" s="5"/>
      <c r="CL799" s="5"/>
      <c r="CM799" s="5"/>
      <c r="CN799" s="5"/>
      <c r="CO799" s="5"/>
      <c r="CP799" s="5"/>
      <c r="CQ799" s="5"/>
      <c r="CR799" s="5"/>
      <c r="CS799" s="5"/>
      <c r="CT799" s="5"/>
      <c r="CU799" s="5"/>
      <c r="CV799" s="5"/>
      <c r="CW799" s="5"/>
      <c r="CX799" s="5"/>
      <c r="CY799" s="5"/>
      <c r="CZ799" s="5"/>
      <c r="DA799" s="5"/>
      <c r="DB799" s="5"/>
      <c r="DC799" s="5"/>
      <c r="DD799" s="5"/>
      <c r="DE799" s="5"/>
      <c r="DF799" s="5"/>
      <c r="DG799" s="5"/>
      <c r="DH799" s="5"/>
      <c r="DI799" s="5"/>
      <c r="DJ799" s="5"/>
      <c r="DK799" s="5"/>
      <c r="DL799" s="5"/>
      <c r="DM799" s="5"/>
      <c r="DN799" s="5"/>
      <c r="DO799" s="5"/>
      <c r="DP799" s="5"/>
      <c r="DQ799" s="5"/>
      <c r="DR799" s="5"/>
      <c r="DS799" s="5"/>
      <c r="DT799" s="5"/>
      <c r="DU799" s="5"/>
      <c r="DV799" s="5"/>
      <c r="DW799" s="5"/>
      <c r="DX799" s="5"/>
      <c r="DY799" s="5"/>
      <c r="DZ799" s="5"/>
      <c r="EA799" s="5"/>
      <c r="EB799" s="5"/>
      <c r="EC799" s="5"/>
      <c r="ED799" s="5"/>
      <c r="EE799" s="5"/>
      <c r="EF799" s="5"/>
      <c r="EG799" s="5"/>
      <c r="EH799" s="5"/>
      <c r="EI799" s="5"/>
      <c r="EJ799" s="5"/>
      <c r="EK799" s="5"/>
      <c r="EL799" s="5"/>
      <c r="EM799" s="5"/>
      <c r="EN799" s="5"/>
      <c r="EO799" s="5"/>
      <c r="EP799" s="5"/>
      <c r="EQ799" s="5"/>
      <c r="ER799" s="5"/>
      <c r="ES799" s="5"/>
      <c r="ET799" s="5"/>
      <c r="EU799" s="5"/>
      <c r="EV799" s="5"/>
      <c r="EW799" s="5"/>
      <c r="EX799" s="5"/>
      <c r="EY799" s="5"/>
      <c r="EZ799" s="5"/>
      <c r="FA799" s="5"/>
      <c r="FB799" s="5"/>
      <c r="FC799" s="5"/>
      <c r="FD799" s="5"/>
      <c r="FE799" s="5"/>
      <c r="FF799" s="5"/>
      <c r="FG799" s="5"/>
      <c r="FH799" s="5"/>
      <c r="FI799" s="5"/>
      <c r="FJ799" s="5"/>
      <c r="FK799" s="5"/>
      <c r="FL799" s="5"/>
      <c r="FM799" s="5"/>
      <c r="FN799" s="5"/>
      <c r="FO799" s="5"/>
      <c r="FP799" s="5"/>
      <c r="FQ799" s="5"/>
      <c r="FR799" s="5"/>
      <c r="FS799" s="5"/>
      <c r="FT799" s="5"/>
      <c r="FU799" s="5"/>
      <c r="FV799" s="5"/>
      <c r="FW799" s="5"/>
      <c r="FX799" s="5"/>
      <c r="FY799" s="5"/>
      <c r="FZ799" s="5"/>
      <c r="GA799" s="5"/>
      <c r="GB799" s="5"/>
      <c r="GC799" s="5"/>
      <c r="GD799" s="5"/>
      <c r="GE799" s="5"/>
      <c r="GF799" s="5"/>
      <c r="GG799" s="5"/>
      <c r="GH799" s="5"/>
      <c r="GI799" s="5"/>
      <c r="GJ799" s="5"/>
      <c r="GK799" s="5"/>
      <c r="GL799" s="5"/>
      <c r="GM799" s="5"/>
      <c r="GN799" s="5"/>
      <c r="GO799" s="5"/>
      <c r="GP799" s="5"/>
      <c r="GQ799" s="5"/>
      <c r="GR799" s="5"/>
      <c r="GS799" s="5"/>
      <c r="GT799" s="5"/>
      <c r="GU799" s="5"/>
      <c r="GV799" s="5"/>
      <c r="GW799" s="5"/>
      <c r="GX799" s="5"/>
      <c r="GY799" s="5"/>
      <c r="GZ799" s="5"/>
      <c r="HA799" s="5"/>
      <c r="HB799" s="5"/>
      <c r="HC799" s="5"/>
      <c r="HD799" s="5"/>
      <c r="HE799" s="5"/>
      <c r="HF799" s="5"/>
      <c r="HG799" s="5"/>
      <c r="HH799" s="5"/>
      <c r="HI799" s="5"/>
      <c r="HJ799" s="5"/>
      <c r="HK799" s="5"/>
      <c r="HL799" s="5"/>
    </row>
    <row r="800" spans="1:220" s="56" customFormat="1" x14ac:dyDescent="0.25">
      <c r="A800" s="44"/>
      <c r="B800" s="142"/>
      <c r="C800" s="143"/>
      <c r="D800" s="26"/>
      <c r="E800" s="26"/>
      <c r="F800" s="26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  <c r="BF800" s="5"/>
      <c r="BG800" s="5"/>
      <c r="BH800" s="5"/>
      <c r="BI800" s="5"/>
      <c r="BJ800" s="5"/>
      <c r="BK800" s="5"/>
      <c r="BL800" s="5"/>
      <c r="BM800" s="5"/>
      <c r="BN800" s="5"/>
      <c r="BO800" s="5"/>
      <c r="BP800" s="5"/>
      <c r="BQ800" s="5"/>
      <c r="BR800" s="5"/>
      <c r="BS800" s="5"/>
      <c r="BT800" s="5"/>
      <c r="BU800" s="5"/>
      <c r="BV800" s="5"/>
      <c r="BW800" s="5"/>
      <c r="BX800" s="5"/>
      <c r="BY800" s="5"/>
      <c r="BZ800" s="5"/>
      <c r="CA800" s="5"/>
      <c r="CB800" s="5"/>
      <c r="CC800" s="5"/>
      <c r="CD800" s="5"/>
      <c r="CE800" s="5"/>
      <c r="CF800" s="5"/>
      <c r="CG800" s="5"/>
      <c r="CH800" s="5"/>
      <c r="CI800" s="5"/>
      <c r="CJ800" s="5"/>
      <c r="CK800" s="5"/>
      <c r="CL800" s="5"/>
      <c r="CM800" s="5"/>
      <c r="CN800" s="5"/>
      <c r="CO800" s="5"/>
      <c r="CP800" s="5"/>
      <c r="CQ800" s="5"/>
      <c r="CR800" s="5"/>
      <c r="CS800" s="5"/>
      <c r="CT800" s="5"/>
      <c r="CU800" s="5"/>
      <c r="CV800" s="5"/>
      <c r="CW800" s="5"/>
      <c r="CX800" s="5"/>
      <c r="CY800" s="5"/>
      <c r="CZ800" s="5"/>
      <c r="DA800" s="5"/>
      <c r="DB800" s="5"/>
      <c r="DC800" s="5"/>
      <c r="DD800" s="5"/>
      <c r="DE800" s="5"/>
      <c r="DF800" s="5"/>
      <c r="DG800" s="5"/>
      <c r="DH800" s="5"/>
      <c r="DI800" s="5"/>
      <c r="DJ800" s="5"/>
      <c r="DK800" s="5"/>
      <c r="DL800" s="5"/>
      <c r="DM800" s="5"/>
      <c r="DN800" s="5"/>
      <c r="DO800" s="5"/>
      <c r="DP800" s="5"/>
      <c r="DQ800" s="5"/>
      <c r="DR800" s="5"/>
      <c r="DS800" s="5"/>
      <c r="DT800" s="5"/>
      <c r="DU800" s="5"/>
      <c r="DV800" s="5"/>
      <c r="DW800" s="5"/>
      <c r="DX800" s="5"/>
      <c r="DY800" s="5"/>
      <c r="DZ800" s="5"/>
      <c r="EA800" s="5"/>
      <c r="EB800" s="5"/>
      <c r="EC800" s="5"/>
      <c r="ED800" s="5"/>
      <c r="EE800" s="5"/>
      <c r="EF800" s="5"/>
      <c r="EG800" s="5"/>
      <c r="EH800" s="5"/>
      <c r="EI800" s="5"/>
      <c r="EJ800" s="5"/>
      <c r="EK800" s="5"/>
      <c r="EL800" s="5"/>
      <c r="EM800" s="5"/>
      <c r="EN800" s="5"/>
      <c r="EO800" s="5"/>
      <c r="EP800" s="5"/>
      <c r="EQ800" s="5"/>
      <c r="ER800" s="5"/>
      <c r="ES800" s="5"/>
      <c r="ET800" s="5"/>
      <c r="EU800" s="5"/>
      <c r="EV800" s="5"/>
      <c r="EW800" s="5"/>
      <c r="EX800" s="5"/>
      <c r="EY800" s="5"/>
      <c r="EZ800" s="5"/>
      <c r="FA800" s="5"/>
      <c r="FB800" s="5"/>
      <c r="FC800" s="5"/>
      <c r="FD800" s="5"/>
      <c r="FE800" s="5"/>
      <c r="FF800" s="5"/>
      <c r="FG800" s="5"/>
      <c r="FH800" s="5"/>
      <c r="FI800" s="5"/>
      <c r="FJ800" s="5"/>
      <c r="FK800" s="5"/>
      <c r="FL800" s="5"/>
      <c r="FM800" s="5"/>
      <c r="FN800" s="5"/>
      <c r="FO800" s="5"/>
      <c r="FP800" s="5"/>
      <c r="FQ800" s="5"/>
      <c r="FR800" s="5"/>
      <c r="FS800" s="5"/>
      <c r="FT800" s="5"/>
      <c r="FU800" s="5"/>
      <c r="FV800" s="5"/>
      <c r="FW800" s="5"/>
      <c r="FX800" s="5"/>
      <c r="FY800" s="5"/>
      <c r="FZ800" s="5"/>
      <c r="GA800" s="5"/>
      <c r="GB800" s="5"/>
      <c r="GC800" s="5"/>
      <c r="GD800" s="5"/>
      <c r="GE800" s="5"/>
      <c r="GF800" s="5"/>
      <c r="GG800" s="5"/>
      <c r="GH800" s="5"/>
      <c r="GI800" s="5"/>
      <c r="GJ800" s="5"/>
      <c r="GK800" s="5"/>
      <c r="GL800" s="5"/>
      <c r="GM800" s="5"/>
      <c r="GN800" s="5"/>
      <c r="GO800" s="5"/>
      <c r="GP800" s="5"/>
      <c r="GQ800" s="5"/>
      <c r="GR800" s="5"/>
      <c r="GS800" s="5"/>
      <c r="GT800" s="5"/>
      <c r="GU800" s="5"/>
      <c r="GV800" s="5"/>
      <c r="GW800" s="5"/>
      <c r="GX800" s="5"/>
      <c r="GY800" s="5"/>
      <c r="GZ800" s="5"/>
      <c r="HA800" s="5"/>
      <c r="HB800" s="5"/>
      <c r="HC800" s="5"/>
      <c r="HD800" s="5"/>
      <c r="HE800" s="5"/>
      <c r="HF800" s="5"/>
      <c r="HG800" s="5"/>
      <c r="HH800" s="5"/>
      <c r="HI800" s="5"/>
      <c r="HJ800" s="5"/>
      <c r="HK800" s="5"/>
      <c r="HL800" s="5"/>
    </row>
    <row r="801" spans="1:220" s="56" customFormat="1" x14ac:dyDescent="0.25">
      <c r="A801" s="44"/>
      <c r="B801" s="142"/>
      <c r="C801" s="143"/>
      <c r="D801" s="26"/>
      <c r="E801" s="26"/>
      <c r="F801" s="26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5"/>
      <c r="BF801" s="5"/>
      <c r="BG801" s="5"/>
      <c r="BH801" s="5"/>
      <c r="BI801" s="5"/>
      <c r="BJ801" s="5"/>
      <c r="BK801" s="5"/>
      <c r="BL801" s="5"/>
      <c r="BM801" s="5"/>
      <c r="BN801" s="5"/>
      <c r="BO801" s="5"/>
      <c r="BP801" s="5"/>
      <c r="BQ801" s="5"/>
      <c r="BR801" s="5"/>
      <c r="BS801" s="5"/>
      <c r="BT801" s="5"/>
      <c r="BU801" s="5"/>
      <c r="BV801" s="5"/>
      <c r="BW801" s="5"/>
      <c r="BX801" s="5"/>
      <c r="BY801" s="5"/>
      <c r="BZ801" s="5"/>
      <c r="CA801" s="5"/>
      <c r="CB801" s="5"/>
      <c r="CC801" s="5"/>
      <c r="CD801" s="5"/>
      <c r="CE801" s="5"/>
      <c r="CF801" s="5"/>
      <c r="CG801" s="5"/>
      <c r="CH801" s="5"/>
      <c r="CI801" s="5"/>
      <c r="CJ801" s="5"/>
      <c r="CK801" s="5"/>
      <c r="CL801" s="5"/>
      <c r="CM801" s="5"/>
      <c r="CN801" s="5"/>
      <c r="CO801" s="5"/>
      <c r="CP801" s="5"/>
      <c r="CQ801" s="5"/>
      <c r="CR801" s="5"/>
      <c r="CS801" s="5"/>
      <c r="CT801" s="5"/>
      <c r="CU801" s="5"/>
      <c r="CV801" s="5"/>
      <c r="CW801" s="5"/>
      <c r="CX801" s="5"/>
      <c r="CY801" s="5"/>
      <c r="CZ801" s="5"/>
      <c r="DA801" s="5"/>
      <c r="DB801" s="5"/>
      <c r="DC801" s="5"/>
      <c r="DD801" s="5"/>
      <c r="DE801" s="5"/>
      <c r="DF801" s="5"/>
      <c r="DG801" s="5"/>
      <c r="DH801" s="5"/>
      <c r="DI801" s="5"/>
      <c r="DJ801" s="5"/>
      <c r="DK801" s="5"/>
      <c r="DL801" s="5"/>
      <c r="DM801" s="5"/>
      <c r="DN801" s="5"/>
      <c r="DO801" s="5"/>
      <c r="DP801" s="5"/>
      <c r="DQ801" s="5"/>
      <c r="DR801" s="5"/>
      <c r="DS801" s="5"/>
      <c r="DT801" s="5"/>
      <c r="DU801" s="5"/>
      <c r="DV801" s="5"/>
      <c r="DW801" s="5"/>
      <c r="DX801" s="5"/>
      <c r="DY801" s="5"/>
      <c r="DZ801" s="5"/>
      <c r="EA801" s="5"/>
      <c r="EB801" s="5"/>
      <c r="EC801" s="5"/>
      <c r="ED801" s="5"/>
      <c r="EE801" s="5"/>
      <c r="EF801" s="5"/>
      <c r="EG801" s="5"/>
      <c r="EH801" s="5"/>
      <c r="EI801" s="5"/>
      <c r="EJ801" s="5"/>
      <c r="EK801" s="5"/>
      <c r="EL801" s="5"/>
      <c r="EM801" s="5"/>
      <c r="EN801" s="5"/>
      <c r="EO801" s="5"/>
      <c r="EP801" s="5"/>
      <c r="EQ801" s="5"/>
      <c r="ER801" s="5"/>
      <c r="ES801" s="5"/>
      <c r="ET801" s="5"/>
      <c r="EU801" s="5"/>
      <c r="EV801" s="5"/>
      <c r="EW801" s="5"/>
      <c r="EX801" s="5"/>
      <c r="EY801" s="5"/>
      <c r="EZ801" s="5"/>
      <c r="FA801" s="5"/>
      <c r="FB801" s="5"/>
      <c r="FC801" s="5"/>
      <c r="FD801" s="5"/>
      <c r="FE801" s="5"/>
      <c r="FF801" s="5"/>
      <c r="FG801" s="5"/>
      <c r="FH801" s="5"/>
      <c r="FI801" s="5"/>
      <c r="FJ801" s="5"/>
      <c r="FK801" s="5"/>
      <c r="FL801" s="5"/>
      <c r="FM801" s="5"/>
      <c r="FN801" s="5"/>
      <c r="FO801" s="5"/>
      <c r="FP801" s="5"/>
      <c r="FQ801" s="5"/>
      <c r="FR801" s="5"/>
      <c r="FS801" s="5"/>
      <c r="FT801" s="5"/>
      <c r="FU801" s="5"/>
      <c r="FV801" s="5"/>
      <c r="FW801" s="5"/>
      <c r="FX801" s="5"/>
      <c r="FY801" s="5"/>
      <c r="FZ801" s="5"/>
      <c r="GA801" s="5"/>
      <c r="GB801" s="5"/>
      <c r="GC801" s="5"/>
      <c r="GD801" s="5"/>
      <c r="GE801" s="5"/>
      <c r="GF801" s="5"/>
      <c r="GG801" s="5"/>
      <c r="GH801" s="5"/>
      <c r="GI801" s="5"/>
      <c r="GJ801" s="5"/>
      <c r="GK801" s="5"/>
      <c r="GL801" s="5"/>
      <c r="GM801" s="5"/>
      <c r="GN801" s="5"/>
      <c r="GO801" s="5"/>
      <c r="GP801" s="5"/>
      <c r="GQ801" s="5"/>
      <c r="GR801" s="5"/>
      <c r="GS801" s="5"/>
      <c r="GT801" s="5"/>
      <c r="GU801" s="5"/>
      <c r="GV801" s="5"/>
      <c r="GW801" s="5"/>
      <c r="GX801" s="5"/>
      <c r="GY801" s="5"/>
      <c r="GZ801" s="5"/>
      <c r="HA801" s="5"/>
      <c r="HB801" s="5"/>
      <c r="HC801" s="5"/>
      <c r="HD801" s="5"/>
      <c r="HE801" s="5"/>
      <c r="HF801" s="5"/>
      <c r="HG801" s="5"/>
      <c r="HH801" s="5"/>
      <c r="HI801" s="5"/>
      <c r="HJ801" s="5"/>
      <c r="HK801" s="5"/>
      <c r="HL801" s="5"/>
    </row>
    <row r="802" spans="1:220" s="56" customFormat="1" x14ac:dyDescent="0.25">
      <c r="A802" s="44"/>
      <c r="B802" s="142"/>
      <c r="C802" s="143"/>
      <c r="D802" s="26"/>
      <c r="E802" s="26"/>
      <c r="F802" s="26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  <c r="BF802" s="5"/>
      <c r="BG802" s="5"/>
      <c r="BH802" s="5"/>
      <c r="BI802" s="5"/>
      <c r="BJ802" s="5"/>
      <c r="BK802" s="5"/>
      <c r="BL802" s="5"/>
      <c r="BM802" s="5"/>
      <c r="BN802" s="5"/>
      <c r="BO802" s="5"/>
      <c r="BP802" s="5"/>
      <c r="BQ802" s="5"/>
      <c r="BR802" s="5"/>
      <c r="BS802" s="5"/>
      <c r="BT802" s="5"/>
      <c r="BU802" s="5"/>
      <c r="BV802" s="5"/>
      <c r="BW802" s="5"/>
      <c r="BX802" s="5"/>
      <c r="BY802" s="5"/>
      <c r="BZ802" s="5"/>
      <c r="CA802" s="5"/>
      <c r="CB802" s="5"/>
      <c r="CC802" s="5"/>
      <c r="CD802" s="5"/>
      <c r="CE802" s="5"/>
      <c r="CF802" s="5"/>
      <c r="CG802" s="5"/>
      <c r="CH802" s="5"/>
      <c r="CI802" s="5"/>
      <c r="CJ802" s="5"/>
      <c r="CK802" s="5"/>
      <c r="CL802" s="5"/>
      <c r="CM802" s="5"/>
      <c r="CN802" s="5"/>
      <c r="CO802" s="5"/>
      <c r="CP802" s="5"/>
      <c r="CQ802" s="5"/>
      <c r="CR802" s="5"/>
      <c r="CS802" s="5"/>
      <c r="CT802" s="5"/>
      <c r="CU802" s="5"/>
      <c r="CV802" s="5"/>
      <c r="CW802" s="5"/>
      <c r="CX802" s="5"/>
      <c r="CY802" s="5"/>
      <c r="CZ802" s="5"/>
      <c r="DA802" s="5"/>
      <c r="DB802" s="5"/>
      <c r="DC802" s="5"/>
      <c r="DD802" s="5"/>
      <c r="DE802" s="5"/>
      <c r="DF802" s="5"/>
      <c r="DG802" s="5"/>
      <c r="DH802" s="5"/>
      <c r="DI802" s="5"/>
      <c r="DJ802" s="5"/>
      <c r="DK802" s="5"/>
      <c r="DL802" s="5"/>
      <c r="DM802" s="5"/>
      <c r="DN802" s="5"/>
      <c r="DO802" s="5"/>
      <c r="DP802" s="5"/>
      <c r="DQ802" s="5"/>
      <c r="DR802" s="5"/>
      <c r="DS802" s="5"/>
      <c r="DT802" s="5"/>
      <c r="DU802" s="5"/>
      <c r="DV802" s="5"/>
      <c r="DW802" s="5"/>
      <c r="DX802" s="5"/>
      <c r="DY802" s="5"/>
      <c r="DZ802" s="5"/>
      <c r="EA802" s="5"/>
      <c r="EB802" s="5"/>
      <c r="EC802" s="5"/>
      <c r="ED802" s="5"/>
      <c r="EE802" s="5"/>
      <c r="EF802" s="5"/>
      <c r="EG802" s="5"/>
      <c r="EH802" s="5"/>
      <c r="EI802" s="5"/>
      <c r="EJ802" s="5"/>
      <c r="EK802" s="5"/>
      <c r="EL802" s="5"/>
      <c r="EM802" s="5"/>
      <c r="EN802" s="5"/>
      <c r="EO802" s="5"/>
      <c r="EP802" s="5"/>
      <c r="EQ802" s="5"/>
      <c r="ER802" s="5"/>
      <c r="ES802" s="5"/>
      <c r="ET802" s="5"/>
      <c r="EU802" s="5"/>
      <c r="EV802" s="5"/>
      <c r="EW802" s="5"/>
      <c r="EX802" s="5"/>
      <c r="EY802" s="5"/>
      <c r="EZ802" s="5"/>
      <c r="FA802" s="5"/>
      <c r="FB802" s="5"/>
      <c r="FC802" s="5"/>
      <c r="FD802" s="5"/>
      <c r="FE802" s="5"/>
      <c r="FF802" s="5"/>
      <c r="FG802" s="5"/>
      <c r="FH802" s="5"/>
      <c r="FI802" s="5"/>
      <c r="FJ802" s="5"/>
      <c r="FK802" s="5"/>
      <c r="FL802" s="5"/>
      <c r="FM802" s="5"/>
      <c r="FN802" s="5"/>
      <c r="FO802" s="5"/>
      <c r="FP802" s="5"/>
      <c r="FQ802" s="5"/>
      <c r="FR802" s="5"/>
      <c r="FS802" s="5"/>
      <c r="FT802" s="5"/>
      <c r="FU802" s="5"/>
      <c r="FV802" s="5"/>
      <c r="FW802" s="5"/>
      <c r="FX802" s="5"/>
      <c r="FY802" s="5"/>
      <c r="FZ802" s="5"/>
      <c r="GA802" s="5"/>
      <c r="GB802" s="5"/>
      <c r="GC802" s="5"/>
      <c r="GD802" s="5"/>
      <c r="GE802" s="5"/>
      <c r="GF802" s="5"/>
      <c r="GG802" s="5"/>
      <c r="GH802" s="5"/>
      <c r="GI802" s="5"/>
      <c r="GJ802" s="5"/>
      <c r="GK802" s="5"/>
      <c r="GL802" s="5"/>
      <c r="GM802" s="5"/>
      <c r="GN802" s="5"/>
      <c r="GO802" s="5"/>
      <c r="GP802" s="5"/>
      <c r="GQ802" s="5"/>
      <c r="GR802" s="5"/>
      <c r="GS802" s="5"/>
      <c r="GT802" s="5"/>
      <c r="GU802" s="5"/>
      <c r="GV802" s="5"/>
      <c r="GW802" s="5"/>
      <c r="GX802" s="5"/>
      <c r="GY802" s="5"/>
      <c r="GZ802" s="5"/>
      <c r="HA802" s="5"/>
      <c r="HB802" s="5"/>
      <c r="HC802" s="5"/>
      <c r="HD802" s="5"/>
      <c r="HE802" s="5"/>
      <c r="HF802" s="5"/>
      <c r="HG802" s="5"/>
      <c r="HH802" s="5"/>
      <c r="HI802" s="5"/>
      <c r="HJ802" s="5"/>
      <c r="HK802" s="5"/>
      <c r="HL802" s="5"/>
    </row>
    <row r="803" spans="1:220" s="56" customFormat="1" x14ac:dyDescent="0.25">
      <c r="A803" s="44"/>
      <c r="B803" s="142"/>
      <c r="C803" s="143"/>
      <c r="D803" s="26"/>
      <c r="E803" s="26"/>
      <c r="F803" s="26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5"/>
      <c r="BF803" s="5"/>
      <c r="BG803" s="5"/>
      <c r="BH803" s="5"/>
      <c r="BI803" s="5"/>
      <c r="BJ803" s="5"/>
      <c r="BK803" s="5"/>
      <c r="BL803" s="5"/>
      <c r="BM803" s="5"/>
      <c r="BN803" s="5"/>
      <c r="BO803" s="5"/>
      <c r="BP803" s="5"/>
      <c r="BQ803" s="5"/>
      <c r="BR803" s="5"/>
      <c r="BS803" s="5"/>
      <c r="BT803" s="5"/>
      <c r="BU803" s="5"/>
      <c r="BV803" s="5"/>
      <c r="BW803" s="5"/>
      <c r="BX803" s="5"/>
      <c r="BY803" s="5"/>
      <c r="BZ803" s="5"/>
      <c r="CA803" s="5"/>
      <c r="CB803" s="5"/>
      <c r="CC803" s="5"/>
      <c r="CD803" s="5"/>
      <c r="CE803" s="5"/>
      <c r="CF803" s="5"/>
      <c r="CG803" s="5"/>
      <c r="CH803" s="5"/>
      <c r="CI803" s="5"/>
      <c r="CJ803" s="5"/>
      <c r="CK803" s="5"/>
      <c r="CL803" s="5"/>
      <c r="CM803" s="5"/>
      <c r="CN803" s="5"/>
      <c r="CO803" s="5"/>
      <c r="CP803" s="5"/>
      <c r="CQ803" s="5"/>
      <c r="CR803" s="5"/>
      <c r="CS803" s="5"/>
      <c r="CT803" s="5"/>
      <c r="CU803" s="5"/>
      <c r="CV803" s="5"/>
      <c r="CW803" s="5"/>
      <c r="CX803" s="5"/>
      <c r="CY803" s="5"/>
      <c r="CZ803" s="5"/>
      <c r="DA803" s="5"/>
      <c r="DB803" s="5"/>
      <c r="DC803" s="5"/>
      <c r="DD803" s="5"/>
      <c r="DE803" s="5"/>
      <c r="DF803" s="5"/>
      <c r="DG803" s="5"/>
      <c r="DH803" s="5"/>
      <c r="DI803" s="5"/>
      <c r="DJ803" s="5"/>
      <c r="DK803" s="5"/>
      <c r="DL803" s="5"/>
      <c r="DM803" s="5"/>
      <c r="DN803" s="5"/>
      <c r="DO803" s="5"/>
      <c r="DP803" s="5"/>
      <c r="DQ803" s="5"/>
      <c r="DR803" s="5"/>
      <c r="DS803" s="5"/>
      <c r="DT803" s="5"/>
      <c r="DU803" s="5"/>
      <c r="DV803" s="5"/>
      <c r="DW803" s="5"/>
      <c r="DX803" s="5"/>
      <c r="DY803" s="5"/>
      <c r="DZ803" s="5"/>
      <c r="EA803" s="5"/>
      <c r="EB803" s="5"/>
      <c r="EC803" s="5"/>
      <c r="ED803" s="5"/>
      <c r="EE803" s="5"/>
      <c r="EF803" s="5"/>
      <c r="EG803" s="5"/>
      <c r="EH803" s="5"/>
      <c r="EI803" s="5"/>
      <c r="EJ803" s="5"/>
      <c r="EK803" s="5"/>
      <c r="EL803" s="5"/>
      <c r="EM803" s="5"/>
      <c r="EN803" s="5"/>
      <c r="EO803" s="5"/>
      <c r="EP803" s="5"/>
      <c r="EQ803" s="5"/>
      <c r="ER803" s="5"/>
      <c r="ES803" s="5"/>
      <c r="ET803" s="5"/>
      <c r="EU803" s="5"/>
      <c r="EV803" s="5"/>
      <c r="EW803" s="5"/>
      <c r="EX803" s="5"/>
      <c r="EY803" s="5"/>
      <c r="EZ803" s="5"/>
      <c r="FA803" s="5"/>
      <c r="FB803" s="5"/>
      <c r="FC803" s="5"/>
      <c r="FD803" s="5"/>
      <c r="FE803" s="5"/>
      <c r="FF803" s="5"/>
      <c r="FG803" s="5"/>
      <c r="FH803" s="5"/>
      <c r="FI803" s="5"/>
      <c r="FJ803" s="5"/>
      <c r="FK803" s="5"/>
      <c r="FL803" s="5"/>
      <c r="FM803" s="5"/>
      <c r="FN803" s="5"/>
      <c r="FO803" s="5"/>
      <c r="FP803" s="5"/>
      <c r="FQ803" s="5"/>
      <c r="FR803" s="5"/>
      <c r="FS803" s="5"/>
      <c r="FT803" s="5"/>
      <c r="FU803" s="5"/>
      <c r="FV803" s="5"/>
      <c r="FW803" s="5"/>
      <c r="FX803" s="5"/>
      <c r="FY803" s="5"/>
      <c r="FZ803" s="5"/>
      <c r="GA803" s="5"/>
      <c r="GB803" s="5"/>
      <c r="GC803" s="5"/>
      <c r="GD803" s="5"/>
      <c r="GE803" s="5"/>
      <c r="GF803" s="5"/>
      <c r="GG803" s="5"/>
      <c r="GH803" s="5"/>
      <c r="GI803" s="5"/>
      <c r="GJ803" s="5"/>
      <c r="GK803" s="5"/>
      <c r="GL803" s="5"/>
      <c r="GM803" s="5"/>
      <c r="GN803" s="5"/>
      <c r="GO803" s="5"/>
      <c r="GP803" s="5"/>
      <c r="GQ803" s="5"/>
      <c r="GR803" s="5"/>
      <c r="GS803" s="5"/>
      <c r="GT803" s="5"/>
      <c r="GU803" s="5"/>
      <c r="GV803" s="5"/>
      <c r="GW803" s="5"/>
      <c r="GX803" s="5"/>
      <c r="GY803" s="5"/>
      <c r="GZ803" s="5"/>
      <c r="HA803" s="5"/>
      <c r="HB803" s="5"/>
      <c r="HC803" s="5"/>
      <c r="HD803" s="5"/>
      <c r="HE803" s="5"/>
      <c r="HF803" s="5"/>
      <c r="HG803" s="5"/>
      <c r="HH803" s="5"/>
      <c r="HI803" s="5"/>
      <c r="HJ803" s="5"/>
      <c r="HK803" s="5"/>
      <c r="HL803" s="5"/>
    </row>
    <row r="804" spans="1:220" s="56" customFormat="1" x14ac:dyDescent="0.25">
      <c r="A804" s="44"/>
      <c r="B804" s="142"/>
      <c r="C804" s="143"/>
      <c r="D804" s="26"/>
      <c r="E804" s="26"/>
      <c r="F804" s="26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  <c r="BI804" s="5"/>
      <c r="BJ804" s="5"/>
      <c r="BK804" s="5"/>
      <c r="BL804" s="5"/>
      <c r="BM804" s="5"/>
      <c r="BN804" s="5"/>
      <c r="BO804" s="5"/>
      <c r="BP804" s="5"/>
      <c r="BQ804" s="5"/>
      <c r="BR804" s="5"/>
      <c r="BS804" s="5"/>
      <c r="BT804" s="5"/>
      <c r="BU804" s="5"/>
      <c r="BV804" s="5"/>
      <c r="BW804" s="5"/>
      <c r="BX804" s="5"/>
      <c r="BY804" s="5"/>
      <c r="BZ804" s="5"/>
      <c r="CA804" s="5"/>
      <c r="CB804" s="5"/>
      <c r="CC804" s="5"/>
      <c r="CD804" s="5"/>
      <c r="CE804" s="5"/>
      <c r="CF804" s="5"/>
      <c r="CG804" s="5"/>
      <c r="CH804" s="5"/>
      <c r="CI804" s="5"/>
      <c r="CJ804" s="5"/>
      <c r="CK804" s="5"/>
      <c r="CL804" s="5"/>
      <c r="CM804" s="5"/>
      <c r="CN804" s="5"/>
      <c r="CO804" s="5"/>
      <c r="CP804" s="5"/>
      <c r="CQ804" s="5"/>
      <c r="CR804" s="5"/>
      <c r="CS804" s="5"/>
      <c r="CT804" s="5"/>
      <c r="CU804" s="5"/>
      <c r="CV804" s="5"/>
      <c r="CW804" s="5"/>
      <c r="CX804" s="5"/>
      <c r="CY804" s="5"/>
      <c r="CZ804" s="5"/>
      <c r="DA804" s="5"/>
      <c r="DB804" s="5"/>
      <c r="DC804" s="5"/>
      <c r="DD804" s="5"/>
      <c r="DE804" s="5"/>
      <c r="DF804" s="5"/>
      <c r="DG804" s="5"/>
      <c r="DH804" s="5"/>
      <c r="DI804" s="5"/>
      <c r="DJ804" s="5"/>
      <c r="DK804" s="5"/>
      <c r="DL804" s="5"/>
      <c r="DM804" s="5"/>
      <c r="DN804" s="5"/>
      <c r="DO804" s="5"/>
      <c r="DP804" s="5"/>
      <c r="DQ804" s="5"/>
      <c r="DR804" s="5"/>
      <c r="DS804" s="5"/>
      <c r="DT804" s="5"/>
      <c r="DU804" s="5"/>
      <c r="DV804" s="5"/>
      <c r="DW804" s="5"/>
      <c r="DX804" s="5"/>
      <c r="DY804" s="5"/>
      <c r="DZ804" s="5"/>
      <c r="EA804" s="5"/>
      <c r="EB804" s="5"/>
      <c r="EC804" s="5"/>
      <c r="ED804" s="5"/>
      <c r="EE804" s="5"/>
      <c r="EF804" s="5"/>
      <c r="EG804" s="5"/>
      <c r="EH804" s="5"/>
      <c r="EI804" s="5"/>
      <c r="EJ804" s="5"/>
      <c r="EK804" s="5"/>
      <c r="EL804" s="5"/>
      <c r="EM804" s="5"/>
      <c r="EN804" s="5"/>
      <c r="EO804" s="5"/>
      <c r="EP804" s="5"/>
      <c r="EQ804" s="5"/>
      <c r="ER804" s="5"/>
      <c r="ES804" s="5"/>
      <c r="ET804" s="5"/>
      <c r="EU804" s="5"/>
      <c r="EV804" s="5"/>
      <c r="EW804" s="5"/>
      <c r="EX804" s="5"/>
      <c r="EY804" s="5"/>
      <c r="EZ804" s="5"/>
      <c r="FA804" s="5"/>
      <c r="FB804" s="5"/>
      <c r="FC804" s="5"/>
      <c r="FD804" s="5"/>
      <c r="FE804" s="5"/>
      <c r="FF804" s="5"/>
      <c r="FG804" s="5"/>
      <c r="FH804" s="5"/>
      <c r="FI804" s="5"/>
      <c r="FJ804" s="5"/>
      <c r="FK804" s="5"/>
      <c r="FL804" s="5"/>
      <c r="FM804" s="5"/>
      <c r="FN804" s="5"/>
      <c r="FO804" s="5"/>
      <c r="FP804" s="5"/>
      <c r="FQ804" s="5"/>
      <c r="FR804" s="5"/>
      <c r="FS804" s="5"/>
      <c r="FT804" s="5"/>
      <c r="FU804" s="5"/>
      <c r="FV804" s="5"/>
      <c r="FW804" s="5"/>
      <c r="FX804" s="5"/>
      <c r="FY804" s="5"/>
      <c r="FZ804" s="5"/>
      <c r="GA804" s="5"/>
      <c r="GB804" s="5"/>
      <c r="GC804" s="5"/>
      <c r="GD804" s="5"/>
      <c r="GE804" s="5"/>
      <c r="GF804" s="5"/>
      <c r="GG804" s="5"/>
      <c r="GH804" s="5"/>
      <c r="GI804" s="5"/>
      <c r="GJ804" s="5"/>
      <c r="GK804" s="5"/>
      <c r="GL804" s="5"/>
      <c r="GM804" s="5"/>
      <c r="GN804" s="5"/>
      <c r="GO804" s="5"/>
      <c r="GP804" s="5"/>
      <c r="GQ804" s="5"/>
      <c r="GR804" s="5"/>
      <c r="GS804" s="5"/>
      <c r="GT804" s="5"/>
      <c r="GU804" s="5"/>
      <c r="GV804" s="5"/>
      <c r="GW804" s="5"/>
      <c r="GX804" s="5"/>
      <c r="GY804" s="5"/>
      <c r="GZ804" s="5"/>
      <c r="HA804" s="5"/>
      <c r="HB804" s="5"/>
      <c r="HC804" s="5"/>
      <c r="HD804" s="5"/>
      <c r="HE804" s="5"/>
      <c r="HF804" s="5"/>
      <c r="HG804" s="5"/>
      <c r="HH804" s="5"/>
      <c r="HI804" s="5"/>
      <c r="HJ804" s="5"/>
      <c r="HK804" s="5"/>
      <c r="HL804" s="5"/>
    </row>
    <row r="805" spans="1:220" s="56" customFormat="1" x14ac:dyDescent="0.25">
      <c r="A805" s="44"/>
      <c r="B805" s="142"/>
      <c r="C805" s="143"/>
      <c r="D805" s="26"/>
      <c r="E805" s="26"/>
      <c r="F805" s="26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5"/>
      <c r="BF805" s="5"/>
      <c r="BG805" s="5"/>
      <c r="BH805" s="5"/>
      <c r="BI805" s="5"/>
      <c r="BJ805" s="5"/>
      <c r="BK805" s="5"/>
      <c r="BL805" s="5"/>
      <c r="BM805" s="5"/>
      <c r="BN805" s="5"/>
      <c r="BO805" s="5"/>
      <c r="BP805" s="5"/>
      <c r="BQ805" s="5"/>
      <c r="BR805" s="5"/>
      <c r="BS805" s="5"/>
      <c r="BT805" s="5"/>
      <c r="BU805" s="5"/>
      <c r="BV805" s="5"/>
      <c r="BW805" s="5"/>
      <c r="BX805" s="5"/>
      <c r="BY805" s="5"/>
      <c r="BZ805" s="5"/>
      <c r="CA805" s="5"/>
      <c r="CB805" s="5"/>
      <c r="CC805" s="5"/>
      <c r="CD805" s="5"/>
      <c r="CE805" s="5"/>
      <c r="CF805" s="5"/>
      <c r="CG805" s="5"/>
      <c r="CH805" s="5"/>
      <c r="CI805" s="5"/>
      <c r="CJ805" s="5"/>
      <c r="CK805" s="5"/>
      <c r="CL805" s="5"/>
      <c r="CM805" s="5"/>
      <c r="CN805" s="5"/>
      <c r="CO805" s="5"/>
      <c r="CP805" s="5"/>
      <c r="CQ805" s="5"/>
      <c r="CR805" s="5"/>
      <c r="CS805" s="5"/>
      <c r="CT805" s="5"/>
      <c r="CU805" s="5"/>
      <c r="CV805" s="5"/>
      <c r="CW805" s="5"/>
      <c r="CX805" s="5"/>
      <c r="CY805" s="5"/>
      <c r="CZ805" s="5"/>
      <c r="DA805" s="5"/>
      <c r="DB805" s="5"/>
      <c r="DC805" s="5"/>
      <c r="DD805" s="5"/>
      <c r="DE805" s="5"/>
      <c r="DF805" s="5"/>
      <c r="DG805" s="5"/>
      <c r="DH805" s="5"/>
      <c r="DI805" s="5"/>
      <c r="DJ805" s="5"/>
      <c r="DK805" s="5"/>
      <c r="DL805" s="5"/>
      <c r="DM805" s="5"/>
      <c r="DN805" s="5"/>
      <c r="DO805" s="5"/>
      <c r="DP805" s="5"/>
      <c r="DQ805" s="5"/>
      <c r="DR805" s="5"/>
      <c r="DS805" s="5"/>
      <c r="DT805" s="5"/>
      <c r="DU805" s="5"/>
      <c r="DV805" s="5"/>
      <c r="DW805" s="5"/>
      <c r="DX805" s="5"/>
      <c r="DY805" s="5"/>
      <c r="DZ805" s="5"/>
      <c r="EA805" s="5"/>
      <c r="EB805" s="5"/>
      <c r="EC805" s="5"/>
      <c r="ED805" s="5"/>
      <c r="EE805" s="5"/>
      <c r="EF805" s="5"/>
      <c r="EG805" s="5"/>
      <c r="EH805" s="5"/>
      <c r="EI805" s="5"/>
      <c r="EJ805" s="5"/>
      <c r="EK805" s="5"/>
      <c r="EL805" s="5"/>
      <c r="EM805" s="5"/>
      <c r="EN805" s="5"/>
      <c r="EO805" s="5"/>
      <c r="EP805" s="5"/>
      <c r="EQ805" s="5"/>
      <c r="ER805" s="5"/>
      <c r="ES805" s="5"/>
      <c r="ET805" s="5"/>
      <c r="EU805" s="5"/>
      <c r="EV805" s="5"/>
      <c r="EW805" s="5"/>
      <c r="EX805" s="5"/>
      <c r="EY805" s="5"/>
      <c r="EZ805" s="5"/>
      <c r="FA805" s="5"/>
      <c r="FB805" s="5"/>
      <c r="FC805" s="5"/>
      <c r="FD805" s="5"/>
      <c r="FE805" s="5"/>
      <c r="FF805" s="5"/>
      <c r="FG805" s="5"/>
      <c r="FH805" s="5"/>
      <c r="FI805" s="5"/>
      <c r="FJ805" s="5"/>
      <c r="FK805" s="5"/>
      <c r="FL805" s="5"/>
      <c r="FM805" s="5"/>
      <c r="FN805" s="5"/>
      <c r="FO805" s="5"/>
      <c r="FP805" s="5"/>
      <c r="FQ805" s="5"/>
      <c r="FR805" s="5"/>
      <c r="FS805" s="5"/>
      <c r="FT805" s="5"/>
      <c r="FU805" s="5"/>
      <c r="FV805" s="5"/>
      <c r="FW805" s="5"/>
      <c r="FX805" s="5"/>
      <c r="FY805" s="5"/>
      <c r="FZ805" s="5"/>
      <c r="GA805" s="5"/>
      <c r="GB805" s="5"/>
      <c r="GC805" s="5"/>
      <c r="GD805" s="5"/>
      <c r="GE805" s="5"/>
      <c r="GF805" s="5"/>
      <c r="GG805" s="5"/>
      <c r="GH805" s="5"/>
      <c r="GI805" s="5"/>
      <c r="GJ805" s="5"/>
      <c r="GK805" s="5"/>
      <c r="GL805" s="5"/>
      <c r="GM805" s="5"/>
      <c r="GN805" s="5"/>
      <c r="GO805" s="5"/>
      <c r="GP805" s="5"/>
      <c r="GQ805" s="5"/>
      <c r="GR805" s="5"/>
      <c r="GS805" s="5"/>
      <c r="GT805" s="5"/>
      <c r="GU805" s="5"/>
      <c r="GV805" s="5"/>
      <c r="GW805" s="5"/>
      <c r="GX805" s="5"/>
      <c r="GY805" s="5"/>
      <c r="GZ805" s="5"/>
      <c r="HA805" s="5"/>
      <c r="HB805" s="5"/>
      <c r="HC805" s="5"/>
      <c r="HD805" s="5"/>
      <c r="HE805" s="5"/>
      <c r="HF805" s="5"/>
      <c r="HG805" s="5"/>
      <c r="HH805" s="5"/>
      <c r="HI805" s="5"/>
      <c r="HJ805" s="5"/>
      <c r="HK805" s="5"/>
      <c r="HL805" s="5"/>
    </row>
    <row r="806" spans="1:220" s="56" customFormat="1" x14ac:dyDescent="0.25">
      <c r="A806" s="44"/>
      <c r="B806" s="142"/>
      <c r="C806" s="143"/>
      <c r="D806" s="26"/>
      <c r="E806" s="26"/>
      <c r="F806" s="26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5"/>
      <c r="BF806" s="5"/>
      <c r="BG806" s="5"/>
      <c r="BH806" s="5"/>
      <c r="BI806" s="5"/>
      <c r="BJ806" s="5"/>
      <c r="BK806" s="5"/>
      <c r="BL806" s="5"/>
      <c r="BM806" s="5"/>
      <c r="BN806" s="5"/>
      <c r="BO806" s="5"/>
      <c r="BP806" s="5"/>
      <c r="BQ806" s="5"/>
      <c r="BR806" s="5"/>
      <c r="BS806" s="5"/>
      <c r="BT806" s="5"/>
      <c r="BU806" s="5"/>
      <c r="BV806" s="5"/>
      <c r="BW806" s="5"/>
      <c r="BX806" s="5"/>
      <c r="BY806" s="5"/>
      <c r="BZ806" s="5"/>
      <c r="CA806" s="5"/>
      <c r="CB806" s="5"/>
      <c r="CC806" s="5"/>
      <c r="CD806" s="5"/>
      <c r="CE806" s="5"/>
      <c r="CF806" s="5"/>
      <c r="CG806" s="5"/>
      <c r="CH806" s="5"/>
      <c r="CI806" s="5"/>
      <c r="CJ806" s="5"/>
      <c r="CK806" s="5"/>
      <c r="CL806" s="5"/>
      <c r="CM806" s="5"/>
      <c r="CN806" s="5"/>
      <c r="CO806" s="5"/>
      <c r="CP806" s="5"/>
      <c r="CQ806" s="5"/>
      <c r="CR806" s="5"/>
      <c r="CS806" s="5"/>
      <c r="CT806" s="5"/>
      <c r="CU806" s="5"/>
      <c r="CV806" s="5"/>
      <c r="CW806" s="5"/>
      <c r="CX806" s="5"/>
      <c r="CY806" s="5"/>
      <c r="CZ806" s="5"/>
      <c r="DA806" s="5"/>
      <c r="DB806" s="5"/>
      <c r="DC806" s="5"/>
      <c r="DD806" s="5"/>
      <c r="DE806" s="5"/>
      <c r="DF806" s="5"/>
      <c r="DG806" s="5"/>
      <c r="DH806" s="5"/>
      <c r="DI806" s="5"/>
      <c r="DJ806" s="5"/>
      <c r="DK806" s="5"/>
      <c r="DL806" s="5"/>
      <c r="DM806" s="5"/>
      <c r="DN806" s="5"/>
      <c r="DO806" s="5"/>
      <c r="DP806" s="5"/>
      <c r="DQ806" s="5"/>
      <c r="DR806" s="5"/>
      <c r="DS806" s="5"/>
      <c r="DT806" s="5"/>
      <c r="DU806" s="5"/>
      <c r="DV806" s="5"/>
      <c r="DW806" s="5"/>
      <c r="DX806" s="5"/>
      <c r="DY806" s="5"/>
      <c r="DZ806" s="5"/>
      <c r="EA806" s="5"/>
      <c r="EB806" s="5"/>
      <c r="EC806" s="5"/>
      <c r="ED806" s="5"/>
      <c r="EE806" s="5"/>
      <c r="EF806" s="5"/>
      <c r="EG806" s="5"/>
      <c r="EH806" s="5"/>
      <c r="EI806" s="5"/>
      <c r="EJ806" s="5"/>
      <c r="EK806" s="5"/>
      <c r="EL806" s="5"/>
      <c r="EM806" s="5"/>
      <c r="EN806" s="5"/>
      <c r="EO806" s="5"/>
      <c r="EP806" s="5"/>
      <c r="EQ806" s="5"/>
      <c r="ER806" s="5"/>
      <c r="ES806" s="5"/>
      <c r="ET806" s="5"/>
      <c r="EU806" s="5"/>
      <c r="EV806" s="5"/>
      <c r="EW806" s="5"/>
      <c r="EX806" s="5"/>
      <c r="EY806" s="5"/>
      <c r="EZ806" s="5"/>
      <c r="FA806" s="5"/>
      <c r="FB806" s="5"/>
      <c r="FC806" s="5"/>
      <c r="FD806" s="5"/>
      <c r="FE806" s="5"/>
      <c r="FF806" s="5"/>
      <c r="FG806" s="5"/>
      <c r="FH806" s="5"/>
      <c r="FI806" s="5"/>
      <c r="FJ806" s="5"/>
      <c r="FK806" s="5"/>
      <c r="FL806" s="5"/>
      <c r="FM806" s="5"/>
      <c r="FN806" s="5"/>
      <c r="FO806" s="5"/>
      <c r="FP806" s="5"/>
      <c r="FQ806" s="5"/>
      <c r="FR806" s="5"/>
      <c r="FS806" s="5"/>
      <c r="FT806" s="5"/>
      <c r="FU806" s="5"/>
      <c r="FV806" s="5"/>
      <c r="FW806" s="5"/>
      <c r="FX806" s="5"/>
      <c r="FY806" s="5"/>
      <c r="FZ806" s="5"/>
      <c r="GA806" s="5"/>
      <c r="GB806" s="5"/>
      <c r="GC806" s="5"/>
      <c r="GD806" s="5"/>
      <c r="GE806" s="5"/>
      <c r="GF806" s="5"/>
      <c r="GG806" s="5"/>
      <c r="GH806" s="5"/>
      <c r="GI806" s="5"/>
      <c r="GJ806" s="5"/>
      <c r="GK806" s="5"/>
      <c r="GL806" s="5"/>
      <c r="GM806" s="5"/>
      <c r="GN806" s="5"/>
      <c r="GO806" s="5"/>
      <c r="GP806" s="5"/>
      <c r="GQ806" s="5"/>
      <c r="GR806" s="5"/>
      <c r="GS806" s="5"/>
      <c r="GT806" s="5"/>
      <c r="GU806" s="5"/>
      <c r="GV806" s="5"/>
      <c r="GW806" s="5"/>
      <c r="GX806" s="5"/>
      <c r="GY806" s="5"/>
      <c r="GZ806" s="5"/>
      <c r="HA806" s="5"/>
      <c r="HB806" s="5"/>
      <c r="HC806" s="5"/>
      <c r="HD806" s="5"/>
      <c r="HE806" s="5"/>
      <c r="HF806" s="5"/>
      <c r="HG806" s="5"/>
      <c r="HH806" s="5"/>
      <c r="HI806" s="5"/>
      <c r="HJ806" s="5"/>
      <c r="HK806" s="5"/>
      <c r="HL806" s="5"/>
    </row>
    <row r="807" spans="1:220" s="56" customFormat="1" x14ac:dyDescent="0.25">
      <c r="A807" s="44"/>
      <c r="B807" s="142"/>
      <c r="C807" s="143"/>
      <c r="D807" s="26"/>
      <c r="E807" s="26"/>
      <c r="F807" s="26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  <c r="BE807" s="5"/>
      <c r="BF807" s="5"/>
      <c r="BG807" s="5"/>
      <c r="BH807" s="5"/>
      <c r="BI807" s="5"/>
      <c r="BJ807" s="5"/>
      <c r="BK807" s="5"/>
      <c r="BL807" s="5"/>
      <c r="BM807" s="5"/>
      <c r="BN807" s="5"/>
      <c r="BO807" s="5"/>
      <c r="BP807" s="5"/>
      <c r="BQ807" s="5"/>
      <c r="BR807" s="5"/>
      <c r="BS807" s="5"/>
      <c r="BT807" s="5"/>
      <c r="BU807" s="5"/>
      <c r="BV807" s="5"/>
      <c r="BW807" s="5"/>
      <c r="BX807" s="5"/>
      <c r="BY807" s="5"/>
      <c r="BZ807" s="5"/>
      <c r="CA807" s="5"/>
      <c r="CB807" s="5"/>
      <c r="CC807" s="5"/>
      <c r="CD807" s="5"/>
      <c r="CE807" s="5"/>
      <c r="CF807" s="5"/>
      <c r="CG807" s="5"/>
      <c r="CH807" s="5"/>
      <c r="CI807" s="5"/>
      <c r="CJ807" s="5"/>
      <c r="CK807" s="5"/>
      <c r="CL807" s="5"/>
      <c r="CM807" s="5"/>
      <c r="CN807" s="5"/>
      <c r="CO807" s="5"/>
      <c r="CP807" s="5"/>
      <c r="CQ807" s="5"/>
      <c r="CR807" s="5"/>
      <c r="CS807" s="5"/>
      <c r="CT807" s="5"/>
      <c r="CU807" s="5"/>
      <c r="CV807" s="5"/>
      <c r="CW807" s="5"/>
      <c r="CX807" s="5"/>
      <c r="CY807" s="5"/>
      <c r="CZ807" s="5"/>
      <c r="DA807" s="5"/>
      <c r="DB807" s="5"/>
      <c r="DC807" s="5"/>
      <c r="DD807" s="5"/>
      <c r="DE807" s="5"/>
      <c r="DF807" s="5"/>
      <c r="DG807" s="5"/>
      <c r="DH807" s="5"/>
      <c r="DI807" s="5"/>
      <c r="DJ807" s="5"/>
      <c r="DK807" s="5"/>
      <c r="DL807" s="5"/>
      <c r="DM807" s="5"/>
      <c r="DN807" s="5"/>
      <c r="DO807" s="5"/>
      <c r="DP807" s="5"/>
      <c r="DQ807" s="5"/>
      <c r="DR807" s="5"/>
      <c r="DS807" s="5"/>
      <c r="DT807" s="5"/>
      <c r="DU807" s="5"/>
      <c r="DV807" s="5"/>
      <c r="DW807" s="5"/>
      <c r="DX807" s="5"/>
      <c r="DY807" s="5"/>
      <c r="DZ807" s="5"/>
      <c r="EA807" s="5"/>
      <c r="EB807" s="5"/>
      <c r="EC807" s="5"/>
      <c r="ED807" s="5"/>
      <c r="EE807" s="5"/>
      <c r="EF807" s="5"/>
      <c r="EG807" s="5"/>
      <c r="EH807" s="5"/>
      <c r="EI807" s="5"/>
      <c r="EJ807" s="5"/>
      <c r="EK807" s="5"/>
      <c r="EL807" s="5"/>
      <c r="EM807" s="5"/>
      <c r="EN807" s="5"/>
      <c r="EO807" s="5"/>
      <c r="EP807" s="5"/>
      <c r="EQ807" s="5"/>
      <c r="ER807" s="5"/>
      <c r="ES807" s="5"/>
      <c r="ET807" s="5"/>
      <c r="EU807" s="5"/>
      <c r="EV807" s="5"/>
      <c r="EW807" s="5"/>
      <c r="EX807" s="5"/>
      <c r="EY807" s="5"/>
      <c r="EZ807" s="5"/>
      <c r="FA807" s="5"/>
      <c r="FB807" s="5"/>
      <c r="FC807" s="5"/>
      <c r="FD807" s="5"/>
      <c r="FE807" s="5"/>
      <c r="FF807" s="5"/>
      <c r="FG807" s="5"/>
      <c r="FH807" s="5"/>
      <c r="FI807" s="5"/>
      <c r="FJ807" s="5"/>
      <c r="FK807" s="5"/>
      <c r="FL807" s="5"/>
      <c r="FM807" s="5"/>
      <c r="FN807" s="5"/>
      <c r="FO807" s="5"/>
      <c r="FP807" s="5"/>
      <c r="FQ807" s="5"/>
      <c r="FR807" s="5"/>
      <c r="FS807" s="5"/>
      <c r="FT807" s="5"/>
      <c r="FU807" s="5"/>
      <c r="FV807" s="5"/>
      <c r="FW807" s="5"/>
      <c r="FX807" s="5"/>
      <c r="FY807" s="5"/>
      <c r="FZ807" s="5"/>
      <c r="GA807" s="5"/>
      <c r="GB807" s="5"/>
      <c r="GC807" s="5"/>
      <c r="GD807" s="5"/>
      <c r="GE807" s="5"/>
      <c r="GF807" s="5"/>
      <c r="GG807" s="5"/>
      <c r="GH807" s="5"/>
      <c r="GI807" s="5"/>
      <c r="GJ807" s="5"/>
      <c r="GK807" s="5"/>
      <c r="GL807" s="5"/>
      <c r="GM807" s="5"/>
      <c r="GN807" s="5"/>
      <c r="GO807" s="5"/>
      <c r="GP807" s="5"/>
      <c r="GQ807" s="5"/>
      <c r="GR807" s="5"/>
      <c r="GS807" s="5"/>
      <c r="GT807" s="5"/>
      <c r="GU807" s="5"/>
      <c r="GV807" s="5"/>
      <c r="GW807" s="5"/>
      <c r="GX807" s="5"/>
      <c r="GY807" s="5"/>
      <c r="GZ807" s="5"/>
      <c r="HA807" s="5"/>
      <c r="HB807" s="5"/>
      <c r="HC807" s="5"/>
      <c r="HD807" s="5"/>
      <c r="HE807" s="5"/>
      <c r="HF807" s="5"/>
      <c r="HG807" s="5"/>
      <c r="HH807" s="5"/>
      <c r="HI807" s="5"/>
      <c r="HJ807" s="5"/>
      <c r="HK807" s="5"/>
      <c r="HL807" s="5"/>
    </row>
    <row r="808" spans="1:220" s="56" customFormat="1" x14ac:dyDescent="0.25">
      <c r="A808" s="44"/>
      <c r="B808" s="142"/>
      <c r="C808" s="143"/>
      <c r="D808" s="26"/>
      <c r="E808" s="26"/>
      <c r="F808" s="26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  <c r="BE808" s="5"/>
      <c r="BF808" s="5"/>
      <c r="BG808" s="5"/>
      <c r="BH808" s="5"/>
      <c r="BI808" s="5"/>
      <c r="BJ808" s="5"/>
      <c r="BK808" s="5"/>
      <c r="BL808" s="5"/>
      <c r="BM808" s="5"/>
      <c r="BN808" s="5"/>
      <c r="BO808" s="5"/>
      <c r="BP808" s="5"/>
      <c r="BQ808" s="5"/>
      <c r="BR808" s="5"/>
      <c r="BS808" s="5"/>
      <c r="BT808" s="5"/>
      <c r="BU808" s="5"/>
      <c r="BV808" s="5"/>
      <c r="BW808" s="5"/>
      <c r="BX808" s="5"/>
      <c r="BY808" s="5"/>
      <c r="BZ808" s="5"/>
      <c r="CA808" s="5"/>
      <c r="CB808" s="5"/>
      <c r="CC808" s="5"/>
      <c r="CD808" s="5"/>
      <c r="CE808" s="5"/>
      <c r="CF808" s="5"/>
      <c r="CG808" s="5"/>
      <c r="CH808" s="5"/>
      <c r="CI808" s="5"/>
      <c r="CJ808" s="5"/>
      <c r="CK808" s="5"/>
      <c r="CL808" s="5"/>
      <c r="CM808" s="5"/>
      <c r="CN808" s="5"/>
      <c r="CO808" s="5"/>
      <c r="CP808" s="5"/>
      <c r="CQ808" s="5"/>
      <c r="CR808" s="5"/>
      <c r="CS808" s="5"/>
      <c r="CT808" s="5"/>
      <c r="CU808" s="5"/>
      <c r="CV808" s="5"/>
      <c r="CW808" s="5"/>
      <c r="CX808" s="5"/>
      <c r="CY808" s="5"/>
      <c r="CZ808" s="5"/>
      <c r="DA808" s="5"/>
      <c r="DB808" s="5"/>
      <c r="DC808" s="5"/>
      <c r="DD808" s="5"/>
      <c r="DE808" s="5"/>
      <c r="DF808" s="5"/>
      <c r="DG808" s="5"/>
      <c r="DH808" s="5"/>
      <c r="DI808" s="5"/>
      <c r="DJ808" s="5"/>
      <c r="DK808" s="5"/>
      <c r="DL808" s="5"/>
      <c r="DM808" s="5"/>
      <c r="DN808" s="5"/>
      <c r="DO808" s="5"/>
      <c r="DP808" s="5"/>
      <c r="DQ808" s="5"/>
      <c r="DR808" s="5"/>
      <c r="DS808" s="5"/>
      <c r="DT808" s="5"/>
      <c r="DU808" s="5"/>
      <c r="DV808" s="5"/>
      <c r="DW808" s="5"/>
      <c r="DX808" s="5"/>
      <c r="DY808" s="5"/>
      <c r="DZ808" s="5"/>
      <c r="EA808" s="5"/>
      <c r="EB808" s="5"/>
      <c r="EC808" s="5"/>
      <c r="ED808" s="5"/>
      <c r="EE808" s="5"/>
      <c r="EF808" s="5"/>
      <c r="EG808" s="5"/>
      <c r="EH808" s="5"/>
      <c r="EI808" s="5"/>
      <c r="EJ808" s="5"/>
      <c r="EK808" s="5"/>
      <c r="EL808" s="5"/>
      <c r="EM808" s="5"/>
      <c r="EN808" s="5"/>
      <c r="EO808" s="5"/>
      <c r="EP808" s="5"/>
      <c r="EQ808" s="5"/>
      <c r="ER808" s="5"/>
      <c r="ES808" s="5"/>
      <c r="ET808" s="5"/>
      <c r="EU808" s="5"/>
      <c r="EV808" s="5"/>
      <c r="EW808" s="5"/>
      <c r="EX808" s="5"/>
      <c r="EY808" s="5"/>
      <c r="EZ808" s="5"/>
      <c r="FA808" s="5"/>
      <c r="FB808" s="5"/>
      <c r="FC808" s="5"/>
      <c r="FD808" s="5"/>
      <c r="FE808" s="5"/>
      <c r="FF808" s="5"/>
      <c r="FG808" s="5"/>
      <c r="FH808" s="5"/>
      <c r="FI808" s="5"/>
      <c r="FJ808" s="5"/>
      <c r="FK808" s="5"/>
      <c r="FL808" s="5"/>
      <c r="FM808" s="5"/>
      <c r="FN808" s="5"/>
      <c r="FO808" s="5"/>
      <c r="FP808" s="5"/>
      <c r="FQ808" s="5"/>
      <c r="FR808" s="5"/>
      <c r="FS808" s="5"/>
      <c r="FT808" s="5"/>
      <c r="FU808" s="5"/>
      <c r="FV808" s="5"/>
      <c r="FW808" s="5"/>
      <c r="FX808" s="5"/>
      <c r="FY808" s="5"/>
      <c r="FZ808" s="5"/>
      <c r="GA808" s="5"/>
      <c r="GB808" s="5"/>
      <c r="GC808" s="5"/>
      <c r="GD808" s="5"/>
      <c r="GE808" s="5"/>
      <c r="GF808" s="5"/>
      <c r="GG808" s="5"/>
      <c r="GH808" s="5"/>
      <c r="GI808" s="5"/>
      <c r="GJ808" s="5"/>
      <c r="GK808" s="5"/>
      <c r="GL808" s="5"/>
      <c r="GM808" s="5"/>
      <c r="GN808" s="5"/>
      <c r="GO808" s="5"/>
      <c r="GP808" s="5"/>
      <c r="GQ808" s="5"/>
      <c r="GR808" s="5"/>
      <c r="GS808" s="5"/>
      <c r="GT808" s="5"/>
      <c r="GU808" s="5"/>
      <c r="GV808" s="5"/>
      <c r="GW808" s="5"/>
      <c r="GX808" s="5"/>
      <c r="GY808" s="5"/>
      <c r="GZ808" s="5"/>
      <c r="HA808" s="5"/>
      <c r="HB808" s="5"/>
      <c r="HC808" s="5"/>
      <c r="HD808" s="5"/>
      <c r="HE808" s="5"/>
      <c r="HF808" s="5"/>
      <c r="HG808" s="5"/>
      <c r="HH808" s="5"/>
      <c r="HI808" s="5"/>
      <c r="HJ808" s="5"/>
      <c r="HK808" s="5"/>
      <c r="HL808" s="5"/>
    </row>
    <row r="809" spans="1:220" s="56" customFormat="1" x14ac:dyDescent="0.25">
      <c r="A809" s="44"/>
      <c r="B809" s="142"/>
      <c r="C809" s="143"/>
      <c r="D809" s="26"/>
      <c r="E809" s="26"/>
      <c r="F809" s="26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  <c r="BF809" s="5"/>
      <c r="BG809" s="5"/>
      <c r="BH809" s="5"/>
      <c r="BI809" s="5"/>
      <c r="BJ809" s="5"/>
      <c r="BK809" s="5"/>
      <c r="BL809" s="5"/>
      <c r="BM809" s="5"/>
      <c r="BN809" s="5"/>
      <c r="BO809" s="5"/>
      <c r="BP809" s="5"/>
      <c r="BQ809" s="5"/>
      <c r="BR809" s="5"/>
      <c r="BS809" s="5"/>
      <c r="BT809" s="5"/>
      <c r="BU809" s="5"/>
      <c r="BV809" s="5"/>
      <c r="BW809" s="5"/>
      <c r="BX809" s="5"/>
      <c r="BY809" s="5"/>
      <c r="BZ809" s="5"/>
      <c r="CA809" s="5"/>
      <c r="CB809" s="5"/>
      <c r="CC809" s="5"/>
      <c r="CD809" s="5"/>
      <c r="CE809" s="5"/>
      <c r="CF809" s="5"/>
      <c r="CG809" s="5"/>
      <c r="CH809" s="5"/>
      <c r="CI809" s="5"/>
      <c r="CJ809" s="5"/>
      <c r="CK809" s="5"/>
      <c r="CL809" s="5"/>
      <c r="CM809" s="5"/>
      <c r="CN809" s="5"/>
      <c r="CO809" s="5"/>
      <c r="CP809" s="5"/>
      <c r="CQ809" s="5"/>
      <c r="CR809" s="5"/>
      <c r="CS809" s="5"/>
      <c r="CT809" s="5"/>
      <c r="CU809" s="5"/>
      <c r="CV809" s="5"/>
      <c r="CW809" s="5"/>
      <c r="CX809" s="5"/>
      <c r="CY809" s="5"/>
      <c r="CZ809" s="5"/>
      <c r="DA809" s="5"/>
      <c r="DB809" s="5"/>
      <c r="DC809" s="5"/>
      <c r="DD809" s="5"/>
      <c r="DE809" s="5"/>
      <c r="DF809" s="5"/>
      <c r="DG809" s="5"/>
      <c r="DH809" s="5"/>
      <c r="DI809" s="5"/>
      <c r="DJ809" s="5"/>
      <c r="DK809" s="5"/>
      <c r="DL809" s="5"/>
      <c r="DM809" s="5"/>
      <c r="DN809" s="5"/>
      <c r="DO809" s="5"/>
      <c r="DP809" s="5"/>
      <c r="DQ809" s="5"/>
      <c r="DR809" s="5"/>
      <c r="DS809" s="5"/>
      <c r="DT809" s="5"/>
      <c r="DU809" s="5"/>
      <c r="DV809" s="5"/>
      <c r="DW809" s="5"/>
      <c r="DX809" s="5"/>
      <c r="DY809" s="5"/>
      <c r="DZ809" s="5"/>
      <c r="EA809" s="5"/>
      <c r="EB809" s="5"/>
      <c r="EC809" s="5"/>
      <c r="ED809" s="5"/>
      <c r="EE809" s="5"/>
      <c r="EF809" s="5"/>
      <c r="EG809" s="5"/>
      <c r="EH809" s="5"/>
      <c r="EI809" s="5"/>
      <c r="EJ809" s="5"/>
      <c r="EK809" s="5"/>
      <c r="EL809" s="5"/>
      <c r="EM809" s="5"/>
      <c r="EN809" s="5"/>
      <c r="EO809" s="5"/>
      <c r="EP809" s="5"/>
      <c r="EQ809" s="5"/>
      <c r="ER809" s="5"/>
      <c r="ES809" s="5"/>
      <c r="ET809" s="5"/>
      <c r="EU809" s="5"/>
      <c r="EV809" s="5"/>
      <c r="EW809" s="5"/>
      <c r="EX809" s="5"/>
      <c r="EY809" s="5"/>
      <c r="EZ809" s="5"/>
      <c r="FA809" s="5"/>
      <c r="FB809" s="5"/>
      <c r="FC809" s="5"/>
      <c r="FD809" s="5"/>
      <c r="FE809" s="5"/>
      <c r="FF809" s="5"/>
      <c r="FG809" s="5"/>
      <c r="FH809" s="5"/>
      <c r="FI809" s="5"/>
      <c r="FJ809" s="5"/>
      <c r="FK809" s="5"/>
      <c r="FL809" s="5"/>
      <c r="FM809" s="5"/>
      <c r="FN809" s="5"/>
      <c r="FO809" s="5"/>
      <c r="FP809" s="5"/>
      <c r="FQ809" s="5"/>
      <c r="FR809" s="5"/>
      <c r="FS809" s="5"/>
      <c r="FT809" s="5"/>
      <c r="FU809" s="5"/>
      <c r="FV809" s="5"/>
      <c r="FW809" s="5"/>
      <c r="FX809" s="5"/>
      <c r="FY809" s="5"/>
      <c r="FZ809" s="5"/>
      <c r="GA809" s="5"/>
      <c r="GB809" s="5"/>
      <c r="GC809" s="5"/>
      <c r="GD809" s="5"/>
      <c r="GE809" s="5"/>
      <c r="GF809" s="5"/>
      <c r="GG809" s="5"/>
      <c r="GH809" s="5"/>
      <c r="GI809" s="5"/>
      <c r="GJ809" s="5"/>
      <c r="GK809" s="5"/>
      <c r="GL809" s="5"/>
      <c r="GM809" s="5"/>
      <c r="GN809" s="5"/>
      <c r="GO809" s="5"/>
      <c r="GP809" s="5"/>
      <c r="GQ809" s="5"/>
      <c r="GR809" s="5"/>
      <c r="GS809" s="5"/>
      <c r="GT809" s="5"/>
      <c r="GU809" s="5"/>
      <c r="GV809" s="5"/>
      <c r="GW809" s="5"/>
      <c r="GX809" s="5"/>
      <c r="GY809" s="5"/>
      <c r="GZ809" s="5"/>
      <c r="HA809" s="5"/>
      <c r="HB809" s="5"/>
      <c r="HC809" s="5"/>
      <c r="HD809" s="5"/>
      <c r="HE809" s="5"/>
      <c r="HF809" s="5"/>
      <c r="HG809" s="5"/>
      <c r="HH809" s="5"/>
      <c r="HI809" s="5"/>
      <c r="HJ809" s="5"/>
      <c r="HK809" s="5"/>
      <c r="HL809" s="5"/>
    </row>
    <row r="810" spans="1:220" s="56" customFormat="1" x14ac:dyDescent="0.25">
      <c r="A810" s="44"/>
      <c r="B810" s="142"/>
      <c r="C810" s="143"/>
      <c r="D810" s="26"/>
      <c r="E810" s="26"/>
      <c r="F810" s="26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  <c r="BF810" s="5"/>
      <c r="BG810" s="5"/>
      <c r="BH810" s="5"/>
      <c r="BI810" s="5"/>
      <c r="BJ810" s="5"/>
      <c r="BK810" s="5"/>
      <c r="BL810" s="5"/>
      <c r="BM810" s="5"/>
      <c r="BN810" s="5"/>
      <c r="BO810" s="5"/>
      <c r="BP810" s="5"/>
      <c r="BQ810" s="5"/>
      <c r="BR810" s="5"/>
      <c r="BS810" s="5"/>
      <c r="BT810" s="5"/>
      <c r="BU810" s="5"/>
      <c r="BV810" s="5"/>
      <c r="BW810" s="5"/>
      <c r="BX810" s="5"/>
      <c r="BY810" s="5"/>
      <c r="BZ810" s="5"/>
      <c r="CA810" s="5"/>
      <c r="CB810" s="5"/>
      <c r="CC810" s="5"/>
      <c r="CD810" s="5"/>
      <c r="CE810" s="5"/>
      <c r="CF810" s="5"/>
      <c r="CG810" s="5"/>
      <c r="CH810" s="5"/>
      <c r="CI810" s="5"/>
      <c r="CJ810" s="5"/>
      <c r="CK810" s="5"/>
      <c r="CL810" s="5"/>
      <c r="CM810" s="5"/>
      <c r="CN810" s="5"/>
      <c r="CO810" s="5"/>
      <c r="CP810" s="5"/>
      <c r="CQ810" s="5"/>
      <c r="CR810" s="5"/>
      <c r="CS810" s="5"/>
      <c r="CT810" s="5"/>
      <c r="CU810" s="5"/>
      <c r="CV810" s="5"/>
      <c r="CW810" s="5"/>
      <c r="CX810" s="5"/>
      <c r="CY810" s="5"/>
      <c r="CZ810" s="5"/>
      <c r="DA810" s="5"/>
      <c r="DB810" s="5"/>
      <c r="DC810" s="5"/>
      <c r="DD810" s="5"/>
      <c r="DE810" s="5"/>
      <c r="DF810" s="5"/>
      <c r="DG810" s="5"/>
      <c r="DH810" s="5"/>
      <c r="DI810" s="5"/>
      <c r="DJ810" s="5"/>
      <c r="DK810" s="5"/>
      <c r="DL810" s="5"/>
      <c r="DM810" s="5"/>
      <c r="DN810" s="5"/>
      <c r="DO810" s="5"/>
      <c r="DP810" s="5"/>
      <c r="DQ810" s="5"/>
      <c r="DR810" s="5"/>
      <c r="DS810" s="5"/>
      <c r="DT810" s="5"/>
      <c r="DU810" s="5"/>
      <c r="DV810" s="5"/>
      <c r="DW810" s="5"/>
      <c r="DX810" s="5"/>
      <c r="DY810" s="5"/>
      <c r="DZ810" s="5"/>
      <c r="EA810" s="5"/>
      <c r="EB810" s="5"/>
      <c r="EC810" s="5"/>
      <c r="ED810" s="5"/>
      <c r="EE810" s="5"/>
      <c r="EF810" s="5"/>
      <c r="EG810" s="5"/>
      <c r="EH810" s="5"/>
      <c r="EI810" s="5"/>
      <c r="EJ810" s="5"/>
      <c r="EK810" s="5"/>
      <c r="EL810" s="5"/>
      <c r="EM810" s="5"/>
      <c r="EN810" s="5"/>
      <c r="EO810" s="5"/>
      <c r="EP810" s="5"/>
      <c r="EQ810" s="5"/>
      <c r="ER810" s="5"/>
      <c r="ES810" s="5"/>
      <c r="ET810" s="5"/>
      <c r="EU810" s="5"/>
      <c r="EV810" s="5"/>
      <c r="EW810" s="5"/>
      <c r="EX810" s="5"/>
      <c r="EY810" s="5"/>
      <c r="EZ810" s="5"/>
      <c r="FA810" s="5"/>
      <c r="FB810" s="5"/>
      <c r="FC810" s="5"/>
      <c r="FD810" s="5"/>
      <c r="FE810" s="5"/>
      <c r="FF810" s="5"/>
      <c r="FG810" s="5"/>
      <c r="FH810" s="5"/>
      <c r="FI810" s="5"/>
      <c r="FJ810" s="5"/>
      <c r="FK810" s="5"/>
      <c r="FL810" s="5"/>
      <c r="FM810" s="5"/>
      <c r="FN810" s="5"/>
      <c r="FO810" s="5"/>
      <c r="FP810" s="5"/>
      <c r="FQ810" s="5"/>
      <c r="FR810" s="5"/>
      <c r="FS810" s="5"/>
      <c r="FT810" s="5"/>
      <c r="FU810" s="5"/>
      <c r="FV810" s="5"/>
      <c r="FW810" s="5"/>
      <c r="FX810" s="5"/>
      <c r="FY810" s="5"/>
      <c r="FZ810" s="5"/>
      <c r="GA810" s="5"/>
      <c r="GB810" s="5"/>
      <c r="GC810" s="5"/>
      <c r="GD810" s="5"/>
      <c r="GE810" s="5"/>
      <c r="GF810" s="5"/>
      <c r="GG810" s="5"/>
      <c r="GH810" s="5"/>
      <c r="GI810" s="5"/>
      <c r="GJ810" s="5"/>
      <c r="GK810" s="5"/>
      <c r="GL810" s="5"/>
      <c r="GM810" s="5"/>
      <c r="GN810" s="5"/>
      <c r="GO810" s="5"/>
      <c r="GP810" s="5"/>
      <c r="GQ810" s="5"/>
      <c r="GR810" s="5"/>
      <c r="GS810" s="5"/>
      <c r="GT810" s="5"/>
      <c r="GU810" s="5"/>
      <c r="GV810" s="5"/>
      <c r="GW810" s="5"/>
      <c r="GX810" s="5"/>
      <c r="GY810" s="5"/>
      <c r="GZ810" s="5"/>
      <c r="HA810" s="5"/>
      <c r="HB810" s="5"/>
      <c r="HC810" s="5"/>
      <c r="HD810" s="5"/>
      <c r="HE810" s="5"/>
      <c r="HF810" s="5"/>
      <c r="HG810" s="5"/>
      <c r="HH810" s="5"/>
      <c r="HI810" s="5"/>
      <c r="HJ810" s="5"/>
      <c r="HK810" s="5"/>
      <c r="HL810" s="5"/>
    </row>
    <row r="811" spans="1:220" s="56" customFormat="1" x14ac:dyDescent="0.25">
      <c r="A811" s="44"/>
      <c r="B811" s="142"/>
      <c r="C811" s="143"/>
      <c r="D811" s="26"/>
      <c r="E811" s="26"/>
      <c r="F811" s="26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5"/>
      <c r="BF811" s="5"/>
      <c r="BG811" s="5"/>
      <c r="BH811" s="5"/>
      <c r="BI811" s="5"/>
      <c r="BJ811" s="5"/>
      <c r="BK811" s="5"/>
      <c r="BL811" s="5"/>
      <c r="BM811" s="5"/>
      <c r="BN811" s="5"/>
      <c r="BO811" s="5"/>
      <c r="BP811" s="5"/>
      <c r="BQ811" s="5"/>
      <c r="BR811" s="5"/>
      <c r="BS811" s="5"/>
      <c r="BT811" s="5"/>
      <c r="BU811" s="5"/>
      <c r="BV811" s="5"/>
      <c r="BW811" s="5"/>
      <c r="BX811" s="5"/>
      <c r="BY811" s="5"/>
      <c r="BZ811" s="5"/>
      <c r="CA811" s="5"/>
      <c r="CB811" s="5"/>
      <c r="CC811" s="5"/>
      <c r="CD811" s="5"/>
      <c r="CE811" s="5"/>
      <c r="CF811" s="5"/>
      <c r="CG811" s="5"/>
      <c r="CH811" s="5"/>
      <c r="CI811" s="5"/>
      <c r="CJ811" s="5"/>
      <c r="CK811" s="5"/>
      <c r="CL811" s="5"/>
      <c r="CM811" s="5"/>
      <c r="CN811" s="5"/>
      <c r="CO811" s="5"/>
      <c r="CP811" s="5"/>
      <c r="CQ811" s="5"/>
      <c r="CR811" s="5"/>
      <c r="CS811" s="5"/>
      <c r="CT811" s="5"/>
      <c r="CU811" s="5"/>
      <c r="CV811" s="5"/>
      <c r="CW811" s="5"/>
      <c r="CX811" s="5"/>
      <c r="CY811" s="5"/>
      <c r="CZ811" s="5"/>
      <c r="DA811" s="5"/>
      <c r="DB811" s="5"/>
      <c r="DC811" s="5"/>
      <c r="DD811" s="5"/>
      <c r="DE811" s="5"/>
      <c r="DF811" s="5"/>
      <c r="DG811" s="5"/>
      <c r="DH811" s="5"/>
      <c r="DI811" s="5"/>
      <c r="DJ811" s="5"/>
      <c r="DK811" s="5"/>
      <c r="DL811" s="5"/>
      <c r="DM811" s="5"/>
      <c r="DN811" s="5"/>
      <c r="DO811" s="5"/>
      <c r="DP811" s="5"/>
      <c r="DQ811" s="5"/>
      <c r="DR811" s="5"/>
      <c r="DS811" s="5"/>
      <c r="DT811" s="5"/>
      <c r="DU811" s="5"/>
      <c r="DV811" s="5"/>
      <c r="DW811" s="5"/>
      <c r="DX811" s="5"/>
      <c r="DY811" s="5"/>
      <c r="DZ811" s="5"/>
      <c r="EA811" s="5"/>
      <c r="EB811" s="5"/>
      <c r="EC811" s="5"/>
      <c r="ED811" s="5"/>
      <c r="EE811" s="5"/>
      <c r="EF811" s="5"/>
      <c r="EG811" s="5"/>
      <c r="EH811" s="5"/>
      <c r="EI811" s="5"/>
      <c r="EJ811" s="5"/>
      <c r="EK811" s="5"/>
      <c r="EL811" s="5"/>
      <c r="EM811" s="5"/>
      <c r="EN811" s="5"/>
      <c r="EO811" s="5"/>
      <c r="EP811" s="5"/>
      <c r="EQ811" s="5"/>
      <c r="ER811" s="5"/>
      <c r="ES811" s="5"/>
      <c r="ET811" s="5"/>
      <c r="EU811" s="5"/>
      <c r="EV811" s="5"/>
      <c r="EW811" s="5"/>
      <c r="EX811" s="5"/>
      <c r="EY811" s="5"/>
      <c r="EZ811" s="5"/>
      <c r="FA811" s="5"/>
      <c r="FB811" s="5"/>
      <c r="FC811" s="5"/>
      <c r="FD811" s="5"/>
      <c r="FE811" s="5"/>
      <c r="FF811" s="5"/>
      <c r="FG811" s="5"/>
      <c r="FH811" s="5"/>
      <c r="FI811" s="5"/>
      <c r="FJ811" s="5"/>
      <c r="FK811" s="5"/>
      <c r="FL811" s="5"/>
      <c r="FM811" s="5"/>
      <c r="FN811" s="5"/>
      <c r="FO811" s="5"/>
      <c r="FP811" s="5"/>
      <c r="FQ811" s="5"/>
      <c r="FR811" s="5"/>
      <c r="FS811" s="5"/>
      <c r="FT811" s="5"/>
      <c r="FU811" s="5"/>
      <c r="FV811" s="5"/>
      <c r="FW811" s="5"/>
      <c r="FX811" s="5"/>
      <c r="FY811" s="5"/>
      <c r="FZ811" s="5"/>
      <c r="GA811" s="5"/>
      <c r="GB811" s="5"/>
      <c r="GC811" s="5"/>
      <c r="GD811" s="5"/>
      <c r="GE811" s="5"/>
      <c r="GF811" s="5"/>
      <c r="GG811" s="5"/>
      <c r="GH811" s="5"/>
      <c r="GI811" s="5"/>
      <c r="GJ811" s="5"/>
      <c r="GK811" s="5"/>
      <c r="GL811" s="5"/>
      <c r="GM811" s="5"/>
      <c r="GN811" s="5"/>
      <c r="GO811" s="5"/>
      <c r="GP811" s="5"/>
      <c r="GQ811" s="5"/>
      <c r="GR811" s="5"/>
      <c r="GS811" s="5"/>
      <c r="GT811" s="5"/>
      <c r="GU811" s="5"/>
      <c r="GV811" s="5"/>
      <c r="GW811" s="5"/>
      <c r="GX811" s="5"/>
      <c r="GY811" s="5"/>
      <c r="GZ811" s="5"/>
      <c r="HA811" s="5"/>
      <c r="HB811" s="5"/>
      <c r="HC811" s="5"/>
      <c r="HD811" s="5"/>
      <c r="HE811" s="5"/>
      <c r="HF811" s="5"/>
      <c r="HG811" s="5"/>
      <c r="HH811" s="5"/>
      <c r="HI811" s="5"/>
      <c r="HJ811" s="5"/>
      <c r="HK811" s="5"/>
      <c r="HL811" s="5"/>
    </row>
    <row r="812" spans="1:220" s="56" customFormat="1" x14ac:dyDescent="0.25">
      <c r="A812" s="44"/>
      <c r="B812" s="142"/>
      <c r="C812" s="143"/>
      <c r="D812" s="26"/>
      <c r="E812" s="26"/>
      <c r="F812" s="26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  <c r="BF812" s="5"/>
      <c r="BG812" s="5"/>
      <c r="BH812" s="5"/>
      <c r="BI812" s="5"/>
      <c r="BJ812" s="5"/>
      <c r="BK812" s="5"/>
      <c r="BL812" s="5"/>
      <c r="BM812" s="5"/>
      <c r="BN812" s="5"/>
      <c r="BO812" s="5"/>
      <c r="BP812" s="5"/>
      <c r="BQ812" s="5"/>
      <c r="BR812" s="5"/>
      <c r="BS812" s="5"/>
      <c r="BT812" s="5"/>
      <c r="BU812" s="5"/>
      <c r="BV812" s="5"/>
      <c r="BW812" s="5"/>
      <c r="BX812" s="5"/>
      <c r="BY812" s="5"/>
      <c r="BZ812" s="5"/>
      <c r="CA812" s="5"/>
      <c r="CB812" s="5"/>
      <c r="CC812" s="5"/>
      <c r="CD812" s="5"/>
      <c r="CE812" s="5"/>
      <c r="CF812" s="5"/>
      <c r="CG812" s="5"/>
      <c r="CH812" s="5"/>
      <c r="CI812" s="5"/>
      <c r="CJ812" s="5"/>
      <c r="CK812" s="5"/>
      <c r="CL812" s="5"/>
      <c r="CM812" s="5"/>
      <c r="CN812" s="5"/>
      <c r="CO812" s="5"/>
      <c r="CP812" s="5"/>
      <c r="CQ812" s="5"/>
      <c r="CR812" s="5"/>
      <c r="CS812" s="5"/>
      <c r="CT812" s="5"/>
      <c r="CU812" s="5"/>
      <c r="CV812" s="5"/>
      <c r="CW812" s="5"/>
      <c r="CX812" s="5"/>
      <c r="CY812" s="5"/>
      <c r="CZ812" s="5"/>
      <c r="DA812" s="5"/>
      <c r="DB812" s="5"/>
      <c r="DC812" s="5"/>
      <c r="DD812" s="5"/>
      <c r="DE812" s="5"/>
      <c r="DF812" s="5"/>
      <c r="DG812" s="5"/>
      <c r="DH812" s="5"/>
      <c r="DI812" s="5"/>
      <c r="DJ812" s="5"/>
      <c r="DK812" s="5"/>
      <c r="DL812" s="5"/>
      <c r="DM812" s="5"/>
      <c r="DN812" s="5"/>
      <c r="DO812" s="5"/>
      <c r="DP812" s="5"/>
      <c r="DQ812" s="5"/>
      <c r="DR812" s="5"/>
      <c r="DS812" s="5"/>
      <c r="DT812" s="5"/>
      <c r="DU812" s="5"/>
      <c r="DV812" s="5"/>
      <c r="DW812" s="5"/>
      <c r="DX812" s="5"/>
      <c r="DY812" s="5"/>
      <c r="DZ812" s="5"/>
      <c r="EA812" s="5"/>
      <c r="EB812" s="5"/>
      <c r="EC812" s="5"/>
      <c r="ED812" s="5"/>
      <c r="EE812" s="5"/>
      <c r="EF812" s="5"/>
      <c r="EG812" s="5"/>
      <c r="EH812" s="5"/>
      <c r="EI812" s="5"/>
      <c r="EJ812" s="5"/>
      <c r="EK812" s="5"/>
      <c r="EL812" s="5"/>
      <c r="EM812" s="5"/>
      <c r="EN812" s="5"/>
      <c r="EO812" s="5"/>
      <c r="EP812" s="5"/>
      <c r="EQ812" s="5"/>
      <c r="ER812" s="5"/>
      <c r="ES812" s="5"/>
      <c r="ET812" s="5"/>
      <c r="EU812" s="5"/>
      <c r="EV812" s="5"/>
      <c r="EW812" s="5"/>
      <c r="EX812" s="5"/>
      <c r="EY812" s="5"/>
      <c r="EZ812" s="5"/>
      <c r="FA812" s="5"/>
      <c r="FB812" s="5"/>
      <c r="FC812" s="5"/>
      <c r="FD812" s="5"/>
      <c r="FE812" s="5"/>
      <c r="FF812" s="5"/>
      <c r="FG812" s="5"/>
      <c r="FH812" s="5"/>
      <c r="FI812" s="5"/>
      <c r="FJ812" s="5"/>
      <c r="FK812" s="5"/>
      <c r="FL812" s="5"/>
      <c r="FM812" s="5"/>
      <c r="FN812" s="5"/>
      <c r="FO812" s="5"/>
      <c r="FP812" s="5"/>
      <c r="FQ812" s="5"/>
      <c r="FR812" s="5"/>
      <c r="FS812" s="5"/>
      <c r="FT812" s="5"/>
      <c r="FU812" s="5"/>
      <c r="FV812" s="5"/>
      <c r="FW812" s="5"/>
      <c r="FX812" s="5"/>
      <c r="FY812" s="5"/>
      <c r="FZ812" s="5"/>
      <c r="GA812" s="5"/>
      <c r="GB812" s="5"/>
      <c r="GC812" s="5"/>
      <c r="GD812" s="5"/>
      <c r="GE812" s="5"/>
      <c r="GF812" s="5"/>
      <c r="GG812" s="5"/>
      <c r="GH812" s="5"/>
      <c r="GI812" s="5"/>
      <c r="GJ812" s="5"/>
      <c r="GK812" s="5"/>
      <c r="GL812" s="5"/>
      <c r="GM812" s="5"/>
      <c r="GN812" s="5"/>
      <c r="GO812" s="5"/>
      <c r="GP812" s="5"/>
      <c r="GQ812" s="5"/>
      <c r="GR812" s="5"/>
      <c r="GS812" s="5"/>
      <c r="GT812" s="5"/>
      <c r="GU812" s="5"/>
      <c r="GV812" s="5"/>
      <c r="GW812" s="5"/>
      <c r="GX812" s="5"/>
      <c r="GY812" s="5"/>
      <c r="GZ812" s="5"/>
      <c r="HA812" s="5"/>
      <c r="HB812" s="5"/>
      <c r="HC812" s="5"/>
      <c r="HD812" s="5"/>
      <c r="HE812" s="5"/>
      <c r="HF812" s="5"/>
      <c r="HG812" s="5"/>
      <c r="HH812" s="5"/>
      <c r="HI812" s="5"/>
      <c r="HJ812" s="5"/>
      <c r="HK812" s="5"/>
      <c r="HL812" s="5"/>
    </row>
    <row r="813" spans="1:220" s="56" customFormat="1" x14ac:dyDescent="0.25">
      <c r="A813" s="44"/>
      <c r="B813" s="142"/>
      <c r="C813" s="143"/>
      <c r="D813" s="26"/>
      <c r="E813" s="26"/>
      <c r="F813" s="26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  <c r="BF813" s="5"/>
      <c r="BG813" s="5"/>
      <c r="BH813" s="5"/>
      <c r="BI813" s="5"/>
      <c r="BJ813" s="5"/>
      <c r="BK813" s="5"/>
      <c r="BL813" s="5"/>
      <c r="BM813" s="5"/>
      <c r="BN813" s="5"/>
      <c r="BO813" s="5"/>
      <c r="BP813" s="5"/>
      <c r="BQ813" s="5"/>
      <c r="BR813" s="5"/>
      <c r="BS813" s="5"/>
      <c r="BT813" s="5"/>
      <c r="BU813" s="5"/>
      <c r="BV813" s="5"/>
      <c r="BW813" s="5"/>
      <c r="BX813" s="5"/>
      <c r="BY813" s="5"/>
      <c r="BZ813" s="5"/>
      <c r="CA813" s="5"/>
      <c r="CB813" s="5"/>
      <c r="CC813" s="5"/>
      <c r="CD813" s="5"/>
      <c r="CE813" s="5"/>
      <c r="CF813" s="5"/>
      <c r="CG813" s="5"/>
      <c r="CH813" s="5"/>
      <c r="CI813" s="5"/>
      <c r="CJ813" s="5"/>
      <c r="CK813" s="5"/>
      <c r="CL813" s="5"/>
      <c r="CM813" s="5"/>
      <c r="CN813" s="5"/>
      <c r="CO813" s="5"/>
      <c r="CP813" s="5"/>
      <c r="CQ813" s="5"/>
      <c r="CR813" s="5"/>
      <c r="CS813" s="5"/>
      <c r="CT813" s="5"/>
      <c r="CU813" s="5"/>
      <c r="CV813" s="5"/>
      <c r="CW813" s="5"/>
      <c r="CX813" s="5"/>
      <c r="CY813" s="5"/>
      <c r="CZ813" s="5"/>
      <c r="DA813" s="5"/>
      <c r="DB813" s="5"/>
      <c r="DC813" s="5"/>
      <c r="DD813" s="5"/>
      <c r="DE813" s="5"/>
      <c r="DF813" s="5"/>
      <c r="DG813" s="5"/>
      <c r="DH813" s="5"/>
      <c r="DI813" s="5"/>
      <c r="DJ813" s="5"/>
      <c r="DK813" s="5"/>
      <c r="DL813" s="5"/>
      <c r="DM813" s="5"/>
      <c r="DN813" s="5"/>
      <c r="DO813" s="5"/>
      <c r="DP813" s="5"/>
      <c r="DQ813" s="5"/>
      <c r="DR813" s="5"/>
      <c r="DS813" s="5"/>
      <c r="DT813" s="5"/>
      <c r="DU813" s="5"/>
      <c r="DV813" s="5"/>
      <c r="DW813" s="5"/>
      <c r="DX813" s="5"/>
      <c r="DY813" s="5"/>
      <c r="DZ813" s="5"/>
      <c r="EA813" s="5"/>
      <c r="EB813" s="5"/>
      <c r="EC813" s="5"/>
      <c r="ED813" s="5"/>
      <c r="EE813" s="5"/>
      <c r="EF813" s="5"/>
      <c r="EG813" s="5"/>
      <c r="EH813" s="5"/>
      <c r="EI813" s="5"/>
      <c r="EJ813" s="5"/>
      <c r="EK813" s="5"/>
      <c r="EL813" s="5"/>
      <c r="EM813" s="5"/>
      <c r="EN813" s="5"/>
      <c r="EO813" s="5"/>
      <c r="EP813" s="5"/>
      <c r="EQ813" s="5"/>
      <c r="ER813" s="5"/>
      <c r="ES813" s="5"/>
      <c r="ET813" s="5"/>
      <c r="EU813" s="5"/>
      <c r="EV813" s="5"/>
      <c r="EW813" s="5"/>
      <c r="EX813" s="5"/>
      <c r="EY813" s="5"/>
      <c r="EZ813" s="5"/>
      <c r="FA813" s="5"/>
      <c r="FB813" s="5"/>
      <c r="FC813" s="5"/>
      <c r="FD813" s="5"/>
      <c r="FE813" s="5"/>
      <c r="FF813" s="5"/>
      <c r="FG813" s="5"/>
      <c r="FH813" s="5"/>
      <c r="FI813" s="5"/>
      <c r="FJ813" s="5"/>
      <c r="FK813" s="5"/>
      <c r="FL813" s="5"/>
      <c r="FM813" s="5"/>
      <c r="FN813" s="5"/>
      <c r="FO813" s="5"/>
      <c r="FP813" s="5"/>
      <c r="FQ813" s="5"/>
      <c r="FR813" s="5"/>
      <c r="FS813" s="5"/>
      <c r="FT813" s="5"/>
      <c r="FU813" s="5"/>
      <c r="FV813" s="5"/>
      <c r="FW813" s="5"/>
      <c r="FX813" s="5"/>
      <c r="FY813" s="5"/>
      <c r="FZ813" s="5"/>
      <c r="GA813" s="5"/>
      <c r="GB813" s="5"/>
      <c r="GC813" s="5"/>
      <c r="GD813" s="5"/>
      <c r="GE813" s="5"/>
      <c r="GF813" s="5"/>
      <c r="GG813" s="5"/>
      <c r="GH813" s="5"/>
      <c r="GI813" s="5"/>
      <c r="GJ813" s="5"/>
      <c r="GK813" s="5"/>
      <c r="GL813" s="5"/>
      <c r="GM813" s="5"/>
      <c r="GN813" s="5"/>
      <c r="GO813" s="5"/>
      <c r="GP813" s="5"/>
      <c r="GQ813" s="5"/>
      <c r="GR813" s="5"/>
      <c r="GS813" s="5"/>
      <c r="GT813" s="5"/>
      <c r="GU813" s="5"/>
      <c r="GV813" s="5"/>
      <c r="GW813" s="5"/>
      <c r="GX813" s="5"/>
      <c r="GY813" s="5"/>
      <c r="GZ813" s="5"/>
      <c r="HA813" s="5"/>
      <c r="HB813" s="5"/>
      <c r="HC813" s="5"/>
      <c r="HD813" s="5"/>
      <c r="HE813" s="5"/>
      <c r="HF813" s="5"/>
      <c r="HG813" s="5"/>
      <c r="HH813" s="5"/>
      <c r="HI813" s="5"/>
      <c r="HJ813" s="5"/>
      <c r="HK813" s="5"/>
      <c r="HL813" s="5"/>
    </row>
    <row r="814" spans="1:220" s="56" customFormat="1" x14ac:dyDescent="0.25">
      <c r="A814" s="44"/>
      <c r="B814" s="142"/>
      <c r="C814" s="143"/>
      <c r="D814" s="26"/>
      <c r="E814" s="26"/>
      <c r="F814" s="26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  <c r="BF814" s="5"/>
      <c r="BG814" s="5"/>
      <c r="BH814" s="5"/>
      <c r="BI814" s="5"/>
      <c r="BJ814" s="5"/>
      <c r="BK814" s="5"/>
      <c r="BL814" s="5"/>
      <c r="BM814" s="5"/>
      <c r="BN814" s="5"/>
      <c r="BO814" s="5"/>
      <c r="BP814" s="5"/>
      <c r="BQ814" s="5"/>
      <c r="BR814" s="5"/>
      <c r="BS814" s="5"/>
      <c r="BT814" s="5"/>
      <c r="BU814" s="5"/>
      <c r="BV814" s="5"/>
      <c r="BW814" s="5"/>
      <c r="BX814" s="5"/>
      <c r="BY814" s="5"/>
      <c r="BZ814" s="5"/>
      <c r="CA814" s="5"/>
      <c r="CB814" s="5"/>
      <c r="CC814" s="5"/>
      <c r="CD814" s="5"/>
      <c r="CE814" s="5"/>
      <c r="CF814" s="5"/>
      <c r="CG814" s="5"/>
      <c r="CH814" s="5"/>
      <c r="CI814" s="5"/>
      <c r="CJ814" s="5"/>
      <c r="CK814" s="5"/>
      <c r="CL814" s="5"/>
      <c r="CM814" s="5"/>
      <c r="CN814" s="5"/>
      <c r="CO814" s="5"/>
      <c r="CP814" s="5"/>
      <c r="CQ814" s="5"/>
      <c r="CR814" s="5"/>
      <c r="CS814" s="5"/>
      <c r="CT814" s="5"/>
      <c r="CU814" s="5"/>
      <c r="CV814" s="5"/>
      <c r="CW814" s="5"/>
      <c r="CX814" s="5"/>
      <c r="CY814" s="5"/>
      <c r="CZ814" s="5"/>
      <c r="DA814" s="5"/>
      <c r="DB814" s="5"/>
      <c r="DC814" s="5"/>
      <c r="DD814" s="5"/>
      <c r="DE814" s="5"/>
      <c r="DF814" s="5"/>
      <c r="DG814" s="5"/>
      <c r="DH814" s="5"/>
      <c r="DI814" s="5"/>
      <c r="DJ814" s="5"/>
      <c r="DK814" s="5"/>
      <c r="DL814" s="5"/>
      <c r="DM814" s="5"/>
      <c r="DN814" s="5"/>
      <c r="DO814" s="5"/>
      <c r="DP814" s="5"/>
      <c r="DQ814" s="5"/>
      <c r="DR814" s="5"/>
      <c r="DS814" s="5"/>
      <c r="DT814" s="5"/>
      <c r="DU814" s="5"/>
      <c r="DV814" s="5"/>
      <c r="DW814" s="5"/>
      <c r="DX814" s="5"/>
      <c r="DY814" s="5"/>
      <c r="DZ814" s="5"/>
      <c r="EA814" s="5"/>
      <c r="EB814" s="5"/>
      <c r="EC814" s="5"/>
      <c r="ED814" s="5"/>
      <c r="EE814" s="5"/>
      <c r="EF814" s="5"/>
      <c r="EG814" s="5"/>
      <c r="EH814" s="5"/>
      <c r="EI814" s="5"/>
      <c r="EJ814" s="5"/>
      <c r="EK814" s="5"/>
      <c r="EL814" s="5"/>
      <c r="EM814" s="5"/>
      <c r="EN814" s="5"/>
      <c r="EO814" s="5"/>
      <c r="EP814" s="5"/>
      <c r="EQ814" s="5"/>
      <c r="ER814" s="5"/>
      <c r="ES814" s="5"/>
      <c r="ET814" s="5"/>
      <c r="EU814" s="5"/>
      <c r="EV814" s="5"/>
      <c r="EW814" s="5"/>
      <c r="EX814" s="5"/>
      <c r="EY814" s="5"/>
      <c r="EZ814" s="5"/>
      <c r="FA814" s="5"/>
      <c r="FB814" s="5"/>
      <c r="FC814" s="5"/>
      <c r="FD814" s="5"/>
      <c r="FE814" s="5"/>
      <c r="FF814" s="5"/>
      <c r="FG814" s="5"/>
      <c r="FH814" s="5"/>
      <c r="FI814" s="5"/>
      <c r="FJ814" s="5"/>
      <c r="FK814" s="5"/>
      <c r="FL814" s="5"/>
      <c r="FM814" s="5"/>
      <c r="FN814" s="5"/>
      <c r="FO814" s="5"/>
      <c r="FP814" s="5"/>
      <c r="FQ814" s="5"/>
      <c r="FR814" s="5"/>
      <c r="FS814" s="5"/>
      <c r="FT814" s="5"/>
      <c r="FU814" s="5"/>
      <c r="FV814" s="5"/>
      <c r="FW814" s="5"/>
      <c r="FX814" s="5"/>
      <c r="FY814" s="5"/>
      <c r="FZ814" s="5"/>
      <c r="GA814" s="5"/>
      <c r="GB814" s="5"/>
      <c r="GC814" s="5"/>
      <c r="GD814" s="5"/>
      <c r="GE814" s="5"/>
      <c r="GF814" s="5"/>
      <c r="GG814" s="5"/>
      <c r="GH814" s="5"/>
      <c r="GI814" s="5"/>
      <c r="GJ814" s="5"/>
      <c r="GK814" s="5"/>
      <c r="GL814" s="5"/>
      <c r="GM814" s="5"/>
      <c r="GN814" s="5"/>
      <c r="GO814" s="5"/>
      <c r="GP814" s="5"/>
      <c r="GQ814" s="5"/>
      <c r="GR814" s="5"/>
      <c r="GS814" s="5"/>
      <c r="GT814" s="5"/>
      <c r="GU814" s="5"/>
      <c r="GV814" s="5"/>
      <c r="GW814" s="5"/>
      <c r="GX814" s="5"/>
      <c r="GY814" s="5"/>
      <c r="GZ814" s="5"/>
      <c r="HA814" s="5"/>
      <c r="HB814" s="5"/>
      <c r="HC814" s="5"/>
      <c r="HD814" s="5"/>
      <c r="HE814" s="5"/>
      <c r="HF814" s="5"/>
      <c r="HG814" s="5"/>
      <c r="HH814" s="5"/>
      <c r="HI814" s="5"/>
      <c r="HJ814" s="5"/>
      <c r="HK814" s="5"/>
      <c r="HL814" s="5"/>
    </row>
    <row r="815" spans="1:220" s="56" customFormat="1" x14ac:dyDescent="0.25">
      <c r="A815" s="44"/>
      <c r="B815" s="142"/>
      <c r="C815" s="143"/>
      <c r="D815" s="26"/>
      <c r="E815" s="26"/>
      <c r="F815" s="26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5"/>
      <c r="BF815" s="5"/>
      <c r="BG815" s="5"/>
      <c r="BH815" s="5"/>
      <c r="BI815" s="5"/>
      <c r="BJ815" s="5"/>
      <c r="BK815" s="5"/>
      <c r="BL815" s="5"/>
      <c r="BM815" s="5"/>
      <c r="BN815" s="5"/>
      <c r="BO815" s="5"/>
      <c r="BP815" s="5"/>
      <c r="BQ815" s="5"/>
      <c r="BR815" s="5"/>
      <c r="BS815" s="5"/>
      <c r="BT815" s="5"/>
      <c r="BU815" s="5"/>
      <c r="BV815" s="5"/>
      <c r="BW815" s="5"/>
      <c r="BX815" s="5"/>
      <c r="BY815" s="5"/>
      <c r="BZ815" s="5"/>
      <c r="CA815" s="5"/>
      <c r="CB815" s="5"/>
      <c r="CC815" s="5"/>
      <c r="CD815" s="5"/>
      <c r="CE815" s="5"/>
      <c r="CF815" s="5"/>
      <c r="CG815" s="5"/>
      <c r="CH815" s="5"/>
      <c r="CI815" s="5"/>
      <c r="CJ815" s="5"/>
      <c r="CK815" s="5"/>
      <c r="CL815" s="5"/>
      <c r="CM815" s="5"/>
      <c r="CN815" s="5"/>
      <c r="CO815" s="5"/>
      <c r="CP815" s="5"/>
      <c r="CQ815" s="5"/>
      <c r="CR815" s="5"/>
      <c r="CS815" s="5"/>
      <c r="CT815" s="5"/>
      <c r="CU815" s="5"/>
      <c r="CV815" s="5"/>
      <c r="CW815" s="5"/>
      <c r="CX815" s="5"/>
      <c r="CY815" s="5"/>
      <c r="CZ815" s="5"/>
      <c r="DA815" s="5"/>
      <c r="DB815" s="5"/>
      <c r="DC815" s="5"/>
      <c r="DD815" s="5"/>
      <c r="DE815" s="5"/>
      <c r="DF815" s="5"/>
      <c r="DG815" s="5"/>
      <c r="DH815" s="5"/>
      <c r="DI815" s="5"/>
      <c r="DJ815" s="5"/>
      <c r="DK815" s="5"/>
      <c r="DL815" s="5"/>
      <c r="DM815" s="5"/>
      <c r="DN815" s="5"/>
      <c r="DO815" s="5"/>
      <c r="DP815" s="5"/>
      <c r="DQ815" s="5"/>
      <c r="DR815" s="5"/>
      <c r="DS815" s="5"/>
      <c r="DT815" s="5"/>
      <c r="DU815" s="5"/>
      <c r="DV815" s="5"/>
      <c r="DW815" s="5"/>
      <c r="DX815" s="5"/>
      <c r="DY815" s="5"/>
      <c r="DZ815" s="5"/>
      <c r="EA815" s="5"/>
      <c r="EB815" s="5"/>
      <c r="EC815" s="5"/>
      <c r="ED815" s="5"/>
      <c r="EE815" s="5"/>
      <c r="EF815" s="5"/>
      <c r="EG815" s="5"/>
      <c r="EH815" s="5"/>
      <c r="EI815" s="5"/>
      <c r="EJ815" s="5"/>
      <c r="EK815" s="5"/>
      <c r="EL815" s="5"/>
      <c r="EM815" s="5"/>
      <c r="EN815" s="5"/>
      <c r="EO815" s="5"/>
      <c r="EP815" s="5"/>
      <c r="EQ815" s="5"/>
      <c r="ER815" s="5"/>
      <c r="ES815" s="5"/>
      <c r="ET815" s="5"/>
      <c r="EU815" s="5"/>
      <c r="EV815" s="5"/>
      <c r="EW815" s="5"/>
      <c r="EX815" s="5"/>
      <c r="EY815" s="5"/>
      <c r="EZ815" s="5"/>
      <c r="FA815" s="5"/>
      <c r="FB815" s="5"/>
      <c r="FC815" s="5"/>
      <c r="FD815" s="5"/>
      <c r="FE815" s="5"/>
      <c r="FF815" s="5"/>
      <c r="FG815" s="5"/>
      <c r="FH815" s="5"/>
      <c r="FI815" s="5"/>
      <c r="FJ815" s="5"/>
      <c r="FK815" s="5"/>
      <c r="FL815" s="5"/>
      <c r="FM815" s="5"/>
      <c r="FN815" s="5"/>
      <c r="FO815" s="5"/>
      <c r="FP815" s="5"/>
      <c r="FQ815" s="5"/>
      <c r="FR815" s="5"/>
      <c r="FS815" s="5"/>
      <c r="FT815" s="5"/>
      <c r="FU815" s="5"/>
      <c r="FV815" s="5"/>
      <c r="FW815" s="5"/>
      <c r="FX815" s="5"/>
      <c r="FY815" s="5"/>
      <c r="FZ815" s="5"/>
      <c r="GA815" s="5"/>
      <c r="GB815" s="5"/>
      <c r="GC815" s="5"/>
      <c r="GD815" s="5"/>
      <c r="GE815" s="5"/>
      <c r="GF815" s="5"/>
      <c r="GG815" s="5"/>
      <c r="GH815" s="5"/>
      <c r="GI815" s="5"/>
      <c r="GJ815" s="5"/>
      <c r="GK815" s="5"/>
      <c r="GL815" s="5"/>
      <c r="GM815" s="5"/>
      <c r="GN815" s="5"/>
      <c r="GO815" s="5"/>
      <c r="GP815" s="5"/>
      <c r="GQ815" s="5"/>
      <c r="GR815" s="5"/>
      <c r="GS815" s="5"/>
      <c r="GT815" s="5"/>
      <c r="GU815" s="5"/>
      <c r="GV815" s="5"/>
      <c r="GW815" s="5"/>
      <c r="GX815" s="5"/>
      <c r="GY815" s="5"/>
      <c r="GZ815" s="5"/>
      <c r="HA815" s="5"/>
      <c r="HB815" s="5"/>
      <c r="HC815" s="5"/>
      <c r="HD815" s="5"/>
      <c r="HE815" s="5"/>
      <c r="HF815" s="5"/>
      <c r="HG815" s="5"/>
      <c r="HH815" s="5"/>
      <c r="HI815" s="5"/>
      <c r="HJ815" s="5"/>
      <c r="HK815" s="5"/>
      <c r="HL815" s="5"/>
    </row>
    <row r="816" spans="1:220" s="56" customFormat="1" x14ac:dyDescent="0.25">
      <c r="A816" s="44"/>
      <c r="B816" s="142"/>
      <c r="C816" s="143"/>
      <c r="D816" s="26"/>
      <c r="E816" s="26"/>
      <c r="F816" s="26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  <c r="BF816" s="5"/>
      <c r="BG816" s="5"/>
      <c r="BH816" s="5"/>
      <c r="BI816" s="5"/>
      <c r="BJ816" s="5"/>
      <c r="BK816" s="5"/>
      <c r="BL816" s="5"/>
      <c r="BM816" s="5"/>
      <c r="BN816" s="5"/>
      <c r="BO816" s="5"/>
      <c r="BP816" s="5"/>
      <c r="BQ816" s="5"/>
      <c r="BR816" s="5"/>
      <c r="BS816" s="5"/>
      <c r="BT816" s="5"/>
      <c r="BU816" s="5"/>
      <c r="BV816" s="5"/>
      <c r="BW816" s="5"/>
      <c r="BX816" s="5"/>
      <c r="BY816" s="5"/>
      <c r="BZ816" s="5"/>
      <c r="CA816" s="5"/>
      <c r="CB816" s="5"/>
      <c r="CC816" s="5"/>
      <c r="CD816" s="5"/>
      <c r="CE816" s="5"/>
      <c r="CF816" s="5"/>
      <c r="CG816" s="5"/>
      <c r="CH816" s="5"/>
      <c r="CI816" s="5"/>
      <c r="CJ816" s="5"/>
      <c r="CK816" s="5"/>
      <c r="CL816" s="5"/>
      <c r="CM816" s="5"/>
      <c r="CN816" s="5"/>
      <c r="CO816" s="5"/>
      <c r="CP816" s="5"/>
      <c r="CQ816" s="5"/>
      <c r="CR816" s="5"/>
      <c r="CS816" s="5"/>
      <c r="CT816" s="5"/>
      <c r="CU816" s="5"/>
      <c r="CV816" s="5"/>
      <c r="CW816" s="5"/>
      <c r="CX816" s="5"/>
      <c r="CY816" s="5"/>
      <c r="CZ816" s="5"/>
      <c r="DA816" s="5"/>
      <c r="DB816" s="5"/>
      <c r="DC816" s="5"/>
      <c r="DD816" s="5"/>
      <c r="DE816" s="5"/>
      <c r="DF816" s="5"/>
      <c r="DG816" s="5"/>
      <c r="DH816" s="5"/>
      <c r="DI816" s="5"/>
      <c r="DJ816" s="5"/>
      <c r="DK816" s="5"/>
      <c r="DL816" s="5"/>
      <c r="DM816" s="5"/>
      <c r="DN816" s="5"/>
      <c r="DO816" s="5"/>
      <c r="DP816" s="5"/>
      <c r="DQ816" s="5"/>
      <c r="DR816" s="5"/>
      <c r="DS816" s="5"/>
      <c r="DT816" s="5"/>
      <c r="DU816" s="5"/>
      <c r="DV816" s="5"/>
      <c r="DW816" s="5"/>
      <c r="DX816" s="5"/>
      <c r="DY816" s="5"/>
      <c r="DZ816" s="5"/>
      <c r="EA816" s="5"/>
      <c r="EB816" s="5"/>
      <c r="EC816" s="5"/>
      <c r="ED816" s="5"/>
      <c r="EE816" s="5"/>
      <c r="EF816" s="5"/>
      <c r="EG816" s="5"/>
      <c r="EH816" s="5"/>
      <c r="EI816" s="5"/>
      <c r="EJ816" s="5"/>
      <c r="EK816" s="5"/>
      <c r="EL816" s="5"/>
      <c r="EM816" s="5"/>
      <c r="EN816" s="5"/>
      <c r="EO816" s="5"/>
      <c r="EP816" s="5"/>
      <c r="EQ816" s="5"/>
      <c r="ER816" s="5"/>
      <c r="ES816" s="5"/>
      <c r="ET816" s="5"/>
      <c r="EU816" s="5"/>
      <c r="EV816" s="5"/>
      <c r="EW816" s="5"/>
      <c r="EX816" s="5"/>
      <c r="EY816" s="5"/>
      <c r="EZ816" s="5"/>
      <c r="FA816" s="5"/>
      <c r="FB816" s="5"/>
      <c r="FC816" s="5"/>
      <c r="FD816" s="5"/>
      <c r="FE816" s="5"/>
      <c r="FF816" s="5"/>
      <c r="FG816" s="5"/>
      <c r="FH816" s="5"/>
      <c r="FI816" s="5"/>
      <c r="FJ816" s="5"/>
      <c r="FK816" s="5"/>
      <c r="FL816" s="5"/>
      <c r="FM816" s="5"/>
      <c r="FN816" s="5"/>
      <c r="FO816" s="5"/>
      <c r="FP816" s="5"/>
      <c r="FQ816" s="5"/>
      <c r="FR816" s="5"/>
      <c r="FS816" s="5"/>
      <c r="FT816" s="5"/>
      <c r="FU816" s="5"/>
      <c r="FV816" s="5"/>
      <c r="FW816" s="5"/>
      <c r="FX816" s="5"/>
      <c r="FY816" s="5"/>
      <c r="FZ816" s="5"/>
      <c r="GA816" s="5"/>
      <c r="GB816" s="5"/>
      <c r="GC816" s="5"/>
      <c r="GD816" s="5"/>
      <c r="GE816" s="5"/>
      <c r="GF816" s="5"/>
      <c r="GG816" s="5"/>
      <c r="GH816" s="5"/>
      <c r="GI816" s="5"/>
      <c r="GJ816" s="5"/>
      <c r="GK816" s="5"/>
      <c r="GL816" s="5"/>
      <c r="GM816" s="5"/>
      <c r="GN816" s="5"/>
      <c r="GO816" s="5"/>
      <c r="GP816" s="5"/>
      <c r="GQ816" s="5"/>
      <c r="GR816" s="5"/>
      <c r="GS816" s="5"/>
      <c r="GT816" s="5"/>
      <c r="GU816" s="5"/>
      <c r="GV816" s="5"/>
      <c r="GW816" s="5"/>
      <c r="GX816" s="5"/>
      <c r="GY816" s="5"/>
      <c r="GZ816" s="5"/>
      <c r="HA816" s="5"/>
      <c r="HB816" s="5"/>
      <c r="HC816" s="5"/>
      <c r="HD816" s="5"/>
      <c r="HE816" s="5"/>
      <c r="HF816" s="5"/>
      <c r="HG816" s="5"/>
      <c r="HH816" s="5"/>
      <c r="HI816" s="5"/>
      <c r="HJ816" s="5"/>
      <c r="HK816" s="5"/>
      <c r="HL816" s="5"/>
    </row>
    <row r="817" spans="1:220" s="56" customFormat="1" x14ac:dyDescent="0.25">
      <c r="A817" s="44"/>
      <c r="B817" s="142"/>
      <c r="C817" s="143"/>
      <c r="D817" s="26"/>
      <c r="E817" s="26"/>
      <c r="F817" s="26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5"/>
      <c r="BF817" s="5"/>
      <c r="BG817" s="5"/>
      <c r="BH817" s="5"/>
      <c r="BI817" s="5"/>
      <c r="BJ817" s="5"/>
      <c r="BK817" s="5"/>
      <c r="BL817" s="5"/>
      <c r="BM817" s="5"/>
      <c r="BN817" s="5"/>
      <c r="BO817" s="5"/>
      <c r="BP817" s="5"/>
      <c r="BQ817" s="5"/>
      <c r="BR817" s="5"/>
      <c r="BS817" s="5"/>
      <c r="BT817" s="5"/>
      <c r="BU817" s="5"/>
      <c r="BV817" s="5"/>
      <c r="BW817" s="5"/>
      <c r="BX817" s="5"/>
      <c r="BY817" s="5"/>
      <c r="BZ817" s="5"/>
      <c r="CA817" s="5"/>
      <c r="CB817" s="5"/>
      <c r="CC817" s="5"/>
      <c r="CD817" s="5"/>
      <c r="CE817" s="5"/>
      <c r="CF817" s="5"/>
      <c r="CG817" s="5"/>
      <c r="CH817" s="5"/>
      <c r="CI817" s="5"/>
      <c r="CJ817" s="5"/>
      <c r="CK817" s="5"/>
      <c r="CL817" s="5"/>
      <c r="CM817" s="5"/>
      <c r="CN817" s="5"/>
      <c r="CO817" s="5"/>
      <c r="CP817" s="5"/>
      <c r="CQ817" s="5"/>
      <c r="CR817" s="5"/>
      <c r="CS817" s="5"/>
      <c r="CT817" s="5"/>
      <c r="CU817" s="5"/>
      <c r="CV817" s="5"/>
      <c r="CW817" s="5"/>
      <c r="CX817" s="5"/>
      <c r="CY817" s="5"/>
      <c r="CZ817" s="5"/>
      <c r="DA817" s="5"/>
      <c r="DB817" s="5"/>
      <c r="DC817" s="5"/>
      <c r="DD817" s="5"/>
      <c r="DE817" s="5"/>
      <c r="DF817" s="5"/>
      <c r="DG817" s="5"/>
      <c r="DH817" s="5"/>
      <c r="DI817" s="5"/>
      <c r="DJ817" s="5"/>
      <c r="DK817" s="5"/>
      <c r="DL817" s="5"/>
      <c r="DM817" s="5"/>
      <c r="DN817" s="5"/>
      <c r="DO817" s="5"/>
      <c r="DP817" s="5"/>
      <c r="DQ817" s="5"/>
      <c r="DR817" s="5"/>
      <c r="DS817" s="5"/>
      <c r="DT817" s="5"/>
      <c r="DU817" s="5"/>
      <c r="DV817" s="5"/>
      <c r="DW817" s="5"/>
      <c r="DX817" s="5"/>
      <c r="DY817" s="5"/>
      <c r="DZ817" s="5"/>
      <c r="EA817" s="5"/>
      <c r="EB817" s="5"/>
      <c r="EC817" s="5"/>
      <c r="ED817" s="5"/>
      <c r="EE817" s="5"/>
      <c r="EF817" s="5"/>
      <c r="EG817" s="5"/>
      <c r="EH817" s="5"/>
      <c r="EI817" s="5"/>
      <c r="EJ817" s="5"/>
      <c r="EK817" s="5"/>
      <c r="EL817" s="5"/>
      <c r="EM817" s="5"/>
      <c r="EN817" s="5"/>
      <c r="EO817" s="5"/>
      <c r="EP817" s="5"/>
      <c r="EQ817" s="5"/>
      <c r="ER817" s="5"/>
      <c r="ES817" s="5"/>
      <c r="ET817" s="5"/>
      <c r="EU817" s="5"/>
      <c r="EV817" s="5"/>
      <c r="EW817" s="5"/>
      <c r="EX817" s="5"/>
      <c r="EY817" s="5"/>
      <c r="EZ817" s="5"/>
      <c r="FA817" s="5"/>
      <c r="FB817" s="5"/>
      <c r="FC817" s="5"/>
      <c r="FD817" s="5"/>
      <c r="FE817" s="5"/>
      <c r="FF817" s="5"/>
      <c r="FG817" s="5"/>
      <c r="FH817" s="5"/>
      <c r="FI817" s="5"/>
      <c r="FJ817" s="5"/>
      <c r="FK817" s="5"/>
      <c r="FL817" s="5"/>
      <c r="FM817" s="5"/>
      <c r="FN817" s="5"/>
      <c r="FO817" s="5"/>
      <c r="FP817" s="5"/>
      <c r="FQ817" s="5"/>
      <c r="FR817" s="5"/>
      <c r="FS817" s="5"/>
      <c r="FT817" s="5"/>
      <c r="FU817" s="5"/>
      <c r="FV817" s="5"/>
      <c r="FW817" s="5"/>
      <c r="FX817" s="5"/>
      <c r="FY817" s="5"/>
      <c r="FZ817" s="5"/>
      <c r="GA817" s="5"/>
      <c r="GB817" s="5"/>
      <c r="GC817" s="5"/>
      <c r="GD817" s="5"/>
      <c r="GE817" s="5"/>
      <c r="GF817" s="5"/>
      <c r="GG817" s="5"/>
      <c r="GH817" s="5"/>
      <c r="GI817" s="5"/>
      <c r="GJ817" s="5"/>
      <c r="GK817" s="5"/>
      <c r="GL817" s="5"/>
      <c r="GM817" s="5"/>
      <c r="GN817" s="5"/>
      <c r="GO817" s="5"/>
      <c r="GP817" s="5"/>
      <c r="GQ817" s="5"/>
      <c r="GR817" s="5"/>
      <c r="GS817" s="5"/>
      <c r="GT817" s="5"/>
      <c r="GU817" s="5"/>
      <c r="GV817" s="5"/>
      <c r="GW817" s="5"/>
      <c r="GX817" s="5"/>
      <c r="GY817" s="5"/>
      <c r="GZ817" s="5"/>
      <c r="HA817" s="5"/>
      <c r="HB817" s="5"/>
      <c r="HC817" s="5"/>
      <c r="HD817" s="5"/>
      <c r="HE817" s="5"/>
      <c r="HF817" s="5"/>
      <c r="HG817" s="5"/>
      <c r="HH817" s="5"/>
      <c r="HI817" s="5"/>
      <c r="HJ817" s="5"/>
      <c r="HK817" s="5"/>
      <c r="HL817" s="5"/>
    </row>
    <row r="818" spans="1:220" s="56" customFormat="1" x14ac:dyDescent="0.25">
      <c r="A818" s="44"/>
      <c r="B818" s="142"/>
      <c r="C818" s="143"/>
      <c r="D818" s="26"/>
      <c r="E818" s="26"/>
      <c r="F818" s="26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  <c r="BF818" s="5"/>
      <c r="BG818" s="5"/>
      <c r="BH818" s="5"/>
      <c r="BI818" s="5"/>
      <c r="BJ818" s="5"/>
      <c r="BK818" s="5"/>
      <c r="BL818" s="5"/>
      <c r="BM818" s="5"/>
      <c r="BN818" s="5"/>
      <c r="BO818" s="5"/>
      <c r="BP818" s="5"/>
      <c r="BQ818" s="5"/>
      <c r="BR818" s="5"/>
      <c r="BS818" s="5"/>
      <c r="BT818" s="5"/>
      <c r="BU818" s="5"/>
      <c r="BV818" s="5"/>
      <c r="BW818" s="5"/>
      <c r="BX818" s="5"/>
      <c r="BY818" s="5"/>
      <c r="BZ818" s="5"/>
      <c r="CA818" s="5"/>
      <c r="CB818" s="5"/>
      <c r="CC818" s="5"/>
      <c r="CD818" s="5"/>
      <c r="CE818" s="5"/>
      <c r="CF818" s="5"/>
      <c r="CG818" s="5"/>
      <c r="CH818" s="5"/>
      <c r="CI818" s="5"/>
      <c r="CJ818" s="5"/>
      <c r="CK818" s="5"/>
      <c r="CL818" s="5"/>
      <c r="CM818" s="5"/>
      <c r="CN818" s="5"/>
      <c r="CO818" s="5"/>
      <c r="CP818" s="5"/>
      <c r="CQ818" s="5"/>
      <c r="CR818" s="5"/>
      <c r="CS818" s="5"/>
      <c r="CT818" s="5"/>
      <c r="CU818" s="5"/>
      <c r="CV818" s="5"/>
      <c r="CW818" s="5"/>
      <c r="CX818" s="5"/>
      <c r="CY818" s="5"/>
      <c r="CZ818" s="5"/>
      <c r="DA818" s="5"/>
      <c r="DB818" s="5"/>
      <c r="DC818" s="5"/>
      <c r="DD818" s="5"/>
      <c r="DE818" s="5"/>
      <c r="DF818" s="5"/>
      <c r="DG818" s="5"/>
      <c r="DH818" s="5"/>
      <c r="DI818" s="5"/>
      <c r="DJ818" s="5"/>
      <c r="DK818" s="5"/>
      <c r="DL818" s="5"/>
      <c r="DM818" s="5"/>
      <c r="DN818" s="5"/>
      <c r="DO818" s="5"/>
      <c r="DP818" s="5"/>
      <c r="DQ818" s="5"/>
      <c r="DR818" s="5"/>
      <c r="DS818" s="5"/>
      <c r="DT818" s="5"/>
      <c r="DU818" s="5"/>
      <c r="DV818" s="5"/>
      <c r="DW818" s="5"/>
      <c r="DX818" s="5"/>
      <c r="DY818" s="5"/>
      <c r="DZ818" s="5"/>
      <c r="EA818" s="5"/>
      <c r="EB818" s="5"/>
      <c r="EC818" s="5"/>
      <c r="ED818" s="5"/>
      <c r="EE818" s="5"/>
      <c r="EF818" s="5"/>
      <c r="EG818" s="5"/>
      <c r="EH818" s="5"/>
      <c r="EI818" s="5"/>
      <c r="EJ818" s="5"/>
      <c r="EK818" s="5"/>
      <c r="EL818" s="5"/>
      <c r="EM818" s="5"/>
      <c r="EN818" s="5"/>
      <c r="EO818" s="5"/>
      <c r="EP818" s="5"/>
      <c r="EQ818" s="5"/>
      <c r="ER818" s="5"/>
      <c r="ES818" s="5"/>
      <c r="ET818" s="5"/>
      <c r="EU818" s="5"/>
      <c r="EV818" s="5"/>
      <c r="EW818" s="5"/>
      <c r="EX818" s="5"/>
      <c r="EY818" s="5"/>
      <c r="EZ818" s="5"/>
      <c r="FA818" s="5"/>
      <c r="FB818" s="5"/>
      <c r="FC818" s="5"/>
      <c r="FD818" s="5"/>
      <c r="FE818" s="5"/>
      <c r="FF818" s="5"/>
      <c r="FG818" s="5"/>
      <c r="FH818" s="5"/>
      <c r="FI818" s="5"/>
      <c r="FJ818" s="5"/>
      <c r="FK818" s="5"/>
      <c r="FL818" s="5"/>
      <c r="FM818" s="5"/>
      <c r="FN818" s="5"/>
      <c r="FO818" s="5"/>
      <c r="FP818" s="5"/>
      <c r="FQ818" s="5"/>
      <c r="FR818" s="5"/>
      <c r="FS818" s="5"/>
      <c r="FT818" s="5"/>
      <c r="FU818" s="5"/>
      <c r="FV818" s="5"/>
      <c r="FW818" s="5"/>
      <c r="FX818" s="5"/>
      <c r="FY818" s="5"/>
      <c r="FZ818" s="5"/>
      <c r="GA818" s="5"/>
      <c r="GB818" s="5"/>
      <c r="GC818" s="5"/>
      <c r="GD818" s="5"/>
      <c r="GE818" s="5"/>
      <c r="GF818" s="5"/>
      <c r="GG818" s="5"/>
      <c r="GH818" s="5"/>
      <c r="GI818" s="5"/>
      <c r="GJ818" s="5"/>
      <c r="GK818" s="5"/>
      <c r="GL818" s="5"/>
      <c r="GM818" s="5"/>
      <c r="GN818" s="5"/>
      <c r="GO818" s="5"/>
      <c r="GP818" s="5"/>
      <c r="GQ818" s="5"/>
      <c r="GR818" s="5"/>
      <c r="GS818" s="5"/>
      <c r="GT818" s="5"/>
      <c r="GU818" s="5"/>
      <c r="GV818" s="5"/>
      <c r="GW818" s="5"/>
      <c r="GX818" s="5"/>
      <c r="GY818" s="5"/>
      <c r="GZ818" s="5"/>
      <c r="HA818" s="5"/>
      <c r="HB818" s="5"/>
      <c r="HC818" s="5"/>
      <c r="HD818" s="5"/>
      <c r="HE818" s="5"/>
      <c r="HF818" s="5"/>
      <c r="HG818" s="5"/>
      <c r="HH818" s="5"/>
      <c r="HI818" s="5"/>
      <c r="HJ818" s="5"/>
      <c r="HK818" s="5"/>
      <c r="HL818" s="5"/>
    </row>
    <row r="819" spans="1:220" s="56" customFormat="1" x14ac:dyDescent="0.25">
      <c r="A819" s="44"/>
      <c r="B819" s="142"/>
      <c r="C819" s="143"/>
      <c r="D819" s="26"/>
      <c r="E819" s="26"/>
      <c r="F819" s="26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  <c r="BF819" s="5"/>
      <c r="BG819" s="5"/>
      <c r="BH819" s="5"/>
      <c r="BI819" s="5"/>
      <c r="BJ819" s="5"/>
      <c r="BK819" s="5"/>
      <c r="BL819" s="5"/>
      <c r="BM819" s="5"/>
      <c r="BN819" s="5"/>
      <c r="BO819" s="5"/>
      <c r="BP819" s="5"/>
      <c r="BQ819" s="5"/>
      <c r="BR819" s="5"/>
      <c r="BS819" s="5"/>
      <c r="BT819" s="5"/>
      <c r="BU819" s="5"/>
      <c r="BV819" s="5"/>
      <c r="BW819" s="5"/>
      <c r="BX819" s="5"/>
      <c r="BY819" s="5"/>
      <c r="BZ819" s="5"/>
      <c r="CA819" s="5"/>
      <c r="CB819" s="5"/>
      <c r="CC819" s="5"/>
      <c r="CD819" s="5"/>
      <c r="CE819" s="5"/>
      <c r="CF819" s="5"/>
      <c r="CG819" s="5"/>
      <c r="CH819" s="5"/>
      <c r="CI819" s="5"/>
      <c r="CJ819" s="5"/>
      <c r="CK819" s="5"/>
      <c r="CL819" s="5"/>
      <c r="CM819" s="5"/>
      <c r="CN819" s="5"/>
      <c r="CO819" s="5"/>
      <c r="CP819" s="5"/>
      <c r="CQ819" s="5"/>
      <c r="CR819" s="5"/>
      <c r="CS819" s="5"/>
      <c r="CT819" s="5"/>
      <c r="CU819" s="5"/>
      <c r="CV819" s="5"/>
      <c r="CW819" s="5"/>
      <c r="CX819" s="5"/>
      <c r="CY819" s="5"/>
      <c r="CZ819" s="5"/>
      <c r="DA819" s="5"/>
      <c r="DB819" s="5"/>
      <c r="DC819" s="5"/>
      <c r="DD819" s="5"/>
      <c r="DE819" s="5"/>
      <c r="DF819" s="5"/>
      <c r="DG819" s="5"/>
      <c r="DH819" s="5"/>
      <c r="DI819" s="5"/>
      <c r="DJ819" s="5"/>
      <c r="DK819" s="5"/>
      <c r="DL819" s="5"/>
      <c r="DM819" s="5"/>
      <c r="DN819" s="5"/>
      <c r="DO819" s="5"/>
      <c r="DP819" s="5"/>
      <c r="DQ819" s="5"/>
      <c r="DR819" s="5"/>
      <c r="DS819" s="5"/>
      <c r="DT819" s="5"/>
      <c r="DU819" s="5"/>
      <c r="DV819" s="5"/>
      <c r="DW819" s="5"/>
      <c r="DX819" s="5"/>
      <c r="DY819" s="5"/>
      <c r="DZ819" s="5"/>
      <c r="EA819" s="5"/>
      <c r="EB819" s="5"/>
      <c r="EC819" s="5"/>
      <c r="ED819" s="5"/>
      <c r="EE819" s="5"/>
      <c r="EF819" s="5"/>
      <c r="EG819" s="5"/>
      <c r="EH819" s="5"/>
      <c r="EI819" s="5"/>
      <c r="EJ819" s="5"/>
      <c r="EK819" s="5"/>
      <c r="EL819" s="5"/>
      <c r="EM819" s="5"/>
      <c r="EN819" s="5"/>
      <c r="EO819" s="5"/>
      <c r="EP819" s="5"/>
      <c r="EQ819" s="5"/>
      <c r="ER819" s="5"/>
      <c r="ES819" s="5"/>
      <c r="ET819" s="5"/>
      <c r="EU819" s="5"/>
      <c r="EV819" s="5"/>
      <c r="EW819" s="5"/>
      <c r="EX819" s="5"/>
      <c r="EY819" s="5"/>
      <c r="EZ819" s="5"/>
      <c r="FA819" s="5"/>
      <c r="FB819" s="5"/>
      <c r="FC819" s="5"/>
      <c r="FD819" s="5"/>
      <c r="FE819" s="5"/>
      <c r="FF819" s="5"/>
      <c r="FG819" s="5"/>
      <c r="FH819" s="5"/>
      <c r="FI819" s="5"/>
      <c r="FJ819" s="5"/>
      <c r="FK819" s="5"/>
      <c r="FL819" s="5"/>
      <c r="FM819" s="5"/>
      <c r="FN819" s="5"/>
      <c r="FO819" s="5"/>
      <c r="FP819" s="5"/>
      <c r="FQ819" s="5"/>
      <c r="FR819" s="5"/>
      <c r="FS819" s="5"/>
      <c r="FT819" s="5"/>
      <c r="FU819" s="5"/>
      <c r="FV819" s="5"/>
      <c r="FW819" s="5"/>
      <c r="FX819" s="5"/>
      <c r="FY819" s="5"/>
      <c r="FZ819" s="5"/>
      <c r="GA819" s="5"/>
      <c r="GB819" s="5"/>
      <c r="GC819" s="5"/>
      <c r="GD819" s="5"/>
      <c r="GE819" s="5"/>
      <c r="GF819" s="5"/>
      <c r="GG819" s="5"/>
      <c r="GH819" s="5"/>
      <c r="GI819" s="5"/>
      <c r="GJ819" s="5"/>
      <c r="GK819" s="5"/>
      <c r="GL819" s="5"/>
      <c r="GM819" s="5"/>
      <c r="GN819" s="5"/>
      <c r="GO819" s="5"/>
      <c r="GP819" s="5"/>
      <c r="GQ819" s="5"/>
      <c r="GR819" s="5"/>
      <c r="GS819" s="5"/>
      <c r="GT819" s="5"/>
      <c r="GU819" s="5"/>
      <c r="GV819" s="5"/>
      <c r="GW819" s="5"/>
      <c r="GX819" s="5"/>
      <c r="GY819" s="5"/>
      <c r="GZ819" s="5"/>
      <c r="HA819" s="5"/>
      <c r="HB819" s="5"/>
      <c r="HC819" s="5"/>
      <c r="HD819" s="5"/>
      <c r="HE819" s="5"/>
      <c r="HF819" s="5"/>
      <c r="HG819" s="5"/>
      <c r="HH819" s="5"/>
      <c r="HI819" s="5"/>
      <c r="HJ819" s="5"/>
      <c r="HK819" s="5"/>
      <c r="HL819" s="5"/>
    </row>
    <row r="820" spans="1:220" s="56" customFormat="1" x14ac:dyDescent="0.25">
      <c r="A820" s="44"/>
      <c r="B820" s="142"/>
      <c r="C820" s="143"/>
      <c r="D820" s="26"/>
      <c r="E820" s="26"/>
      <c r="F820" s="26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  <c r="BF820" s="5"/>
      <c r="BG820" s="5"/>
      <c r="BH820" s="5"/>
      <c r="BI820" s="5"/>
      <c r="BJ820" s="5"/>
      <c r="BK820" s="5"/>
      <c r="BL820" s="5"/>
      <c r="BM820" s="5"/>
      <c r="BN820" s="5"/>
      <c r="BO820" s="5"/>
      <c r="BP820" s="5"/>
      <c r="BQ820" s="5"/>
      <c r="BR820" s="5"/>
      <c r="BS820" s="5"/>
      <c r="BT820" s="5"/>
      <c r="BU820" s="5"/>
      <c r="BV820" s="5"/>
      <c r="BW820" s="5"/>
      <c r="BX820" s="5"/>
      <c r="BY820" s="5"/>
      <c r="BZ820" s="5"/>
      <c r="CA820" s="5"/>
      <c r="CB820" s="5"/>
      <c r="CC820" s="5"/>
      <c r="CD820" s="5"/>
      <c r="CE820" s="5"/>
      <c r="CF820" s="5"/>
      <c r="CG820" s="5"/>
      <c r="CH820" s="5"/>
      <c r="CI820" s="5"/>
      <c r="CJ820" s="5"/>
      <c r="CK820" s="5"/>
      <c r="CL820" s="5"/>
      <c r="CM820" s="5"/>
      <c r="CN820" s="5"/>
      <c r="CO820" s="5"/>
      <c r="CP820" s="5"/>
      <c r="CQ820" s="5"/>
      <c r="CR820" s="5"/>
      <c r="CS820" s="5"/>
      <c r="CT820" s="5"/>
      <c r="CU820" s="5"/>
      <c r="CV820" s="5"/>
      <c r="CW820" s="5"/>
      <c r="CX820" s="5"/>
      <c r="CY820" s="5"/>
      <c r="CZ820" s="5"/>
      <c r="DA820" s="5"/>
      <c r="DB820" s="5"/>
      <c r="DC820" s="5"/>
      <c r="DD820" s="5"/>
      <c r="DE820" s="5"/>
      <c r="DF820" s="5"/>
      <c r="DG820" s="5"/>
      <c r="DH820" s="5"/>
      <c r="DI820" s="5"/>
      <c r="DJ820" s="5"/>
      <c r="DK820" s="5"/>
      <c r="DL820" s="5"/>
      <c r="DM820" s="5"/>
      <c r="DN820" s="5"/>
      <c r="DO820" s="5"/>
      <c r="DP820" s="5"/>
      <c r="DQ820" s="5"/>
      <c r="DR820" s="5"/>
      <c r="DS820" s="5"/>
      <c r="DT820" s="5"/>
      <c r="DU820" s="5"/>
      <c r="DV820" s="5"/>
      <c r="DW820" s="5"/>
      <c r="DX820" s="5"/>
      <c r="DY820" s="5"/>
      <c r="DZ820" s="5"/>
      <c r="EA820" s="5"/>
      <c r="EB820" s="5"/>
      <c r="EC820" s="5"/>
      <c r="ED820" s="5"/>
      <c r="EE820" s="5"/>
      <c r="EF820" s="5"/>
      <c r="EG820" s="5"/>
      <c r="EH820" s="5"/>
      <c r="EI820" s="5"/>
      <c r="EJ820" s="5"/>
      <c r="EK820" s="5"/>
      <c r="EL820" s="5"/>
      <c r="EM820" s="5"/>
      <c r="EN820" s="5"/>
      <c r="EO820" s="5"/>
      <c r="EP820" s="5"/>
      <c r="EQ820" s="5"/>
      <c r="ER820" s="5"/>
      <c r="ES820" s="5"/>
      <c r="ET820" s="5"/>
      <c r="EU820" s="5"/>
      <c r="EV820" s="5"/>
      <c r="EW820" s="5"/>
      <c r="EX820" s="5"/>
      <c r="EY820" s="5"/>
      <c r="EZ820" s="5"/>
      <c r="FA820" s="5"/>
      <c r="FB820" s="5"/>
      <c r="FC820" s="5"/>
      <c r="FD820" s="5"/>
      <c r="FE820" s="5"/>
      <c r="FF820" s="5"/>
      <c r="FG820" s="5"/>
      <c r="FH820" s="5"/>
      <c r="FI820" s="5"/>
      <c r="FJ820" s="5"/>
      <c r="FK820" s="5"/>
      <c r="FL820" s="5"/>
      <c r="FM820" s="5"/>
      <c r="FN820" s="5"/>
      <c r="FO820" s="5"/>
      <c r="FP820" s="5"/>
      <c r="FQ820" s="5"/>
      <c r="FR820" s="5"/>
      <c r="FS820" s="5"/>
      <c r="FT820" s="5"/>
      <c r="FU820" s="5"/>
      <c r="FV820" s="5"/>
      <c r="FW820" s="5"/>
      <c r="FX820" s="5"/>
      <c r="FY820" s="5"/>
      <c r="FZ820" s="5"/>
      <c r="GA820" s="5"/>
      <c r="GB820" s="5"/>
      <c r="GC820" s="5"/>
      <c r="GD820" s="5"/>
      <c r="GE820" s="5"/>
      <c r="GF820" s="5"/>
      <c r="GG820" s="5"/>
      <c r="GH820" s="5"/>
      <c r="GI820" s="5"/>
      <c r="GJ820" s="5"/>
      <c r="GK820" s="5"/>
      <c r="GL820" s="5"/>
      <c r="GM820" s="5"/>
      <c r="GN820" s="5"/>
      <c r="GO820" s="5"/>
      <c r="GP820" s="5"/>
      <c r="GQ820" s="5"/>
      <c r="GR820" s="5"/>
      <c r="GS820" s="5"/>
      <c r="GT820" s="5"/>
      <c r="GU820" s="5"/>
      <c r="GV820" s="5"/>
      <c r="GW820" s="5"/>
      <c r="GX820" s="5"/>
      <c r="GY820" s="5"/>
      <c r="GZ820" s="5"/>
      <c r="HA820" s="5"/>
      <c r="HB820" s="5"/>
      <c r="HC820" s="5"/>
      <c r="HD820" s="5"/>
      <c r="HE820" s="5"/>
      <c r="HF820" s="5"/>
      <c r="HG820" s="5"/>
      <c r="HH820" s="5"/>
      <c r="HI820" s="5"/>
      <c r="HJ820" s="5"/>
      <c r="HK820" s="5"/>
      <c r="HL820" s="5"/>
    </row>
    <row r="821" spans="1:220" s="56" customFormat="1" x14ac:dyDescent="0.25">
      <c r="A821" s="44"/>
      <c r="B821" s="142"/>
      <c r="C821" s="143"/>
      <c r="D821" s="26"/>
      <c r="E821" s="26"/>
      <c r="F821" s="26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  <c r="BF821" s="5"/>
      <c r="BG821" s="5"/>
      <c r="BH821" s="5"/>
      <c r="BI821" s="5"/>
      <c r="BJ821" s="5"/>
      <c r="BK821" s="5"/>
      <c r="BL821" s="5"/>
      <c r="BM821" s="5"/>
      <c r="BN821" s="5"/>
      <c r="BO821" s="5"/>
      <c r="BP821" s="5"/>
      <c r="BQ821" s="5"/>
      <c r="BR821" s="5"/>
      <c r="BS821" s="5"/>
      <c r="BT821" s="5"/>
      <c r="BU821" s="5"/>
      <c r="BV821" s="5"/>
      <c r="BW821" s="5"/>
      <c r="BX821" s="5"/>
      <c r="BY821" s="5"/>
      <c r="BZ821" s="5"/>
      <c r="CA821" s="5"/>
      <c r="CB821" s="5"/>
      <c r="CC821" s="5"/>
      <c r="CD821" s="5"/>
      <c r="CE821" s="5"/>
      <c r="CF821" s="5"/>
      <c r="CG821" s="5"/>
      <c r="CH821" s="5"/>
      <c r="CI821" s="5"/>
      <c r="CJ821" s="5"/>
      <c r="CK821" s="5"/>
      <c r="CL821" s="5"/>
      <c r="CM821" s="5"/>
      <c r="CN821" s="5"/>
      <c r="CO821" s="5"/>
      <c r="CP821" s="5"/>
      <c r="CQ821" s="5"/>
      <c r="CR821" s="5"/>
      <c r="CS821" s="5"/>
      <c r="CT821" s="5"/>
      <c r="CU821" s="5"/>
      <c r="CV821" s="5"/>
      <c r="CW821" s="5"/>
      <c r="CX821" s="5"/>
      <c r="CY821" s="5"/>
      <c r="CZ821" s="5"/>
      <c r="DA821" s="5"/>
      <c r="DB821" s="5"/>
      <c r="DC821" s="5"/>
      <c r="DD821" s="5"/>
      <c r="DE821" s="5"/>
      <c r="DF821" s="5"/>
      <c r="DG821" s="5"/>
      <c r="DH821" s="5"/>
      <c r="DI821" s="5"/>
      <c r="DJ821" s="5"/>
      <c r="DK821" s="5"/>
      <c r="DL821" s="5"/>
      <c r="DM821" s="5"/>
      <c r="DN821" s="5"/>
      <c r="DO821" s="5"/>
      <c r="DP821" s="5"/>
      <c r="DQ821" s="5"/>
      <c r="DR821" s="5"/>
      <c r="DS821" s="5"/>
      <c r="DT821" s="5"/>
      <c r="DU821" s="5"/>
      <c r="DV821" s="5"/>
      <c r="DW821" s="5"/>
      <c r="DX821" s="5"/>
      <c r="DY821" s="5"/>
      <c r="DZ821" s="5"/>
      <c r="EA821" s="5"/>
      <c r="EB821" s="5"/>
      <c r="EC821" s="5"/>
      <c r="ED821" s="5"/>
      <c r="EE821" s="5"/>
      <c r="EF821" s="5"/>
      <c r="EG821" s="5"/>
      <c r="EH821" s="5"/>
      <c r="EI821" s="5"/>
      <c r="EJ821" s="5"/>
      <c r="EK821" s="5"/>
      <c r="EL821" s="5"/>
      <c r="EM821" s="5"/>
      <c r="EN821" s="5"/>
      <c r="EO821" s="5"/>
      <c r="EP821" s="5"/>
      <c r="EQ821" s="5"/>
      <c r="ER821" s="5"/>
      <c r="ES821" s="5"/>
      <c r="ET821" s="5"/>
      <c r="EU821" s="5"/>
      <c r="EV821" s="5"/>
      <c r="EW821" s="5"/>
      <c r="EX821" s="5"/>
      <c r="EY821" s="5"/>
      <c r="EZ821" s="5"/>
      <c r="FA821" s="5"/>
      <c r="FB821" s="5"/>
      <c r="FC821" s="5"/>
      <c r="FD821" s="5"/>
      <c r="FE821" s="5"/>
      <c r="FF821" s="5"/>
      <c r="FG821" s="5"/>
      <c r="FH821" s="5"/>
      <c r="FI821" s="5"/>
      <c r="FJ821" s="5"/>
      <c r="FK821" s="5"/>
      <c r="FL821" s="5"/>
      <c r="FM821" s="5"/>
      <c r="FN821" s="5"/>
      <c r="FO821" s="5"/>
      <c r="FP821" s="5"/>
      <c r="FQ821" s="5"/>
      <c r="FR821" s="5"/>
      <c r="FS821" s="5"/>
      <c r="FT821" s="5"/>
      <c r="FU821" s="5"/>
      <c r="FV821" s="5"/>
      <c r="FW821" s="5"/>
      <c r="FX821" s="5"/>
      <c r="FY821" s="5"/>
      <c r="FZ821" s="5"/>
      <c r="GA821" s="5"/>
      <c r="GB821" s="5"/>
      <c r="GC821" s="5"/>
      <c r="GD821" s="5"/>
      <c r="GE821" s="5"/>
      <c r="GF821" s="5"/>
      <c r="GG821" s="5"/>
      <c r="GH821" s="5"/>
      <c r="GI821" s="5"/>
      <c r="GJ821" s="5"/>
      <c r="GK821" s="5"/>
      <c r="GL821" s="5"/>
      <c r="GM821" s="5"/>
      <c r="GN821" s="5"/>
      <c r="GO821" s="5"/>
      <c r="GP821" s="5"/>
      <c r="GQ821" s="5"/>
      <c r="GR821" s="5"/>
      <c r="GS821" s="5"/>
      <c r="GT821" s="5"/>
      <c r="GU821" s="5"/>
      <c r="GV821" s="5"/>
      <c r="GW821" s="5"/>
      <c r="GX821" s="5"/>
      <c r="GY821" s="5"/>
      <c r="GZ821" s="5"/>
      <c r="HA821" s="5"/>
      <c r="HB821" s="5"/>
      <c r="HC821" s="5"/>
      <c r="HD821" s="5"/>
      <c r="HE821" s="5"/>
      <c r="HF821" s="5"/>
      <c r="HG821" s="5"/>
      <c r="HH821" s="5"/>
      <c r="HI821" s="5"/>
      <c r="HJ821" s="5"/>
      <c r="HK821" s="5"/>
      <c r="HL821" s="5"/>
    </row>
    <row r="822" spans="1:220" s="56" customFormat="1" x14ac:dyDescent="0.25">
      <c r="A822" s="44"/>
      <c r="B822" s="142"/>
      <c r="C822" s="143"/>
      <c r="D822" s="26"/>
      <c r="E822" s="26"/>
      <c r="F822" s="26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5"/>
      <c r="BF822" s="5"/>
      <c r="BG822" s="5"/>
      <c r="BH822" s="5"/>
      <c r="BI822" s="5"/>
      <c r="BJ822" s="5"/>
      <c r="BK822" s="5"/>
      <c r="BL822" s="5"/>
      <c r="BM822" s="5"/>
      <c r="BN822" s="5"/>
      <c r="BO822" s="5"/>
      <c r="BP822" s="5"/>
      <c r="BQ822" s="5"/>
      <c r="BR822" s="5"/>
      <c r="BS822" s="5"/>
      <c r="BT822" s="5"/>
      <c r="BU822" s="5"/>
      <c r="BV822" s="5"/>
      <c r="BW822" s="5"/>
      <c r="BX822" s="5"/>
      <c r="BY822" s="5"/>
      <c r="BZ822" s="5"/>
      <c r="CA822" s="5"/>
      <c r="CB822" s="5"/>
      <c r="CC822" s="5"/>
      <c r="CD822" s="5"/>
      <c r="CE822" s="5"/>
      <c r="CF822" s="5"/>
      <c r="CG822" s="5"/>
      <c r="CH822" s="5"/>
      <c r="CI822" s="5"/>
      <c r="CJ822" s="5"/>
      <c r="CK822" s="5"/>
      <c r="CL822" s="5"/>
      <c r="CM822" s="5"/>
      <c r="CN822" s="5"/>
      <c r="CO822" s="5"/>
      <c r="CP822" s="5"/>
      <c r="CQ822" s="5"/>
      <c r="CR822" s="5"/>
      <c r="CS822" s="5"/>
      <c r="CT822" s="5"/>
      <c r="CU822" s="5"/>
      <c r="CV822" s="5"/>
      <c r="CW822" s="5"/>
      <c r="CX822" s="5"/>
      <c r="CY822" s="5"/>
      <c r="CZ822" s="5"/>
      <c r="DA822" s="5"/>
      <c r="DB822" s="5"/>
      <c r="DC822" s="5"/>
      <c r="DD822" s="5"/>
      <c r="DE822" s="5"/>
      <c r="DF822" s="5"/>
      <c r="DG822" s="5"/>
      <c r="DH822" s="5"/>
      <c r="DI822" s="5"/>
      <c r="DJ822" s="5"/>
      <c r="DK822" s="5"/>
      <c r="DL822" s="5"/>
      <c r="DM822" s="5"/>
      <c r="DN822" s="5"/>
      <c r="DO822" s="5"/>
      <c r="DP822" s="5"/>
      <c r="DQ822" s="5"/>
      <c r="DR822" s="5"/>
      <c r="DS822" s="5"/>
      <c r="DT822" s="5"/>
      <c r="DU822" s="5"/>
      <c r="DV822" s="5"/>
      <c r="DW822" s="5"/>
      <c r="DX822" s="5"/>
      <c r="DY822" s="5"/>
      <c r="DZ822" s="5"/>
      <c r="EA822" s="5"/>
      <c r="EB822" s="5"/>
      <c r="EC822" s="5"/>
      <c r="ED822" s="5"/>
      <c r="EE822" s="5"/>
      <c r="EF822" s="5"/>
      <c r="EG822" s="5"/>
      <c r="EH822" s="5"/>
      <c r="EI822" s="5"/>
      <c r="EJ822" s="5"/>
      <c r="EK822" s="5"/>
      <c r="EL822" s="5"/>
      <c r="EM822" s="5"/>
      <c r="EN822" s="5"/>
      <c r="EO822" s="5"/>
      <c r="EP822" s="5"/>
      <c r="EQ822" s="5"/>
      <c r="ER822" s="5"/>
      <c r="ES822" s="5"/>
      <c r="ET822" s="5"/>
      <c r="EU822" s="5"/>
      <c r="EV822" s="5"/>
      <c r="EW822" s="5"/>
      <c r="EX822" s="5"/>
      <c r="EY822" s="5"/>
      <c r="EZ822" s="5"/>
      <c r="FA822" s="5"/>
      <c r="FB822" s="5"/>
      <c r="FC822" s="5"/>
      <c r="FD822" s="5"/>
      <c r="FE822" s="5"/>
      <c r="FF822" s="5"/>
      <c r="FG822" s="5"/>
      <c r="FH822" s="5"/>
      <c r="FI822" s="5"/>
      <c r="FJ822" s="5"/>
      <c r="FK822" s="5"/>
      <c r="FL822" s="5"/>
      <c r="FM822" s="5"/>
      <c r="FN822" s="5"/>
      <c r="FO822" s="5"/>
      <c r="FP822" s="5"/>
      <c r="FQ822" s="5"/>
      <c r="FR822" s="5"/>
      <c r="FS822" s="5"/>
      <c r="FT822" s="5"/>
      <c r="FU822" s="5"/>
      <c r="FV822" s="5"/>
      <c r="FW822" s="5"/>
      <c r="FX822" s="5"/>
      <c r="FY822" s="5"/>
      <c r="FZ822" s="5"/>
      <c r="GA822" s="5"/>
      <c r="GB822" s="5"/>
      <c r="GC822" s="5"/>
      <c r="GD822" s="5"/>
      <c r="GE822" s="5"/>
      <c r="GF822" s="5"/>
      <c r="GG822" s="5"/>
      <c r="GH822" s="5"/>
      <c r="GI822" s="5"/>
      <c r="GJ822" s="5"/>
      <c r="GK822" s="5"/>
      <c r="GL822" s="5"/>
      <c r="GM822" s="5"/>
      <c r="GN822" s="5"/>
      <c r="GO822" s="5"/>
      <c r="GP822" s="5"/>
      <c r="GQ822" s="5"/>
      <c r="GR822" s="5"/>
      <c r="GS822" s="5"/>
      <c r="GT822" s="5"/>
      <c r="GU822" s="5"/>
      <c r="GV822" s="5"/>
      <c r="GW822" s="5"/>
      <c r="GX822" s="5"/>
      <c r="GY822" s="5"/>
      <c r="GZ822" s="5"/>
      <c r="HA822" s="5"/>
      <c r="HB822" s="5"/>
      <c r="HC822" s="5"/>
      <c r="HD822" s="5"/>
      <c r="HE822" s="5"/>
      <c r="HF822" s="5"/>
      <c r="HG822" s="5"/>
      <c r="HH822" s="5"/>
      <c r="HI822" s="5"/>
      <c r="HJ822" s="5"/>
      <c r="HK822" s="5"/>
      <c r="HL822" s="5"/>
    </row>
    <row r="823" spans="1:220" s="56" customFormat="1" x14ac:dyDescent="0.25">
      <c r="A823" s="44"/>
      <c r="B823" s="142"/>
      <c r="C823" s="143"/>
      <c r="D823" s="26"/>
      <c r="E823" s="26"/>
      <c r="F823" s="26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5"/>
      <c r="BF823" s="5"/>
      <c r="BG823" s="5"/>
      <c r="BH823" s="5"/>
      <c r="BI823" s="5"/>
      <c r="BJ823" s="5"/>
      <c r="BK823" s="5"/>
      <c r="BL823" s="5"/>
      <c r="BM823" s="5"/>
      <c r="BN823" s="5"/>
      <c r="BO823" s="5"/>
      <c r="BP823" s="5"/>
      <c r="BQ823" s="5"/>
      <c r="BR823" s="5"/>
      <c r="BS823" s="5"/>
      <c r="BT823" s="5"/>
      <c r="BU823" s="5"/>
      <c r="BV823" s="5"/>
      <c r="BW823" s="5"/>
      <c r="BX823" s="5"/>
      <c r="BY823" s="5"/>
      <c r="BZ823" s="5"/>
      <c r="CA823" s="5"/>
      <c r="CB823" s="5"/>
      <c r="CC823" s="5"/>
      <c r="CD823" s="5"/>
      <c r="CE823" s="5"/>
      <c r="CF823" s="5"/>
      <c r="CG823" s="5"/>
      <c r="CH823" s="5"/>
      <c r="CI823" s="5"/>
      <c r="CJ823" s="5"/>
      <c r="CK823" s="5"/>
      <c r="CL823" s="5"/>
      <c r="CM823" s="5"/>
      <c r="CN823" s="5"/>
      <c r="CO823" s="5"/>
      <c r="CP823" s="5"/>
      <c r="CQ823" s="5"/>
      <c r="CR823" s="5"/>
      <c r="CS823" s="5"/>
      <c r="CT823" s="5"/>
      <c r="CU823" s="5"/>
      <c r="CV823" s="5"/>
      <c r="CW823" s="5"/>
      <c r="CX823" s="5"/>
      <c r="CY823" s="5"/>
      <c r="CZ823" s="5"/>
      <c r="DA823" s="5"/>
      <c r="DB823" s="5"/>
      <c r="DC823" s="5"/>
      <c r="DD823" s="5"/>
      <c r="DE823" s="5"/>
      <c r="DF823" s="5"/>
      <c r="DG823" s="5"/>
      <c r="DH823" s="5"/>
      <c r="DI823" s="5"/>
      <c r="DJ823" s="5"/>
      <c r="DK823" s="5"/>
      <c r="DL823" s="5"/>
      <c r="DM823" s="5"/>
      <c r="DN823" s="5"/>
      <c r="DO823" s="5"/>
      <c r="DP823" s="5"/>
      <c r="DQ823" s="5"/>
      <c r="DR823" s="5"/>
      <c r="DS823" s="5"/>
      <c r="DT823" s="5"/>
      <c r="DU823" s="5"/>
      <c r="DV823" s="5"/>
      <c r="DW823" s="5"/>
      <c r="DX823" s="5"/>
      <c r="DY823" s="5"/>
      <c r="DZ823" s="5"/>
      <c r="EA823" s="5"/>
      <c r="EB823" s="5"/>
      <c r="EC823" s="5"/>
      <c r="ED823" s="5"/>
      <c r="EE823" s="5"/>
      <c r="EF823" s="5"/>
      <c r="EG823" s="5"/>
      <c r="EH823" s="5"/>
      <c r="EI823" s="5"/>
      <c r="EJ823" s="5"/>
      <c r="EK823" s="5"/>
      <c r="EL823" s="5"/>
      <c r="EM823" s="5"/>
      <c r="EN823" s="5"/>
      <c r="EO823" s="5"/>
      <c r="EP823" s="5"/>
      <c r="EQ823" s="5"/>
      <c r="ER823" s="5"/>
      <c r="ES823" s="5"/>
      <c r="ET823" s="5"/>
      <c r="EU823" s="5"/>
      <c r="EV823" s="5"/>
      <c r="EW823" s="5"/>
      <c r="EX823" s="5"/>
      <c r="EY823" s="5"/>
      <c r="EZ823" s="5"/>
      <c r="FA823" s="5"/>
      <c r="FB823" s="5"/>
      <c r="FC823" s="5"/>
      <c r="FD823" s="5"/>
      <c r="FE823" s="5"/>
      <c r="FF823" s="5"/>
      <c r="FG823" s="5"/>
      <c r="FH823" s="5"/>
      <c r="FI823" s="5"/>
      <c r="FJ823" s="5"/>
      <c r="FK823" s="5"/>
      <c r="FL823" s="5"/>
      <c r="FM823" s="5"/>
      <c r="FN823" s="5"/>
      <c r="FO823" s="5"/>
      <c r="FP823" s="5"/>
      <c r="FQ823" s="5"/>
      <c r="FR823" s="5"/>
      <c r="FS823" s="5"/>
      <c r="FT823" s="5"/>
      <c r="FU823" s="5"/>
      <c r="FV823" s="5"/>
      <c r="FW823" s="5"/>
      <c r="FX823" s="5"/>
      <c r="FY823" s="5"/>
      <c r="FZ823" s="5"/>
      <c r="GA823" s="5"/>
      <c r="GB823" s="5"/>
      <c r="GC823" s="5"/>
      <c r="GD823" s="5"/>
      <c r="GE823" s="5"/>
      <c r="GF823" s="5"/>
      <c r="GG823" s="5"/>
      <c r="GH823" s="5"/>
      <c r="GI823" s="5"/>
      <c r="GJ823" s="5"/>
      <c r="GK823" s="5"/>
      <c r="GL823" s="5"/>
      <c r="GM823" s="5"/>
      <c r="GN823" s="5"/>
      <c r="GO823" s="5"/>
      <c r="GP823" s="5"/>
      <c r="GQ823" s="5"/>
      <c r="GR823" s="5"/>
      <c r="GS823" s="5"/>
      <c r="GT823" s="5"/>
      <c r="GU823" s="5"/>
      <c r="GV823" s="5"/>
      <c r="GW823" s="5"/>
      <c r="GX823" s="5"/>
      <c r="GY823" s="5"/>
      <c r="GZ823" s="5"/>
      <c r="HA823" s="5"/>
      <c r="HB823" s="5"/>
      <c r="HC823" s="5"/>
      <c r="HD823" s="5"/>
      <c r="HE823" s="5"/>
      <c r="HF823" s="5"/>
      <c r="HG823" s="5"/>
      <c r="HH823" s="5"/>
      <c r="HI823" s="5"/>
      <c r="HJ823" s="5"/>
      <c r="HK823" s="5"/>
      <c r="HL823" s="5"/>
    </row>
    <row r="824" spans="1:220" s="56" customFormat="1" x14ac:dyDescent="0.25">
      <c r="A824" s="44"/>
      <c r="B824" s="142"/>
      <c r="C824" s="143"/>
      <c r="D824" s="26"/>
      <c r="E824" s="26"/>
      <c r="F824" s="26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5"/>
      <c r="BF824" s="5"/>
      <c r="BG824" s="5"/>
      <c r="BH824" s="5"/>
      <c r="BI824" s="5"/>
      <c r="BJ824" s="5"/>
      <c r="BK824" s="5"/>
      <c r="BL824" s="5"/>
      <c r="BM824" s="5"/>
      <c r="BN824" s="5"/>
      <c r="BO824" s="5"/>
      <c r="BP824" s="5"/>
      <c r="BQ824" s="5"/>
      <c r="BR824" s="5"/>
      <c r="BS824" s="5"/>
      <c r="BT824" s="5"/>
      <c r="BU824" s="5"/>
      <c r="BV824" s="5"/>
      <c r="BW824" s="5"/>
      <c r="BX824" s="5"/>
      <c r="BY824" s="5"/>
      <c r="BZ824" s="5"/>
      <c r="CA824" s="5"/>
      <c r="CB824" s="5"/>
      <c r="CC824" s="5"/>
      <c r="CD824" s="5"/>
      <c r="CE824" s="5"/>
      <c r="CF824" s="5"/>
      <c r="CG824" s="5"/>
      <c r="CH824" s="5"/>
      <c r="CI824" s="5"/>
      <c r="CJ824" s="5"/>
      <c r="CK824" s="5"/>
      <c r="CL824" s="5"/>
      <c r="CM824" s="5"/>
      <c r="CN824" s="5"/>
      <c r="CO824" s="5"/>
      <c r="CP824" s="5"/>
      <c r="CQ824" s="5"/>
      <c r="CR824" s="5"/>
      <c r="CS824" s="5"/>
      <c r="CT824" s="5"/>
      <c r="CU824" s="5"/>
      <c r="CV824" s="5"/>
      <c r="CW824" s="5"/>
      <c r="CX824" s="5"/>
      <c r="CY824" s="5"/>
      <c r="CZ824" s="5"/>
      <c r="DA824" s="5"/>
      <c r="DB824" s="5"/>
      <c r="DC824" s="5"/>
      <c r="DD824" s="5"/>
      <c r="DE824" s="5"/>
      <c r="DF824" s="5"/>
      <c r="DG824" s="5"/>
      <c r="DH824" s="5"/>
      <c r="DI824" s="5"/>
      <c r="DJ824" s="5"/>
      <c r="DK824" s="5"/>
      <c r="DL824" s="5"/>
      <c r="DM824" s="5"/>
      <c r="DN824" s="5"/>
      <c r="DO824" s="5"/>
      <c r="DP824" s="5"/>
      <c r="DQ824" s="5"/>
      <c r="DR824" s="5"/>
      <c r="DS824" s="5"/>
      <c r="DT824" s="5"/>
      <c r="DU824" s="5"/>
      <c r="DV824" s="5"/>
      <c r="DW824" s="5"/>
      <c r="DX824" s="5"/>
      <c r="DY824" s="5"/>
      <c r="DZ824" s="5"/>
      <c r="EA824" s="5"/>
      <c r="EB824" s="5"/>
      <c r="EC824" s="5"/>
      <c r="ED824" s="5"/>
      <c r="EE824" s="5"/>
      <c r="EF824" s="5"/>
      <c r="EG824" s="5"/>
      <c r="EH824" s="5"/>
      <c r="EI824" s="5"/>
      <c r="EJ824" s="5"/>
      <c r="EK824" s="5"/>
      <c r="EL824" s="5"/>
      <c r="EM824" s="5"/>
      <c r="EN824" s="5"/>
      <c r="EO824" s="5"/>
      <c r="EP824" s="5"/>
      <c r="EQ824" s="5"/>
      <c r="ER824" s="5"/>
      <c r="ES824" s="5"/>
      <c r="ET824" s="5"/>
      <c r="EU824" s="5"/>
      <c r="EV824" s="5"/>
      <c r="EW824" s="5"/>
      <c r="EX824" s="5"/>
      <c r="EY824" s="5"/>
      <c r="EZ824" s="5"/>
      <c r="FA824" s="5"/>
      <c r="FB824" s="5"/>
      <c r="FC824" s="5"/>
      <c r="FD824" s="5"/>
      <c r="FE824" s="5"/>
      <c r="FF824" s="5"/>
      <c r="FG824" s="5"/>
      <c r="FH824" s="5"/>
      <c r="FI824" s="5"/>
      <c r="FJ824" s="5"/>
      <c r="FK824" s="5"/>
      <c r="FL824" s="5"/>
      <c r="FM824" s="5"/>
      <c r="FN824" s="5"/>
      <c r="FO824" s="5"/>
      <c r="FP824" s="5"/>
      <c r="FQ824" s="5"/>
      <c r="FR824" s="5"/>
      <c r="FS824" s="5"/>
      <c r="FT824" s="5"/>
      <c r="FU824" s="5"/>
      <c r="FV824" s="5"/>
      <c r="FW824" s="5"/>
      <c r="FX824" s="5"/>
      <c r="FY824" s="5"/>
      <c r="FZ824" s="5"/>
      <c r="GA824" s="5"/>
      <c r="GB824" s="5"/>
      <c r="GC824" s="5"/>
      <c r="GD824" s="5"/>
      <c r="GE824" s="5"/>
      <c r="GF824" s="5"/>
      <c r="GG824" s="5"/>
      <c r="GH824" s="5"/>
      <c r="GI824" s="5"/>
      <c r="GJ824" s="5"/>
      <c r="GK824" s="5"/>
      <c r="GL824" s="5"/>
      <c r="GM824" s="5"/>
      <c r="GN824" s="5"/>
      <c r="GO824" s="5"/>
      <c r="GP824" s="5"/>
      <c r="GQ824" s="5"/>
      <c r="GR824" s="5"/>
      <c r="GS824" s="5"/>
      <c r="GT824" s="5"/>
      <c r="GU824" s="5"/>
      <c r="GV824" s="5"/>
      <c r="GW824" s="5"/>
      <c r="GX824" s="5"/>
      <c r="GY824" s="5"/>
      <c r="GZ824" s="5"/>
      <c r="HA824" s="5"/>
      <c r="HB824" s="5"/>
      <c r="HC824" s="5"/>
      <c r="HD824" s="5"/>
      <c r="HE824" s="5"/>
      <c r="HF824" s="5"/>
      <c r="HG824" s="5"/>
      <c r="HH824" s="5"/>
      <c r="HI824" s="5"/>
      <c r="HJ824" s="5"/>
      <c r="HK824" s="5"/>
      <c r="HL824" s="5"/>
    </row>
    <row r="825" spans="1:220" s="56" customFormat="1" x14ac:dyDescent="0.25">
      <c r="A825" s="44"/>
      <c r="B825" s="142"/>
      <c r="C825" s="143"/>
      <c r="D825" s="26"/>
      <c r="E825" s="26"/>
      <c r="F825" s="26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5"/>
      <c r="BF825" s="5"/>
      <c r="BG825" s="5"/>
      <c r="BH825" s="5"/>
      <c r="BI825" s="5"/>
      <c r="BJ825" s="5"/>
      <c r="BK825" s="5"/>
      <c r="BL825" s="5"/>
      <c r="BM825" s="5"/>
      <c r="BN825" s="5"/>
      <c r="BO825" s="5"/>
      <c r="BP825" s="5"/>
      <c r="BQ825" s="5"/>
      <c r="BR825" s="5"/>
      <c r="BS825" s="5"/>
      <c r="BT825" s="5"/>
      <c r="BU825" s="5"/>
      <c r="BV825" s="5"/>
      <c r="BW825" s="5"/>
      <c r="BX825" s="5"/>
      <c r="BY825" s="5"/>
      <c r="BZ825" s="5"/>
      <c r="CA825" s="5"/>
      <c r="CB825" s="5"/>
      <c r="CC825" s="5"/>
      <c r="CD825" s="5"/>
      <c r="CE825" s="5"/>
      <c r="CF825" s="5"/>
      <c r="CG825" s="5"/>
      <c r="CH825" s="5"/>
      <c r="CI825" s="5"/>
      <c r="CJ825" s="5"/>
      <c r="CK825" s="5"/>
      <c r="CL825" s="5"/>
      <c r="CM825" s="5"/>
      <c r="CN825" s="5"/>
      <c r="CO825" s="5"/>
      <c r="CP825" s="5"/>
      <c r="CQ825" s="5"/>
      <c r="CR825" s="5"/>
      <c r="CS825" s="5"/>
      <c r="CT825" s="5"/>
      <c r="CU825" s="5"/>
      <c r="CV825" s="5"/>
      <c r="CW825" s="5"/>
      <c r="CX825" s="5"/>
      <c r="CY825" s="5"/>
      <c r="CZ825" s="5"/>
      <c r="DA825" s="5"/>
      <c r="DB825" s="5"/>
      <c r="DC825" s="5"/>
      <c r="DD825" s="5"/>
      <c r="DE825" s="5"/>
      <c r="DF825" s="5"/>
      <c r="DG825" s="5"/>
      <c r="DH825" s="5"/>
      <c r="DI825" s="5"/>
      <c r="DJ825" s="5"/>
      <c r="DK825" s="5"/>
      <c r="DL825" s="5"/>
      <c r="DM825" s="5"/>
      <c r="DN825" s="5"/>
      <c r="DO825" s="5"/>
      <c r="DP825" s="5"/>
      <c r="DQ825" s="5"/>
      <c r="DR825" s="5"/>
      <c r="DS825" s="5"/>
      <c r="DT825" s="5"/>
      <c r="DU825" s="5"/>
      <c r="DV825" s="5"/>
      <c r="DW825" s="5"/>
      <c r="DX825" s="5"/>
      <c r="DY825" s="5"/>
      <c r="DZ825" s="5"/>
      <c r="EA825" s="5"/>
      <c r="EB825" s="5"/>
      <c r="EC825" s="5"/>
      <c r="ED825" s="5"/>
      <c r="EE825" s="5"/>
      <c r="EF825" s="5"/>
      <c r="EG825" s="5"/>
      <c r="EH825" s="5"/>
      <c r="EI825" s="5"/>
      <c r="EJ825" s="5"/>
      <c r="EK825" s="5"/>
      <c r="EL825" s="5"/>
      <c r="EM825" s="5"/>
      <c r="EN825" s="5"/>
      <c r="EO825" s="5"/>
      <c r="EP825" s="5"/>
      <c r="EQ825" s="5"/>
      <c r="ER825" s="5"/>
      <c r="ES825" s="5"/>
      <c r="ET825" s="5"/>
      <c r="EU825" s="5"/>
      <c r="EV825" s="5"/>
      <c r="EW825" s="5"/>
      <c r="EX825" s="5"/>
      <c r="EY825" s="5"/>
      <c r="EZ825" s="5"/>
      <c r="FA825" s="5"/>
      <c r="FB825" s="5"/>
      <c r="FC825" s="5"/>
      <c r="FD825" s="5"/>
      <c r="FE825" s="5"/>
      <c r="FF825" s="5"/>
      <c r="FG825" s="5"/>
      <c r="FH825" s="5"/>
      <c r="FI825" s="5"/>
      <c r="FJ825" s="5"/>
      <c r="FK825" s="5"/>
      <c r="FL825" s="5"/>
      <c r="FM825" s="5"/>
      <c r="FN825" s="5"/>
      <c r="FO825" s="5"/>
      <c r="FP825" s="5"/>
      <c r="FQ825" s="5"/>
      <c r="FR825" s="5"/>
      <c r="FS825" s="5"/>
      <c r="FT825" s="5"/>
      <c r="FU825" s="5"/>
      <c r="FV825" s="5"/>
      <c r="FW825" s="5"/>
      <c r="FX825" s="5"/>
      <c r="FY825" s="5"/>
      <c r="FZ825" s="5"/>
      <c r="GA825" s="5"/>
      <c r="GB825" s="5"/>
      <c r="GC825" s="5"/>
      <c r="GD825" s="5"/>
      <c r="GE825" s="5"/>
      <c r="GF825" s="5"/>
      <c r="GG825" s="5"/>
      <c r="GH825" s="5"/>
      <c r="GI825" s="5"/>
      <c r="GJ825" s="5"/>
      <c r="GK825" s="5"/>
      <c r="GL825" s="5"/>
      <c r="GM825" s="5"/>
      <c r="GN825" s="5"/>
      <c r="GO825" s="5"/>
      <c r="GP825" s="5"/>
      <c r="GQ825" s="5"/>
      <c r="GR825" s="5"/>
      <c r="GS825" s="5"/>
      <c r="GT825" s="5"/>
      <c r="GU825" s="5"/>
      <c r="GV825" s="5"/>
      <c r="GW825" s="5"/>
      <c r="GX825" s="5"/>
      <c r="GY825" s="5"/>
      <c r="GZ825" s="5"/>
      <c r="HA825" s="5"/>
      <c r="HB825" s="5"/>
      <c r="HC825" s="5"/>
      <c r="HD825" s="5"/>
      <c r="HE825" s="5"/>
      <c r="HF825" s="5"/>
      <c r="HG825" s="5"/>
      <c r="HH825" s="5"/>
      <c r="HI825" s="5"/>
      <c r="HJ825" s="5"/>
      <c r="HK825" s="5"/>
      <c r="HL825" s="5"/>
    </row>
    <row r="826" spans="1:220" s="56" customFormat="1" x14ac:dyDescent="0.25">
      <c r="A826" s="44"/>
      <c r="B826" s="142"/>
      <c r="C826" s="143"/>
      <c r="D826" s="26"/>
      <c r="E826" s="26"/>
      <c r="F826" s="26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5"/>
      <c r="BF826" s="5"/>
      <c r="BG826" s="5"/>
      <c r="BH826" s="5"/>
      <c r="BI826" s="5"/>
      <c r="BJ826" s="5"/>
      <c r="BK826" s="5"/>
      <c r="BL826" s="5"/>
      <c r="BM826" s="5"/>
      <c r="BN826" s="5"/>
      <c r="BO826" s="5"/>
      <c r="BP826" s="5"/>
      <c r="BQ826" s="5"/>
      <c r="BR826" s="5"/>
      <c r="BS826" s="5"/>
      <c r="BT826" s="5"/>
      <c r="BU826" s="5"/>
      <c r="BV826" s="5"/>
      <c r="BW826" s="5"/>
      <c r="BX826" s="5"/>
      <c r="BY826" s="5"/>
      <c r="BZ826" s="5"/>
      <c r="CA826" s="5"/>
      <c r="CB826" s="5"/>
      <c r="CC826" s="5"/>
      <c r="CD826" s="5"/>
      <c r="CE826" s="5"/>
      <c r="CF826" s="5"/>
      <c r="CG826" s="5"/>
      <c r="CH826" s="5"/>
      <c r="CI826" s="5"/>
      <c r="CJ826" s="5"/>
      <c r="CK826" s="5"/>
      <c r="CL826" s="5"/>
      <c r="CM826" s="5"/>
      <c r="CN826" s="5"/>
      <c r="CO826" s="5"/>
      <c r="CP826" s="5"/>
      <c r="CQ826" s="5"/>
      <c r="CR826" s="5"/>
      <c r="CS826" s="5"/>
      <c r="CT826" s="5"/>
      <c r="CU826" s="5"/>
      <c r="CV826" s="5"/>
      <c r="CW826" s="5"/>
      <c r="CX826" s="5"/>
      <c r="CY826" s="5"/>
      <c r="CZ826" s="5"/>
      <c r="DA826" s="5"/>
      <c r="DB826" s="5"/>
      <c r="DC826" s="5"/>
      <c r="DD826" s="5"/>
      <c r="DE826" s="5"/>
      <c r="DF826" s="5"/>
      <c r="DG826" s="5"/>
      <c r="DH826" s="5"/>
      <c r="DI826" s="5"/>
      <c r="DJ826" s="5"/>
      <c r="DK826" s="5"/>
      <c r="DL826" s="5"/>
      <c r="DM826" s="5"/>
      <c r="DN826" s="5"/>
      <c r="DO826" s="5"/>
      <c r="DP826" s="5"/>
      <c r="DQ826" s="5"/>
      <c r="DR826" s="5"/>
      <c r="DS826" s="5"/>
      <c r="DT826" s="5"/>
      <c r="DU826" s="5"/>
      <c r="DV826" s="5"/>
      <c r="DW826" s="5"/>
      <c r="DX826" s="5"/>
      <c r="DY826" s="5"/>
      <c r="DZ826" s="5"/>
      <c r="EA826" s="5"/>
      <c r="EB826" s="5"/>
      <c r="EC826" s="5"/>
      <c r="ED826" s="5"/>
      <c r="EE826" s="5"/>
      <c r="EF826" s="5"/>
      <c r="EG826" s="5"/>
      <c r="EH826" s="5"/>
      <c r="EI826" s="5"/>
      <c r="EJ826" s="5"/>
      <c r="EK826" s="5"/>
      <c r="EL826" s="5"/>
      <c r="EM826" s="5"/>
      <c r="EN826" s="5"/>
      <c r="EO826" s="5"/>
      <c r="EP826" s="5"/>
      <c r="EQ826" s="5"/>
      <c r="ER826" s="5"/>
      <c r="ES826" s="5"/>
      <c r="ET826" s="5"/>
      <c r="EU826" s="5"/>
      <c r="EV826" s="5"/>
      <c r="EW826" s="5"/>
      <c r="EX826" s="5"/>
      <c r="EY826" s="5"/>
      <c r="EZ826" s="5"/>
      <c r="FA826" s="5"/>
      <c r="FB826" s="5"/>
      <c r="FC826" s="5"/>
      <c r="FD826" s="5"/>
      <c r="FE826" s="5"/>
      <c r="FF826" s="5"/>
      <c r="FG826" s="5"/>
      <c r="FH826" s="5"/>
      <c r="FI826" s="5"/>
      <c r="FJ826" s="5"/>
      <c r="FK826" s="5"/>
      <c r="FL826" s="5"/>
      <c r="FM826" s="5"/>
      <c r="FN826" s="5"/>
      <c r="FO826" s="5"/>
      <c r="FP826" s="5"/>
      <c r="FQ826" s="5"/>
      <c r="FR826" s="5"/>
      <c r="FS826" s="5"/>
      <c r="FT826" s="5"/>
      <c r="FU826" s="5"/>
      <c r="FV826" s="5"/>
      <c r="FW826" s="5"/>
      <c r="FX826" s="5"/>
      <c r="FY826" s="5"/>
      <c r="FZ826" s="5"/>
      <c r="GA826" s="5"/>
      <c r="GB826" s="5"/>
      <c r="GC826" s="5"/>
      <c r="GD826" s="5"/>
      <c r="GE826" s="5"/>
      <c r="GF826" s="5"/>
      <c r="GG826" s="5"/>
      <c r="GH826" s="5"/>
      <c r="GI826" s="5"/>
      <c r="GJ826" s="5"/>
      <c r="GK826" s="5"/>
      <c r="GL826" s="5"/>
      <c r="GM826" s="5"/>
      <c r="GN826" s="5"/>
      <c r="GO826" s="5"/>
      <c r="GP826" s="5"/>
      <c r="GQ826" s="5"/>
      <c r="GR826" s="5"/>
      <c r="GS826" s="5"/>
      <c r="GT826" s="5"/>
      <c r="GU826" s="5"/>
      <c r="GV826" s="5"/>
      <c r="GW826" s="5"/>
      <c r="GX826" s="5"/>
      <c r="GY826" s="5"/>
      <c r="GZ826" s="5"/>
      <c r="HA826" s="5"/>
      <c r="HB826" s="5"/>
      <c r="HC826" s="5"/>
      <c r="HD826" s="5"/>
      <c r="HE826" s="5"/>
      <c r="HF826" s="5"/>
      <c r="HG826" s="5"/>
      <c r="HH826" s="5"/>
      <c r="HI826" s="5"/>
      <c r="HJ826" s="5"/>
      <c r="HK826" s="5"/>
      <c r="HL826" s="5"/>
    </row>
    <row r="827" spans="1:220" s="56" customFormat="1" x14ac:dyDescent="0.25">
      <c r="A827" s="44"/>
      <c r="B827" s="142"/>
      <c r="C827" s="143"/>
      <c r="D827" s="26"/>
      <c r="E827" s="26"/>
      <c r="F827" s="26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5"/>
      <c r="BF827" s="5"/>
      <c r="BG827" s="5"/>
      <c r="BH827" s="5"/>
      <c r="BI827" s="5"/>
      <c r="BJ827" s="5"/>
      <c r="BK827" s="5"/>
      <c r="BL827" s="5"/>
      <c r="BM827" s="5"/>
      <c r="BN827" s="5"/>
      <c r="BO827" s="5"/>
      <c r="BP827" s="5"/>
      <c r="BQ827" s="5"/>
      <c r="BR827" s="5"/>
      <c r="BS827" s="5"/>
      <c r="BT827" s="5"/>
      <c r="BU827" s="5"/>
      <c r="BV827" s="5"/>
      <c r="BW827" s="5"/>
      <c r="BX827" s="5"/>
      <c r="BY827" s="5"/>
      <c r="BZ827" s="5"/>
      <c r="CA827" s="5"/>
      <c r="CB827" s="5"/>
      <c r="CC827" s="5"/>
      <c r="CD827" s="5"/>
      <c r="CE827" s="5"/>
      <c r="CF827" s="5"/>
      <c r="CG827" s="5"/>
      <c r="CH827" s="5"/>
      <c r="CI827" s="5"/>
      <c r="CJ827" s="5"/>
      <c r="CK827" s="5"/>
      <c r="CL827" s="5"/>
      <c r="CM827" s="5"/>
      <c r="CN827" s="5"/>
      <c r="CO827" s="5"/>
      <c r="CP827" s="5"/>
      <c r="CQ827" s="5"/>
      <c r="CR827" s="5"/>
      <c r="CS827" s="5"/>
      <c r="CT827" s="5"/>
      <c r="CU827" s="5"/>
      <c r="CV827" s="5"/>
      <c r="CW827" s="5"/>
      <c r="CX827" s="5"/>
      <c r="CY827" s="5"/>
      <c r="CZ827" s="5"/>
      <c r="DA827" s="5"/>
      <c r="DB827" s="5"/>
      <c r="DC827" s="5"/>
      <c r="DD827" s="5"/>
      <c r="DE827" s="5"/>
      <c r="DF827" s="5"/>
      <c r="DG827" s="5"/>
      <c r="DH827" s="5"/>
      <c r="DI827" s="5"/>
      <c r="DJ827" s="5"/>
      <c r="DK827" s="5"/>
      <c r="DL827" s="5"/>
      <c r="DM827" s="5"/>
      <c r="DN827" s="5"/>
      <c r="DO827" s="5"/>
      <c r="DP827" s="5"/>
      <c r="DQ827" s="5"/>
      <c r="DR827" s="5"/>
      <c r="DS827" s="5"/>
      <c r="DT827" s="5"/>
      <c r="DU827" s="5"/>
      <c r="DV827" s="5"/>
      <c r="DW827" s="5"/>
      <c r="DX827" s="5"/>
      <c r="DY827" s="5"/>
      <c r="DZ827" s="5"/>
      <c r="EA827" s="5"/>
      <c r="EB827" s="5"/>
      <c r="EC827" s="5"/>
      <c r="ED827" s="5"/>
      <c r="EE827" s="5"/>
      <c r="EF827" s="5"/>
      <c r="EG827" s="5"/>
      <c r="EH827" s="5"/>
      <c r="EI827" s="5"/>
      <c r="EJ827" s="5"/>
      <c r="EK827" s="5"/>
      <c r="EL827" s="5"/>
      <c r="EM827" s="5"/>
      <c r="EN827" s="5"/>
      <c r="EO827" s="5"/>
      <c r="EP827" s="5"/>
      <c r="EQ827" s="5"/>
      <c r="ER827" s="5"/>
      <c r="ES827" s="5"/>
      <c r="ET827" s="5"/>
      <c r="EU827" s="5"/>
      <c r="EV827" s="5"/>
      <c r="EW827" s="5"/>
      <c r="EX827" s="5"/>
      <c r="EY827" s="5"/>
      <c r="EZ827" s="5"/>
      <c r="FA827" s="5"/>
      <c r="FB827" s="5"/>
      <c r="FC827" s="5"/>
      <c r="FD827" s="5"/>
      <c r="FE827" s="5"/>
      <c r="FF827" s="5"/>
      <c r="FG827" s="5"/>
      <c r="FH827" s="5"/>
      <c r="FI827" s="5"/>
      <c r="FJ827" s="5"/>
      <c r="FK827" s="5"/>
      <c r="FL827" s="5"/>
      <c r="FM827" s="5"/>
      <c r="FN827" s="5"/>
      <c r="FO827" s="5"/>
      <c r="FP827" s="5"/>
      <c r="FQ827" s="5"/>
      <c r="FR827" s="5"/>
      <c r="FS827" s="5"/>
      <c r="FT827" s="5"/>
      <c r="FU827" s="5"/>
      <c r="FV827" s="5"/>
      <c r="FW827" s="5"/>
      <c r="FX827" s="5"/>
      <c r="FY827" s="5"/>
      <c r="FZ827" s="5"/>
      <c r="GA827" s="5"/>
      <c r="GB827" s="5"/>
      <c r="GC827" s="5"/>
      <c r="GD827" s="5"/>
      <c r="GE827" s="5"/>
      <c r="GF827" s="5"/>
      <c r="GG827" s="5"/>
      <c r="GH827" s="5"/>
      <c r="GI827" s="5"/>
      <c r="GJ827" s="5"/>
      <c r="GK827" s="5"/>
      <c r="GL827" s="5"/>
      <c r="GM827" s="5"/>
      <c r="GN827" s="5"/>
      <c r="GO827" s="5"/>
      <c r="GP827" s="5"/>
      <c r="GQ827" s="5"/>
      <c r="GR827" s="5"/>
      <c r="GS827" s="5"/>
      <c r="GT827" s="5"/>
      <c r="GU827" s="5"/>
      <c r="GV827" s="5"/>
      <c r="GW827" s="5"/>
      <c r="GX827" s="5"/>
      <c r="GY827" s="5"/>
      <c r="GZ827" s="5"/>
      <c r="HA827" s="5"/>
      <c r="HB827" s="5"/>
      <c r="HC827" s="5"/>
      <c r="HD827" s="5"/>
      <c r="HE827" s="5"/>
      <c r="HF827" s="5"/>
      <c r="HG827" s="5"/>
      <c r="HH827" s="5"/>
      <c r="HI827" s="5"/>
      <c r="HJ827" s="5"/>
      <c r="HK827" s="5"/>
      <c r="HL827" s="5"/>
    </row>
    <row r="828" spans="1:220" s="56" customFormat="1" x14ac:dyDescent="0.25">
      <c r="A828" s="44"/>
      <c r="B828" s="142"/>
      <c r="C828" s="143"/>
      <c r="D828" s="26"/>
      <c r="E828" s="26"/>
      <c r="F828" s="26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5"/>
      <c r="BF828" s="5"/>
      <c r="BG828" s="5"/>
      <c r="BH828" s="5"/>
      <c r="BI828" s="5"/>
      <c r="BJ828" s="5"/>
      <c r="BK828" s="5"/>
      <c r="BL828" s="5"/>
      <c r="BM828" s="5"/>
      <c r="BN828" s="5"/>
      <c r="BO828" s="5"/>
      <c r="BP828" s="5"/>
      <c r="BQ828" s="5"/>
      <c r="BR828" s="5"/>
      <c r="BS828" s="5"/>
      <c r="BT828" s="5"/>
      <c r="BU828" s="5"/>
      <c r="BV828" s="5"/>
      <c r="BW828" s="5"/>
      <c r="BX828" s="5"/>
      <c r="BY828" s="5"/>
      <c r="BZ828" s="5"/>
      <c r="CA828" s="5"/>
      <c r="CB828" s="5"/>
      <c r="CC828" s="5"/>
      <c r="CD828" s="5"/>
      <c r="CE828" s="5"/>
      <c r="CF828" s="5"/>
      <c r="CG828" s="5"/>
      <c r="CH828" s="5"/>
      <c r="CI828" s="5"/>
      <c r="CJ828" s="5"/>
      <c r="CK828" s="5"/>
      <c r="CL828" s="5"/>
      <c r="CM828" s="5"/>
      <c r="CN828" s="5"/>
      <c r="CO828" s="5"/>
      <c r="CP828" s="5"/>
      <c r="CQ828" s="5"/>
      <c r="CR828" s="5"/>
      <c r="CS828" s="5"/>
      <c r="CT828" s="5"/>
      <c r="CU828" s="5"/>
      <c r="CV828" s="5"/>
      <c r="CW828" s="5"/>
      <c r="CX828" s="5"/>
      <c r="CY828" s="5"/>
      <c r="CZ828" s="5"/>
      <c r="DA828" s="5"/>
      <c r="DB828" s="5"/>
      <c r="DC828" s="5"/>
      <c r="DD828" s="5"/>
      <c r="DE828" s="5"/>
      <c r="DF828" s="5"/>
      <c r="DG828" s="5"/>
      <c r="DH828" s="5"/>
      <c r="DI828" s="5"/>
      <c r="DJ828" s="5"/>
      <c r="DK828" s="5"/>
      <c r="DL828" s="5"/>
      <c r="DM828" s="5"/>
      <c r="DN828" s="5"/>
      <c r="DO828" s="5"/>
      <c r="DP828" s="5"/>
      <c r="DQ828" s="5"/>
      <c r="DR828" s="5"/>
      <c r="DS828" s="5"/>
      <c r="DT828" s="5"/>
      <c r="DU828" s="5"/>
      <c r="DV828" s="5"/>
      <c r="DW828" s="5"/>
      <c r="DX828" s="5"/>
      <c r="DY828" s="5"/>
      <c r="DZ828" s="5"/>
      <c r="EA828" s="5"/>
      <c r="EB828" s="5"/>
      <c r="EC828" s="5"/>
      <c r="ED828" s="5"/>
      <c r="EE828" s="5"/>
      <c r="EF828" s="5"/>
      <c r="EG828" s="5"/>
      <c r="EH828" s="5"/>
      <c r="EI828" s="5"/>
      <c r="EJ828" s="5"/>
      <c r="EK828" s="5"/>
      <c r="EL828" s="5"/>
      <c r="EM828" s="5"/>
      <c r="EN828" s="5"/>
      <c r="EO828" s="5"/>
      <c r="EP828" s="5"/>
      <c r="EQ828" s="5"/>
      <c r="ER828" s="5"/>
      <c r="ES828" s="5"/>
      <c r="ET828" s="5"/>
      <c r="EU828" s="5"/>
      <c r="EV828" s="5"/>
      <c r="EW828" s="5"/>
      <c r="EX828" s="5"/>
      <c r="EY828" s="5"/>
      <c r="EZ828" s="5"/>
      <c r="FA828" s="5"/>
      <c r="FB828" s="5"/>
      <c r="FC828" s="5"/>
      <c r="FD828" s="5"/>
      <c r="FE828" s="5"/>
      <c r="FF828" s="5"/>
      <c r="FG828" s="5"/>
      <c r="FH828" s="5"/>
      <c r="FI828" s="5"/>
      <c r="FJ828" s="5"/>
      <c r="FK828" s="5"/>
      <c r="FL828" s="5"/>
      <c r="FM828" s="5"/>
      <c r="FN828" s="5"/>
      <c r="FO828" s="5"/>
      <c r="FP828" s="5"/>
      <c r="FQ828" s="5"/>
      <c r="FR828" s="5"/>
      <c r="FS828" s="5"/>
      <c r="FT828" s="5"/>
      <c r="FU828" s="5"/>
      <c r="FV828" s="5"/>
      <c r="FW828" s="5"/>
      <c r="FX828" s="5"/>
      <c r="FY828" s="5"/>
      <c r="FZ828" s="5"/>
      <c r="GA828" s="5"/>
      <c r="GB828" s="5"/>
      <c r="GC828" s="5"/>
      <c r="GD828" s="5"/>
      <c r="GE828" s="5"/>
      <c r="GF828" s="5"/>
      <c r="GG828" s="5"/>
      <c r="GH828" s="5"/>
      <c r="GI828" s="5"/>
      <c r="GJ828" s="5"/>
      <c r="GK828" s="5"/>
      <c r="GL828" s="5"/>
      <c r="GM828" s="5"/>
      <c r="GN828" s="5"/>
      <c r="GO828" s="5"/>
      <c r="GP828" s="5"/>
      <c r="GQ828" s="5"/>
      <c r="GR828" s="5"/>
      <c r="GS828" s="5"/>
      <c r="GT828" s="5"/>
      <c r="GU828" s="5"/>
      <c r="GV828" s="5"/>
      <c r="GW828" s="5"/>
      <c r="GX828" s="5"/>
      <c r="GY828" s="5"/>
      <c r="GZ828" s="5"/>
      <c r="HA828" s="5"/>
      <c r="HB828" s="5"/>
      <c r="HC828" s="5"/>
      <c r="HD828" s="5"/>
      <c r="HE828" s="5"/>
      <c r="HF828" s="5"/>
      <c r="HG828" s="5"/>
      <c r="HH828" s="5"/>
      <c r="HI828" s="5"/>
      <c r="HJ828" s="5"/>
      <c r="HK828" s="5"/>
      <c r="HL828" s="5"/>
    </row>
    <row r="829" spans="1:220" s="56" customFormat="1" x14ac:dyDescent="0.25">
      <c r="A829" s="44"/>
      <c r="B829" s="142"/>
      <c r="C829" s="143"/>
      <c r="D829" s="26"/>
      <c r="E829" s="26"/>
      <c r="F829" s="26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5"/>
      <c r="BF829" s="5"/>
      <c r="BG829" s="5"/>
      <c r="BH829" s="5"/>
      <c r="BI829" s="5"/>
      <c r="BJ829" s="5"/>
      <c r="BK829" s="5"/>
      <c r="BL829" s="5"/>
      <c r="BM829" s="5"/>
      <c r="BN829" s="5"/>
      <c r="BO829" s="5"/>
      <c r="BP829" s="5"/>
      <c r="BQ829" s="5"/>
      <c r="BR829" s="5"/>
      <c r="BS829" s="5"/>
      <c r="BT829" s="5"/>
      <c r="BU829" s="5"/>
      <c r="BV829" s="5"/>
      <c r="BW829" s="5"/>
      <c r="BX829" s="5"/>
      <c r="BY829" s="5"/>
      <c r="BZ829" s="5"/>
      <c r="CA829" s="5"/>
      <c r="CB829" s="5"/>
      <c r="CC829" s="5"/>
      <c r="CD829" s="5"/>
      <c r="CE829" s="5"/>
      <c r="CF829" s="5"/>
      <c r="CG829" s="5"/>
      <c r="CH829" s="5"/>
      <c r="CI829" s="5"/>
      <c r="CJ829" s="5"/>
      <c r="CK829" s="5"/>
      <c r="CL829" s="5"/>
      <c r="CM829" s="5"/>
      <c r="CN829" s="5"/>
      <c r="CO829" s="5"/>
      <c r="CP829" s="5"/>
      <c r="CQ829" s="5"/>
      <c r="CR829" s="5"/>
      <c r="CS829" s="5"/>
      <c r="CT829" s="5"/>
      <c r="CU829" s="5"/>
      <c r="CV829" s="5"/>
      <c r="CW829" s="5"/>
      <c r="CX829" s="5"/>
      <c r="CY829" s="5"/>
      <c r="CZ829" s="5"/>
      <c r="DA829" s="5"/>
      <c r="DB829" s="5"/>
      <c r="DC829" s="5"/>
      <c r="DD829" s="5"/>
      <c r="DE829" s="5"/>
      <c r="DF829" s="5"/>
      <c r="DG829" s="5"/>
      <c r="DH829" s="5"/>
      <c r="DI829" s="5"/>
      <c r="DJ829" s="5"/>
      <c r="DK829" s="5"/>
      <c r="DL829" s="5"/>
      <c r="DM829" s="5"/>
      <c r="DN829" s="5"/>
      <c r="DO829" s="5"/>
      <c r="DP829" s="5"/>
      <c r="DQ829" s="5"/>
      <c r="DR829" s="5"/>
      <c r="DS829" s="5"/>
      <c r="DT829" s="5"/>
      <c r="DU829" s="5"/>
      <c r="DV829" s="5"/>
      <c r="DW829" s="5"/>
      <c r="DX829" s="5"/>
      <c r="DY829" s="5"/>
      <c r="DZ829" s="5"/>
      <c r="EA829" s="5"/>
      <c r="EB829" s="5"/>
      <c r="EC829" s="5"/>
      <c r="ED829" s="5"/>
      <c r="EE829" s="5"/>
      <c r="EF829" s="5"/>
      <c r="EG829" s="5"/>
      <c r="EH829" s="5"/>
      <c r="EI829" s="5"/>
      <c r="EJ829" s="5"/>
      <c r="EK829" s="5"/>
      <c r="EL829" s="5"/>
      <c r="EM829" s="5"/>
      <c r="EN829" s="5"/>
      <c r="EO829" s="5"/>
      <c r="EP829" s="5"/>
      <c r="EQ829" s="5"/>
      <c r="ER829" s="5"/>
      <c r="ES829" s="5"/>
      <c r="ET829" s="5"/>
      <c r="EU829" s="5"/>
      <c r="EV829" s="5"/>
      <c r="EW829" s="5"/>
      <c r="EX829" s="5"/>
      <c r="EY829" s="5"/>
      <c r="EZ829" s="5"/>
      <c r="FA829" s="5"/>
      <c r="FB829" s="5"/>
      <c r="FC829" s="5"/>
      <c r="FD829" s="5"/>
      <c r="FE829" s="5"/>
      <c r="FF829" s="5"/>
      <c r="FG829" s="5"/>
      <c r="FH829" s="5"/>
      <c r="FI829" s="5"/>
      <c r="FJ829" s="5"/>
      <c r="FK829" s="5"/>
      <c r="FL829" s="5"/>
      <c r="FM829" s="5"/>
      <c r="FN829" s="5"/>
      <c r="FO829" s="5"/>
      <c r="FP829" s="5"/>
      <c r="FQ829" s="5"/>
      <c r="FR829" s="5"/>
      <c r="FS829" s="5"/>
      <c r="FT829" s="5"/>
      <c r="FU829" s="5"/>
      <c r="FV829" s="5"/>
      <c r="FW829" s="5"/>
      <c r="FX829" s="5"/>
      <c r="FY829" s="5"/>
      <c r="FZ829" s="5"/>
      <c r="GA829" s="5"/>
      <c r="GB829" s="5"/>
      <c r="GC829" s="5"/>
      <c r="GD829" s="5"/>
      <c r="GE829" s="5"/>
      <c r="GF829" s="5"/>
      <c r="GG829" s="5"/>
      <c r="GH829" s="5"/>
      <c r="GI829" s="5"/>
      <c r="GJ829" s="5"/>
      <c r="GK829" s="5"/>
      <c r="GL829" s="5"/>
      <c r="GM829" s="5"/>
      <c r="GN829" s="5"/>
      <c r="GO829" s="5"/>
      <c r="GP829" s="5"/>
      <c r="GQ829" s="5"/>
      <c r="GR829" s="5"/>
      <c r="GS829" s="5"/>
      <c r="GT829" s="5"/>
      <c r="GU829" s="5"/>
      <c r="GV829" s="5"/>
      <c r="GW829" s="5"/>
      <c r="GX829" s="5"/>
      <c r="GY829" s="5"/>
      <c r="GZ829" s="5"/>
      <c r="HA829" s="5"/>
      <c r="HB829" s="5"/>
      <c r="HC829" s="5"/>
      <c r="HD829" s="5"/>
      <c r="HE829" s="5"/>
      <c r="HF829" s="5"/>
      <c r="HG829" s="5"/>
      <c r="HH829" s="5"/>
      <c r="HI829" s="5"/>
      <c r="HJ829" s="5"/>
      <c r="HK829" s="5"/>
      <c r="HL829" s="5"/>
    </row>
    <row r="830" spans="1:220" s="56" customFormat="1" x14ac:dyDescent="0.25">
      <c r="A830" s="44"/>
      <c r="B830" s="142"/>
      <c r="C830" s="143"/>
      <c r="D830" s="26"/>
      <c r="E830" s="26"/>
      <c r="F830" s="26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5"/>
      <c r="BF830" s="5"/>
      <c r="BG830" s="5"/>
      <c r="BH830" s="5"/>
      <c r="BI830" s="5"/>
      <c r="BJ830" s="5"/>
      <c r="BK830" s="5"/>
      <c r="BL830" s="5"/>
      <c r="BM830" s="5"/>
      <c r="BN830" s="5"/>
      <c r="BO830" s="5"/>
      <c r="BP830" s="5"/>
      <c r="BQ830" s="5"/>
      <c r="BR830" s="5"/>
      <c r="BS830" s="5"/>
      <c r="BT830" s="5"/>
      <c r="BU830" s="5"/>
      <c r="BV830" s="5"/>
      <c r="BW830" s="5"/>
      <c r="BX830" s="5"/>
      <c r="BY830" s="5"/>
      <c r="BZ830" s="5"/>
      <c r="CA830" s="5"/>
      <c r="CB830" s="5"/>
      <c r="CC830" s="5"/>
      <c r="CD830" s="5"/>
      <c r="CE830" s="5"/>
      <c r="CF830" s="5"/>
      <c r="CG830" s="5"/>
      <c r="CH830" s="5"/>
      <c r="CI830" s="5"/>
      <c r="CJ830" s="5"/>
      <c r="CK830" s="5"/>
      <c r="CL830" s="5"/>
      <c r="CM830" s="5"/>
      <c r="CN830" s="5"/>
      <c r="CO830" s="5"/>
      <c r="CP830" s="5"/>
      <c r="CQ830" s="5"/>
      <c r="CR830" s="5"/>
      <c r="CS830" s="5"/>
      <c r="CT830" s="5"/>
      <c r="CU830" s="5"/>
      <c r="CV830" s="5"/>
      <c r="CW830" s="5"/>
      <c r="CX830" s="5"/>
      <c r="CY830" s="5"/>
      <c r="CZ830" s="5"/>
      <c r="DA830" s="5"/>
      <c r="DB830" s="5"/>
      <c r="DC830" s="5"/>
      <c r="DD830" s="5"/>
      <c r="DE830" s="5"/>
      <c r="DF830" s="5"/>
      <c r="DG830" s="5"/>
      <c r="DH830" s="5"/>
      <c r="DI830" s="5"/>
      <c r="DJ830" s="5"/>
      <c r="DK830" s="5"/>
      <c r="DL830" s="5"/>
      <c r="DM830" s="5"/>
      <c r="DN830" s="5"/>
      <c r="DO830" s="5"/>
      <c r="DP830" s="5"/>
      <c r="DQ830" s="5"/>
      <c r="DR830" s="5"/>
      <c r="DS830" s="5"/>
      <c r="DT830" s="5"/>
      <c r="DU830" s="5"/>
      <c r="DV830" s="5"/>
      <c r="DW830" s="5"/>
      <c r="DX830" s="5"/>
      <c r="DY830" s="5"/>
      <c r="DZ830" s="5"/>
      <c r="EA830" s="5"/>
      <c r="EB830" s="5"/>
      <c r="EC830" s="5"/>
      <c r="ED830" s="5"/>
      <c r="EE830" s="5"/>
      <c r="EF830" s="5"/>
      <c r="EG830" s="5"/>
      <c r="EH830" s="5"/>
      <c r="EI830" s="5"/>
      <c r="EJ830" s="5"/>
      <c r="EK830" s="5"/>
      <c r="EL830" s="5"/>
      <c r="EM830" s="5"/>
      <c r="EN830" s="5"/>
      <c r="EO830" s="5"/>
      <c r="EP830" s="5"/>
      <c r="EQ830" s="5"/>
      <c r="ER830" s="5"/>
      <c r="ES830" s="5"/>
      <c r="ET830" s="5"/>
      <c r="EU830" s="5"/>
      <c r="EV830" s="5"/>
      <c r="EW830" s="5"/>
      <c r="EX830" s="5"/>
      <c r="EY830" s="5"/>
      <c r="EZ830" s="5"/>
      <c r="FA830" s="5"/>
      <c r="FB830" s="5"/>
      <c r="FC830" s="5"/>
      <c r="FD830" s="5"/>
      <c r="FE830" s="5"/>
      <c r="FF830" s="5"/>
      <c r="FG830" s="5"/>
      <c r="FH830" s="5"/>
      <c r="FI830" s="5"/>
      <c r="FJ830" s="5"/>
      <c r="FK830" s="5"/>
      <c r="FL830" s="5"/>
      <c r="FM830" s="5"/>
      <c r="FN830" s="5"/>
      <c r="FO830" s="5"/>
      <c r="FP830" s="5"/>
      <c r="FQ830" s="5"/>
      <c r="FR830" s="5"/>
      <c r="FS830" s="5"/>
      <c r="FT830" s="5"/>
      <c r="FU830" s="5"/>
      <c r="FV830" s="5"/>
      <c r="FW830" s="5"/>
      <c r="FX830" s="5"/>
      <c r="FY830" s="5"/>
      <c r="FZ830" s="5"/>
      <c r="GA830" s="5"/>
      <c r="GB830" s="5"/>
      <c r="GC830" s="5"/>
      <c r="GD830" s="5"/>
      <c r="GE830" s="5"/>
      <c r="GF830" s="5"/>
      <c r="GG830" s="5"/>
      <c r="GH830" s="5"/>
      <c r="GI830" s="5"/>
      <c r="GJ830" s="5"/>
      <c r="GK830" s="5"/>
      <c r="GL830" s="5"/>
      <c r="GM830" s="5"/>
      <c r="GN830" s="5"/>
      <c r="GO830" s="5"/>
      <c r="GP830" s="5"/>
      <c r="GQ830" s="5"/>
      <c r="GR830" s="5"/>
      <c r="GS830" s="5"/>
      <c r="GT830" s="5"/>
      <c r="GU830" s="5"/>
      <c r="GV830" s="5"/>
      <c r="GW830" s="5"/>
      <c r="GX830" s="5"/>
      <c r="GY830" s="5"/>
      <c r="GZ830" s="5"/>
      <c r="HA830" s="5"/>
      <c r="HB830" s="5"/>
      <c r="HC830" s="5"/>
      <c r="HD830" s="5"/>
      <c r="HE830" s="5"/>
      <c r="HF830" s="5"/>
      <c r="HG830" s="5"/>
      <c r="HH830" s="5"/>
      <c r="HI830" s="5"/>
      <c r="HJ830" s="5"/>
      <c r="HK830" s="5"/>
      <c r="HL830" s="5"/>
    </row>
    <row r="831" spans="1:220" s="56" customFormat="1" x14ac:dyDescent="0.25">
      <c r="A831" s="44"/>
      <c r="B831" s="142"/>
      <c r="C831" s="143"/>
      <c r="D831" s="26"/>
      <c r="E831" s="26"/>
      <c r="F831" s="26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  <c r="BF831" s="5"/>
      <c r="BG831" s="5"/>
      <c r="BH831" s="5"/>
      <c r="BI831" s="5"/>
      <c r="BJ831" s="5"/>
      <c r="BK831" s="5"/>
      <c r="BL831" s="5"/>
      <c r="BM831" s="5"/>
      <c r="BN831" s="5"/>
      <c r="BO831" s="5"/>
      <c r="BP831" s="5"/>
      <c r="BQ831" s="5"/>
      <c r="BR831" s="5"/>
      <c r="BS831" s="5"/>
      <c r="BT831" s="5"/>
      <c r="BU831" s="5"/>
      <c r="BV831" s="5"/>
      <c r="BW831" s="5"/>
      <c r="BX831" s="5"/>
      <c r="BY831" s="5"/>
      <c r="BZ831" s="5"/>
      <c r="CA831" s="5"/>
      <c r="CB831" s="5"/>
      <c r="CC831" s="5"/>
      <c r="CD831" s="5"/>
      <c r="CE831" s="5"/>
      <c r="CF831" s="5"/>
      <c r="CG831" s="5"/>
      <c r="CH831" s="5"/>
      <c r="CI831" s="5"/>
      <c r="CJ831" s="5"/>
      <c r="CK831" s="5"/>
      <c r="CL831" s="5"/>
      <c r="CM831" s="5"/>
      <c r="CN831" s="5"/>
      <c r="CO831" s="5"/>
      <c r="CP831" s="5"/>
      <c r="CQ831" s="5"/>
      <c r="CR831" s="5"/>
      <c r="CS831" s="5"/>
      <c r="CT831" s="5"/>
      <c r="CU831" s="5"/>
      <c r="CV831" s="5"/>
      <c r="CW831" s="5"/>
      <c r="CX831" s="5"/>
      <c r="CY831" s="5"/>
      <c r="CZ831" s="5"/>
      <c r="DA831" s="5"/>
      <c r="DB831" s="5"/>
      <c r="DC831" s="5"/>
      <c r="DD831" s="5"/>
      <c r="DE831" s="5"/>
      <c r="DF831" s="5"/>
      <c r="DG831" s="5"/>
      <c r="DH831" s="5"/>
      <c r="DI831" s="5"/>
      <c r="DJ831" s="5"/>
      <c r="DK831" s="5"/>
      <c r="DL831" s="5"/>
      <c r="DM831" s="5"/>
      <c r="DN831" s="5"/>
      <c r="DO831" s="5"/>
      <c r="DP831" s="5"/>
      <c r="DQ831" s="5"/>
      <c r="DR831" s="5"/>
      <c r="DS831" s="5"/>
      <c r="DT831" s="5"/>
      <c r="DU831" s="5"/>
      <c r="DV831" s="5"/>
      <c r="DW831" s="5"/>
      <c r="DX831" s="5"/>
      <c r="DY831" s="5"/>
      <c r="DZ831" s="5"/>
      <c r="EA831" s="5"/>
      <c r="EB831" s="5"/>
      <c r="EC831" s="5"/>
      <c r="ED831" s="5"/>
      <c r="EE831" s="5"/>
      <c r="EF831" s="5"/>
      <c r="EG831" s="5"/>
      <c r="EH831" s="5"/>
      <c r="EI831" s="5"/>
      <c r="EJ831" s="5"/>
      <c r="EK831" s="5"/>
      <c r="EL831" s="5"/>
      <c r="EM831" s="5"/>
      <c r="EN831" s="5"/>
      <c r="EO831" s="5"/>
      <c r="EP831" s="5"/>
      <c r="EQ831" s="5"/>
      <c r="ER831" s="5"/>
      <c r="ES831" s="5"/>
      <c r="ET831" s="5"/>
      <c r="EU831" s="5"/>
      <c r="EV831" s="5"/>
      <c r="EW831" s="5"/>
      <c r="EX831" s="5"/>
      <c r="EY831" s="5"/>
      <c r="EZ831" s="5"/>
      <c r="FA831" s="5"/>
      <c r="FB831" s="5"/>
      <c r="FC831" s="5"/>
      <c r="FD831" s="5"/>
      <c r="FE831" s="5"/>
      <c r="FF831" s="5"/>
      <c r="FG831" s="5"/>
      <c r="FH831" s="5"/>
      <c r="FI831" s="5"/>
      <c r="FJ831" s="5"/>
      <c r="FK831" s="5"/>
      <c r="FL831" s="5"/>
      <c r="FM831" s="5"/>
      <c r="FN831" s="5"/>
      <c r="FO831" s="5"/>
      <c r="FP831" s="5"/>
      <c r="FQ831" s="5"/>
      <c r="FR831" s="5"/>
      <c r="FS831" s="5"/>
      <c r="FT831" s="5"/>
      <c r="FU831" s="5"/>
      <c r="FV831" s="5"/>
      <c r="FW831" s="5"/>
      <c r="FX831" s="5"/>
      <c r="FY831" s="5"/>
      <c r="FZ831" s="5"/>
      <c r="GA831" s="5"/>
      <c r="GB831" s="5"/>
      <c r="GC831" s="5"/>
      <c r="GD831" s="5"/>
      <c r="GE831" s="5"/>
      <c r="GF831" s="5"/>
      <c r="GG831" s="5"/>
      <c r="GH831" s="5"/>
      <c r="GI831" s="5"/>
      <c r="GJ831" s="5"/>
      <c r="GK831" s="5"/>
      <c r="GL831" s="5"/>
      <c r="GM831" s="5"/>
      <c r="GN831" s="5"/>
      <c r="GO831" s="5"/>
      <c r="GP831" s="5"/>
      <c r="GQ831" s="5"/>
      <c r="GR831" s="5"/>
      <c r="GS831" s="5"/>
      <c r="GT831" s="5"/>
      <c r="GU831" s="5"/>
      <c r="GV831" s="5"/>
      <c r="GW831" s="5"/>
      <c r="GX831" s="5"/>
      <c r="GY831" s="5"/>
      <c r="GZ831" s="5"/>
      <c r="HA831" s="5"/>
      <c r="HB831" s="5"/>
      <c r="HC831" s="5"/>
      <c r="HD831" s="5"/>
      <c r="HE831" s="5"/>
      <c r="HF831" s="5"/>
      <c r="HG831" s="5"/>
      <c r="HH831" s="5"/>
      <c r="HI831" s="5"/>
      <c r="HJ831" s="5"/>
      <c r="HK831" s="5"/>
      <c r="HL831" s="5"/>
    </row>
    <row r="832" spans="1:220" s="56" customFormat="1" x14ac:dyDescent="0.25">
      <c r="A832" s="44"/>
      <c r="B832" s="142"/>
      <c r="C832" s="143"/>
      <c r="D832" s="26"/>
      <c r="E832" s="26"/>
      <c r="F832" s="26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  <c r="BF832" s="5"/>
      <c r="BG832" s="5"/>
      <c r="BH832" s="5"/>
      <c r="BI832" s="5"/>
      <c r="BJ832" s="5"/>
      <c r="BK832" s="5"/>
      <c r="BL832" s="5"/>
      <c r="BM832" s="5"/>
      <c r="BN832" s="5"/>
      <c r="BO832" s="5"/>
      <c r="BP832" s="5"/>
      <c r="BQ832" s="5"/>
      <c r="BR832" s="5"/>
      <c r="BS832" s="5"/>
      <c r="BT832" s="5"/>
      <c r="BU832" s="5"/>
      <c r="BV832" s="5"/>
      <c r="BW832" s="5"/>
      <c r="BX832" s="5"/>
      <c r="BY832" s="5"/>
      <c r="BZ832" s="5"/>
      <c r="CA832" s="5"/>
      <c r="CB832" s="5"/>
      <c r="CC832" s="5"/>
      <c r="CD832" s="5"/>
      <c r="CE832" s="5"/>
      <c r="CF832" s="5"/>
      <c r="CG832" s="5"/>
      <c r="CH832" s="5"/>
      <c r="CI832" s="5"/>
      <c r="CJ832" s="5"/>
      <c r="CK832" s="5"/>
      <c r="CL832" s="5"/>
      <c r="CM832" s="5"/>
      <c r="CN832" s="5"/>
      <c r="CO832" s="5"/>
      <c r="CP832" s="5"/>
      <c r="CQ832" s="5"/>
      <c r="CR832" s="5"/>
      <c r="CS832" s="5"/>
      <c r="CT832" s="5"/>
      <c r="CU832" s="5"/>
      <c r="CV832" s="5"/>
      <c r="CW832" s="5"/>
      <c r="CX832" s="5"/>
      <c r="CY832" s="5"/>
      <c r="CZ832" s="5"/>
      <c r="DA832" s="5"/>
      <c r="DB832" s="5"/>
      <c r="DC832" s="5"/>
      <c r="DD832" s="5"/>
      <c r="DE832" s="5"/>
      <c r="DF832" s="5"/>
      <c r="DG832" s="5"/>
      <c r="DH832" s="5"/>
      <c r="DI832" s="5"/>
      <c r="DJ832" s="5"/>
      <c r="DK832" s="5"/>
      <c r="DL832" s="5"/>
      <c r="DM832" s="5"/>
      <c r="DN832" s="5"/>
      <c r="DO832" s="5"/>
      <c r="DP832" s="5"/>
      <c r="DQ832" s="5"/>
      <c r="DR832" s="5"/>
      <c r="DS832" s="5"/>
      <c r="DT832" s="5"/>
      <c r="DU832" s="5"/>
      <c r="DV832" s="5"/>
      <c r="DW832" s="5"/>
      <c r="DX832" s="5"/>
      <c r="DY832" s="5"/>
      <c r="DZ832" s="5"/>
      <c r="EA832" s="5"/>
      <c r="EB832" s="5"/>
      <c r="EC832" s="5"/>
      <c r="ED832" s="5"/>
      <c r="EE832" s="5"/>
      <c r="EF832" s="5"/>
      <c r="EG832" s="5"/>
      <c r="EH832" s="5"/>
      <c r="EI832" s="5"/>
      <c r="EJ832" s="5"/>
      <c r="EK832" s="5"/>
      <c r="EL832" s="5"/>
      <c r="EM832" s="5"/>
      <c r="EN832" s="5"/>
      <c r="EO832" s="5"/>
      <c r="EP832" s="5"/>
      <c r="EQ832" s="5"/>
      <c r="ER832" s="5"/>
      <c r="ES832" s="5"/>
      <c r="ET832" s="5"/>
      <c r="EU832" s="5"/>
      <c r="EV832" s="5"/>
      <c r="EW832" s="5"/>
      <c r="EX832" s="5"/>
      <c r="EY832" s="5"/>
      <c r="EZ832" s="5"/>
      <c r="FA832" s="5"/>
      <c r="FB832" s="5"/>
      <c r="FC832" s="5"/>
      <c r="FD832" s="5"/>
      <c r="FE832" s="5"/>
      <c r="FF832" s="5"/>
      <c r="FG832" s="5"/>
      <c r="FH832" s="5"/>
      <c r="FI832" s="5"/>
      <c r="FJ832" s="5"/>
      <c r="FK832" s="5"/>
      <c r="FL832" s="5"/>
      <c r="FM832" s="5"/>
      <c r="FN832" s="5"/>
      <c r="FO832" s="5"/>
      <c r="FP832" s="5"/>
      <c r="FQ832" s="5"/>
      <c r="FR832" s="5"/>
      <c r="FS832" s="5"/>
      <c r="FT832" s="5"/>
      <c r="FU832" s="5"/>
      <c r="FV832" s="5"/>
      <c r="FW832" s="5"/>
      <c r="FX832" s="5"/>
      <c r="FY832" s="5"/>
      <c r="FZ832" s="5"/>
      <c r="GA832" s="5"/>
      <c r="GB832" s="5"/>
      <c r="GC832" s="5"/>
      <c r="GD832" s="5"/>
      <c r="GE832" s="5"/>
      <c r="GF832" s="5"/>
      <c r="GG832" s="5"/>
      <c r="GH832" s="5"/>
      <c r="GI832" s="5"/>
      <c r="GJ832" s="5"/>
      <c r="GK832" s="5"/>
      <c r="GL832" s="5"/>
      <c r="GM832" s="5"/>
      <c r="GN832" s="5"/>
      <c r="GO832" s="5"/>
      <c r="GP832" s="5"/>
      <c r="GQ832" s="5"/>
      <c r="GR832" s="5"/>
      <c r="GS832" s="5"/>
      <c r="GT832" s="5"/>
      <c r="GU832" s="5"/>
      <c r="GV832" s="5"/>
      <c r="GW832" s="5"/>
      <c r="GX832" s="5"/>
      <c r="GY832" s="5"/>
      <c r="GZ832" s="5"/>
      <c r="HA832" s="5"/>
      <c r="HB832" s="5"/>
      <c r="HC832" s="5"/>
      <c r="HD832" s="5"/>
      <c r="HE832" s="5"/>
      <c r="HF832" s="5"/>
      <c r="HG832" s="5"/>
      <c r="HH832" s="5"/>
      <c r="HI832" s="5"/>
      <c r="HJ832" s="5"/>
      <c r="HK832" s="5"/>
      <c r="HL832" s="5"/>
    </row>
    <row r="833" spans="1:220" s="56" customFormat="1" x14ac:dyDescent="0.25">
      <c r="A833" s="44"/>
      <c r="B833" s="142"/>
      <c r="C833" s="143"/>
      <c r="D833" s="26"/>
      <c r="E833" s="26"/>
      <c r="F833" s="26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5"/>
      <c r="BF833" s="5"/>
      <c r="BG833" s="5"/>
      <c r="BH833" s="5"/>
      <c r="BI833" s="5"/>
      <c r="BJ833" s="5"/>
      <c r="BK833" s="5"/>
      <c r="BL833" s="5"/>
      <c r="BM833" s="5"/>
      <c r="BN833" s="5"/>
      <c r="BO833" s="5"/>
      <c r="BP833" s="5"/>
      <c r="BQ833" s="5"/>
      <c r="BR833" s="5"/>
      <c r="BS833" s="5"/>
      <c r="BT833" s="5"/>
      <c r="BU833" s="5"/>
      <c r="BV833" s="5"/>
      <c r="BW833" s="5"/>
      <c r="BX833" s="5"/>
      <c r="BY833" s="5"/>
      <c r="BZ833" s="5"/>
      <c r="CA833" s="5"/>
      <c r="CB833" s="5"/>
      <c r="CC833" s="5"/>
      <c r="CD833" s="5"/>
      <c r="CE833" s="5"/>
      <c r="CF833" s="5"/>
      <c r="CG833" s="5"/>
      <c r="CH833" s="5"/>
      <c r="CI833" s="5"/>
      <c r="CJ833" s="5"/>
      <c r="CK833" s="5"/>
      <c r="CL833" s="5"/>
      <c r="CM833" s="5"/>
      <c r="CN833" s="5"/>
      <c r="CO833" s="5"/>
      <c r="CP833" s="5"/>
      <c r="CQ833" s="5"/>
      <c r="CR833" s="5"/>
      <c r="CS833" s="5"/>
      <c r="CT833" s="5"/>
      <c r="CU833" s="5"/>
      <c r="CV833" s="5"/>
      <c r="CW833" s="5"/>
      <c r="CX833" s="5"/>
      <c r="CY833" s="5"/>
      <c r="CZ833" s="5"/>
      <c r="DA833" s="5"/>
      <c r="DB833" s="5"/>
      <c r="DC833" s="5"/>
      <c r="DD833" s="5"/>
      <c r="DE833" s="5"/>
      <c r="DF833" s="5"/>
      <c r="DG833" s="5"/>
      <c r="DH833" s="5"/>
      <c r="DI833" s="5"/>
      <c r="DJ833" s="5"/>
      <c r="DK833" s="5"/>
      <c r="DL833" s="5"/>
      <c r="DM833" s="5"/>
      <c r="DN833" s="5"/>
      <c r="DO833" s="5"/>
      <c r="DP833" s="5"/>
      <c r="DQ833" s="5"/>
      <c r="DR833" s="5"/>
      <c r="DS833" s="5"/>
      <c r="DT833" s="5"/>
      <c r="DU833" s="5"/>
      <c r="DV833" s="5"/>
      <c r="DW833" s="5"/>
      <c r="DX833" s="5"/>
      <c r="DY833" s="5"/>
      <c r="DZ833" s="5"/>
      <c r="EA833" s="5"/>
      <c r="EB833" s="5"/>
      <c r="EC833" s="5"/>
      <c r="ED833" s="5"/>
      <c r="EE833" s="5"/>
      <c r="EF833" s="5"/>
      <c r="EG833" s="5"/>
      <c r="EH833" s="5"/>
      <c r="EI833" s="5"/>
      <c r="EJ833" s="5"/>
      <c r="EK833" s="5"/>
      <c r="EL833" s="5"/>
      <c r="EM833" s="5"/>
      <c r="EN833" s="5"/>
      <c r="EO833" s="5"/>
      <c r="EP833" s="5"/>
      <c r="EQ833" s="5"/>
      <c r="ER833" s="5"/>
      <c r="ES833" s="5"/>
      <c r="ET833" s="5"/>
      <c r="EU833" s="5"/>
      <c r="EV833" s="5"/>
      <c r="EW833" s="5"/>
      <c r="EX833" s="5"/>
      <c r="EY833" s="5"/>
      <c r="EZ833" s="5"/>
      <c r="FA833" s="5"/>
      <c r="FB833" s="5"/>
      <c r="FC833" s="5"/>
      <c r="FD833" s="5"/>
      <c r="FE833" s="5"/>
      <c r="FF833" s="5"/>
      <c r="FG833" s="5"/>
      <c r="FH833" s="5"/>
      <c r="FI833" s="5"/>
      <c r="FJ833" s="5"/>
      <c r="FK833" s="5"/>
      <c r="FL833" s="5"/>
      <c r="FM833" s="5"/>
      <c r="FN833" s="5"/>
      <c r="FO833" s="5"/>
      <c r="FP833" s="5"/>
      <c r="FQ833" s="5"/>
      <c r="FR833" s="5"/>
      <c r="FS833" s="5"/>
      <c r="FT833" s="5"/>
      <c r="FU833" s="5"/>
      <c r="FV833" s="5"/>
      <c r="FW833" s="5"/>
      <c r="FX833" s="5"/>
      <c r="FY833" s="5"/>
      <c r="FZ833" s="5"/>
      <c r="GA833" s="5"/>
      <c r="GB833" s="5"/>
      <c r="GC833" s="5"/>
      <c r="GD833" s="5"/>
      <c r="GE833" s="5"/>
      <c r="GF833" s="5"/>
      <c r="GG833" s="5"/>
      <c r="GH833" s="5"/>
      <c r="GI833" s="5"/>
      <c r="GJ833" s="5"/>
      <c r="GK833" s="5"/>
      <c r="GL833" s="5"/>
      <c r="GM833" s="5"/>
      <c r="GN833" s="5"/>
      <c r="GO833" s="5"/>
      <c r="GP833" s="5"/>
      <c r="GQ833" s="5"/>
      <c r="GR833" s="5"/>
      <c r="GS833" s="5"/>
      <c r="GT833" s="5"/>
      <c r="GU833" s="5"/>
      <c r="GV833" s="5"/>
      <c r="GW833" s="5"/>
      <c r="GX833" s="5"/>
      <c r="GY833" s="5"/>
      <c r="GZ833" s="5"/>
      <c r="HA833" s="5"/>
      <c r="HB833" s="5"/>
      <c r="HC833" s="5"/>
      <c r="HD833" s="5"/>
      <c r="HE833" s="5"/>
      <c r="HF833" s="5"/>
      <c r="HG833" s="5"/>
      <c r="HH833" s="5"/>
      <c r="HI833" s="5"/>
      <c r="HJ833" s="5"/>
      <c r="HK833" s="5"/>
      <c r="HL833" s="5"/>
    </row>
    <row r="834" spans="1:220" s="56" customFormat="1" x14ac:dyDescent="0.25">
      <c r="A834" s="44"/>
      <c r="B834" s="142"/>
      <c r="C834" s="143"/>
      <c r="D834" s="26"/>
      <c r="E834" s="26"/>
      <c r="F834" s="26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5"/>
      <c r="BF834" s="5"/>
      <c r="BG834" s="5"/>
      <c r="BH834" s="5"/>
      <c r="BI834" s="5"/>
      <c r="BJ834" s="5"/>
      <c r="BK834" s="5"/>
      <c r="BL834" s="5"/>
      <c r="BM834" s="5"/>
      <c r="BN834" s="5"/>
      <c r="BO834" s="5"/>
      <c r="BP834" s="5"/>
      <c r="BQ834" s="5"/>
      <c r="BR834" s="5"/>
      <c r="BS834" s="5"/>
      <c r="BT834" s="5"/>
      <c r="BU834" s="5"/>
      <c r="BV834" s="5"/>
      <c r="BW834" s="5"/>
      <c r="BX834" s="5"/>
      <c r="BY834" s="5"/>
      <c r="BZ834" s="5"/>
      <c r="CA834" s="5"/>
      <c r="CB834" s="5"/>
      <c r="CC834" s="5"/>
      <c r="CD834" s="5"/>
      <c r="CE834" s="5"/>
      <c r="CF834" s="5"/>
      <c r="CG834" s="5"/>
      <c r="CH834" s="5"/>
      <c r="CI834" s="5"/>
      <c r="CJ834" s="5"/>
      <c r="CK834" s="5"/>
      <c r="CL834" s="5"/>
      <c r="CM834" s="5"/>
      <c r="CN834" s="5"/>
      <c r="CO834" s="5"/>
      <c r="CP834" s="5"/>
      <c r="CQ834" s="5"/>
      <c r="CR834" s="5"/>
      <c r="CS834" s="5"/>
      <c r="CT834" s="5"/>
      <c r="CU834" s="5"/>
      <c r="CV834" s="5"/>
      <c r="CW834" s="5"/>
      <c r="CX834" s="5"/>
      <c r="CY834" s="5"/>
      <c r="CZ834" s="5"/>
      <c r="DA834" s="5"/>
      <c r="DB834" s="5"/>
      <c r="DC834" s="5"/>
      <c r="DD834" s="5"/>
      <c r="DE834" s="5"/>
      <c r="DF834" s="5"/>
      <c r="DG834" s="5"/>
      <c r="DH834" s="5"/>
      <c r="DI834" s="5"/>
      <c r="DJ834" s="5"/>
      <c r="DK834" s="5"/>
      <c r="DL834" s="5"/>
      <c r="DM834" s="5"/>
      <c r="DN834" s="5"/>
      <c r="DO834" s="5"/>
      <c r="DP834" s="5"/>
      <c r="DQ834" s="5"/>
      <c r="DR834" s="5"/>
      <c r="DS834" s="5"/>
      <c r="DT834" s="5"/>
      <c r="DU834" s="5"/>
      <c r="DV834" s="5"/>
      <c r="DW834" s="5"/>
      <c r="DX834" s="5"/>
      <c r="DY834" s="5"/>
      <c r="DZ834" s="5"/>
      <c r="EA834" s="5"/>
      <c r="EB834" s="5"/>
      <c r="EC834" s="5"/>
      <c r="ED834" s="5"/>
      <c r="EE834" s="5"/>
      <c r="EF834" s="5"/>
      <c r="EG834" s="5"/>
      <c r="EH834" s="5"/>
      <c r="EI834" s="5"/>
      <c r="EJ834" s="5"/>
      <c r="EK834" s="5"/>
      <c r="EL834" s="5"/>
      <c r="EM834" s="5"/>
      <c r="EN834" s="5"/>
      <c r="EO834" s="5"/>
      <c r="EP834" s="5"/>
      <c r="EQ834" s="5"/>
      <c r="ER834" s="5"/>
      <c r="ES834" s="5"/>
      <c r="ET834" s="5"/>
      <c r="EU834" s="5"/>
      <c r="EV834" s="5"/>
      <c r="EW834" s="5"/>
      <c r="EX834" s="5"/>
      <c r="EY834" s="5"/>
      <c r="EZ834" s="5"/>
      <c r="FA834" s="5"/>
      <c r="FB834" s="5"/>
      <c r="FC834" s="5"/>
      <c r="FD834" s="5"/>
      <c r="FE834" s="5"/>
      <c r="FF834" s="5"/>
      <c r="FG834" s="5"/>
      <c r="FH834" s="5"/>
      <c r="FI834" s="5"/>
      <c r="FJ834" s="5"/>
      <c r="FK834" s="5"/>
      <c r="FL834" s="5"/>
      <c r="FM834" s="5"/>
      <c r="FN834" s="5"/>
      <c r="FO834" s="5"/>
      <c r="FP834" s="5"/>
      <c r="FQ834" s="5"/>
      <c r="FR834" s="5"/>
      <c r="FS834" s="5"/>
      <c r="FT834" s="5"/>
      <c r="FU834" s="5"/>
      <c r="FV834" s="5"/>
      <c r="FW834" s="5"/>
      <c r="FX834" s="5"/>
      <c r="FY834" s="5"/>
      <c r="FZ834" s="5"/>
      <c r="GA834" s="5"/>
      <c r="GB834" s="5"/>
      <c r="GC834" s="5"/>
      <c r="GD834" s="5"/>
      <c r="GE834" s="5"/>
      <c r="GF834" s="5"/>
      <c r="GG834" s="5"/>
      <c r="GH834" s="5"/>
      <c r="GI834" s="5"/>
      <c r="GJ834" s="5"/>
      <c r="GK834" s="5"/>
      <c r="GL834" s="5"/>
      <c r="GM834" s="5"/>
      <c r="GN834" s="5"/>
      <c r="GO834" s="5"/>
      <c r="GP834" s="5"/>
      <c r="GQ834" s="5"/>
      <c r="GR834" s="5"/>
      <c r="GS834" s="5"/>
      <c r="GT834" s="5"/>
      <c r="GU834" s="5"/>
      <c r="GV834" s="5"/>
      <c r="GW834" s="5"/>
      <c r="GX834" s="5"/>
      <c r="GY834" s="5"/>
      <c r="GZ834" s="5"/>
      <c r="HA834" s="5"/>
      <c r="HB834" s="5"/>
      <c r="HC834" s="5"/>
      <c r="HD834" s="5"/>
      <c r="HE834" s="5"/>
      <c r="HF834" s="5"/>
      <c r="HG834" s="5"/>
      <c r="HH834" s="5"/>
      <c r="HI834" s="5"/>
      <c r="HJ834" s="5"/>
      <c r="HK834" s="5"/>
      <c r="HL834" s="5"/>
    </row>
    <row r="835" spans="1:220" s="56" customFormat="1" x14ac:dyDescent="0.25">
      <c r="A835" s="44"/>
      <c r="B835" s="142"/>
      <c r="C835" s="143"/>
      <c r="D835" s="26"/>
      <c r="E835" s="26"/>
      <c r="F835" s="26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5"/>
      <c r="BF835" s="5"/>
      <c r="BG835" s="5"/>
      <c r="BH835" s="5"/>
      <c r="BI835" s="5"/>
      <c r="BJ835" s="5"/>
      <c r="BK835" s="5"/>
      <c r="BL835" s="5"/>
      <c r="BM835" s="5"/>
      <c r="BN835" s="5"/>
      <c r="BO835" s="5"/>
      <c r="BP835" s="5"/>
      <c r="BQ835" s="5"/>
      <c r="BR835" s="5"/>
      <c r="BS835" s="5"/>
      <c r="BT835" s="5"/>
      <c r="BU835" s="5"/>
      <c r="BV835" s="5"/>
      <c r="BW835" s="5"/>
      <c r="BX835" s="5"/>
      <c r="BY835" s="5"/>
      <c r="BZ835" s="5"/>
      <c r="CA835" s="5"/>
      <c r="CB835" s="5"/>
      <c r="CC835" s="5"/>
      <c r="CD835" s="5"/>
      <c r="CE835" s="5"/>
      <c r="CF835" s="5"/>
      <c r="CG835" s="5"/>
      <c r="CH835" s="5"/>
      <c r="CI835" s="5"/>
      <c r="CJ835" s="5"/>
      <c r="CK835" s="5"/>
      <c r="CL835" s="5"/>
      <c r="CM835" s="5"/>
      <c r="CN835" s="5"/>
      <c r="CO835" s="5"/>
      <c r="CP835" s="5"/>
      <c r="CQ835" s="5"/>
      <c r="CR835" s="5"/>
      <c r="CS835" s="5"/>
      <c r="CT835" s="5"/>
      <c r="CU835" s="5"/>
      <c r="CV835" s="5"/>
      <c r="CW835" s="5"/>
      <c r="CX835" s="5"/>
      <c r="CY835" s="5"/>
      <c r="CZ835" s="5"/>
      <c r="DA835" s="5"/>
      <c r="DB835" s="5"/>
      <c r="DC835" s="5"/>
      <c r="DD835" s="5"/>
      <c r="DE835" s="5"/>
      <c r="DF835" s="5"/>
      <c r="DG835" s="5"/>
      <c r="DH835" s="5"/>
      <c r="DI835" s="5"/>
      <c r="DJ835" s="5"/>
      <c r="DK835" s="5"/>
      <c r="DL835" s="5"/>
      <c r="DM835" s="5"/>
      <c r="DN835" s="5"/>
      <c r="DO835" s="5"/>
      <c r="DP835" s="5"/>
      <c r="DQ835" s="5"/>
      <c r="DR835" s="5"/>
      <c r="DS835" s="5"/>
      <c r="DT835" s="5"/>
      <c r="DU835" s="5"/>
      <c r="DV835" s="5"/>
      <c r="DW835" s="5"/>
      <c r="DX835" s="5"/>
      <c r="DY835" s="5"/>
      <c r="DZ835" s="5"/>
      <c r="EA835" s="5"/>
      <c r="EB835" s="5"/>
      <c r="EC835" s="5"/>
      <c r="ED835" s="5"/>
      <c r="EE835" s="5"/>
      <c r="EF835" s="5"/>
      <c r="EG835" s="5"/>
      <c r="EH835" s="5"/>
      <c r="EI835" s="5"/>
      <c r="EJ835" s="5"/>
      <c r="EK835" s="5"/>
      <c r="EL835" s="5"/>
      <c r="EM835" s="5"/>
      <c r="EN835" s="5"/>
      <c r="EO835" s="5"/>
      <c r="EP835" s="5"/>
      <c r="EQ835" s="5"/>
      <c r="ER835" s="5"/>
      <c r="ES835" s="5"/>
      <c r="ET835" s="5"/>
      <c r="EU835" s="5"/>
      <c r="EV835" s="5"/>
      <c r="EW835" s="5"/>
      <c r="EX835" s="5"/>
      <c r="EY835" s="5"/>
      <c r="EZ835" s="5"/>
      <c r="FA835" s="5"/>
      <c r="FB835" s="5"/>
      <c r="FC835" s="5"/>
      <c r="FD835" s="5"/>
      <c r="FE835" s="5"/>
      <c r="FF835" s="5"/>
      <c r="FG835" s="5"/>
      <c r="FH835" s="5"/>
      <c r="FI835" s="5"/>
      <c r="FJ835" s="5"/>
      <c r="FK835" s="5"/>
      <c r="FL835" s="5"/>
      <c r="FM835" s="5"/>
      <c r="FN835" s="5"/>
      <c r="FO835" s="5"/>
      <c r="FP835" s="5"/>
      <c r="FQ835" s="5"/>
      <c r="FR835" s="5"/>
      <c r="FS835" s="5"/>
      <c r="FT835" s="5"/>
      <c r="FU835" s="5"/>
      <c r="FV835" s="5"/>
      <c r="FW835" s="5"/>
      <c r="FX835" s="5"/>
      <c r="FY835" s="5"/>
      <c r="FZ835" s="5"/>
      <c r="GA835" s="5"/>
      <c r="GB835" s="5"/>
      <c r="GC835" s="5"/>
      <c r="GD835" s="5"/>
      <c r="GE835" s="5"/>
      <c r="GF835" s="5"/>
      <c r="GG835" s="5"/>
      <c r="GH835" s="5"/>
      <c r="GI835" s="5"/>
      <c r="GJ835" s="5"/>
      <c r="GK835" s="5"/>
      <c r="GL835" s="5"/>
      <c r="GM835" s="5"/>
      <c r="GN835" s="5"/>
      <c r="GO835" s="5"/>
      <c r="GP835" s="5"/>
      <c r="GQ835" s="5"/>
      <c r="GR835" s="5"/>
      <c r="GS835" s="5"/>
      <c r="GT835" s="5"/>
      <c r="GU835" s="5"/>
      <c r="GV835" s="5"/>
      <c r="GW835" s="5"/>
      <c r="GX835" s="5"/>
      <c r="GY835" s="5"/>
      <c r="GZ835" s="5"/>
      <c r="HA835" s="5"/>
      <c r="HB835" s="5"/>
      <c r="HC835" s="5"/>
      <c r="HD835" s="5"/>
      <c r="HE835" s="5"/>
      <c r="HF835" s="5"/>
      <c r="HG835" s="5"/>
      <c r="HH835" s="5"/>
      <c r="HI835" s="5"/>
      <c r="HJ835" s="5"/>
      <c r="HK835" s="5"/>
      <c r="HL835" s="5"/>
    </row>
    <row r="836" spans="1:220" s="56" customFormat="1" x14ac:dyDescent="0.25">
      <c r="A836" s="44"/>
      <c r="B836" s="142"/>
      <c r="C836" s="143"/>
      <c r="D836" s="26"/>
      <c r="E836" s="26"/>
      <c r="F836" s="26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5"/>
      <c r="BF836" s="5"/>
      <c r="BG836" s="5"/>
      <c r="BH836" s="5"/>
      <c r="BI836" s="5"/>
      <c r="BJ836" s="5"/>
      <c r="BK836" s="5"/>
      <c r="BL836" s="5"/>
      <c r="BM836" s="5"/>
      <c r="BN836" s="5"/>
      <c r="BO836" s="5"/>
      <c r="BP836" s="5"/>
      <c r="BQ836" s="5"/>
      <c r="BR836" s="5"/>
      <c r="BS836" s="5"/>
      <c r="BT836" s="5"/>
      <c r="BU836" s="5"/>
      <c r="BV836" s="5"/>
      <c r="BW836" s="5"/>
      <c r="BX836" s="5"/>
      <c r="BY836" s="5"/>
      <c r="BZ836" s="5"/>
      <c r="CA836" s="5"/>
      <c r="CB836" s="5"/>
      <c r="CC836" s="5"/>
      <c r="CD836" s="5"/>
      <c r="CE836" s="5"/>
      <c r="CF836" s="5"/>
      <c r="CG836" s="5"/>
      <c r="CH836" s="5"/>
      <c r="CI836" s="5"/>
      <c r="CJ836" s="5"/>
      <c r="CK836" s="5"/>
      <c r="CL836" s="5"/>
      <c r="CM836" s="5"/>
      <c r="CN836" s="5"/>
      <c r="CO836" s="5"/>
      <c r="CP836" s="5"/>
      <c r="CQ836" s="5"/>
      <c r="CR836" s="5"/>
      <c r="CS836" s="5"/>
      <c r="CT836" s="5"/>
      <c r="CU836" s="5"/>
      <c r="CV836" s="5"/>
      <c r="CW836" s="5"/>
      <c r="CX836" s="5"/>
      <c r="CY836" s="5"/>
      <c r="CZ836" s="5"/>
      <c r="DA836" s="5"/>
      <c r="DB836" s="5"/>
      <c r="DC836" s="5"/>
      <c r="DD836" s="5"/>
      <c r="DE836" s="5"/>
      <c r="DF836" s="5"/>
      <c r="DG836" s="5"/>
      <c r="DH836" s="5"/>
      <c r="DI836" s="5"/>
      <c r="DJ836" s="5"/>
      <c r="DK836" s="5"/>
      <c r="DL836" s="5"/>
      <c r="DM836" s="5"/>
      <c r="DN836" s="5"/>
      <c r="DO836" s="5"/>
      <c r="DP836" s="5"/>
      <c r="DQ836" s="5"/>
      <c r="DR836" s="5"/>
      <c r="DS836" s="5"/>
      <c r="DT836" s="5"/>
      <c r="DU836" s="5"/>
      <c r="DV836" s="5"/>
      <c r="DW836" s="5"/>
      <c r="DX836" s="5"/>
      <c r="DY836" s="5"/>
      <c r="DZ836" s="5"/>
      <c r="EA836" s="5"/>
      <c r="EB836" s="5"/>
      <c r="EC836" s="5"/>
      <c r="ED836" s="5"/>
      <c r="EE836" s="5"/>
      <c r="EF836" s="5"/>
      <c r="EG836" s="5"/>
      <c r="EH836" s="5"/>
      <c r="EI836" s="5"/>
      <c r="EJ836" s="5"/>
      <c r="EK836" s="5"/>
      <c r="EL836" s="5"/>
      <c r="EM836" s="5"/>
      <c r="EN836" s="5"/>
      <c r="EO836" s="5"/>
      <c r="EP836" s="5"/>
      <c r="EQ836" s="5"/>
      <c r="ER836" s="5"/>
      <c r="ES836" s="5"/>
      <c r="ET836" s="5"/>
      <c r="EU836" s="5"/>
      <c r="EV836" s="5"/>
      <c r="EW836" s="5"/>
      <c r="EX836" s="5"/>
      <c r="EY836" s="5"/>
      <c r="EZ836" s="5"/>
      <c r="FA836" s="5"/>
      <c r="FB836" s="5"/>
      <c r="FC836" s="5"/>
      <c r="FD836" s="5"/>
      <c r="FE836" s="5"/>
      <c r="FF836" s="5"/>
      <c r="FG836" s="5"/>
      <c r="FH836" s="5"/>
      <c r="FI836" s="5"/>
      <c r="FJ836" s="5"/>
      <c r="FK836" s="5"/>
      <c r="FL836" s="5"/>
      <c r="FM836" s="5"/>
      <c r="FN836" s="5"/>
      <c r="FO836" s="5"/>
      <c r="FP836" s="5"/>
      <c r="FQ836" s="5"/>
      <c r="FR836" s="5"/>
      <c r="FS836" s="5"/>
      <c r="FT836" s="5"/>
      <c r="FU836" s="5"/>
      <c r="FV836" s="5"/>
      <c r="FW836" s="5"/>
      <c r="FX836" s="5"/>
      <c r="FY836" s="5"/>
      <c r="FZ836" s="5"/>
      <c r="GA836" s="5"/>
      <c r="GB836" s="5"/>
      <c r="GC836" s="5"/>
      <c r="GD836" s="5"/>
      <c r="GE836" s="5"/>
      <c r="GF836" s="5"/>
      <c r="GG836" s="5"/>
      <c r="GH836" s="5"/>
      <c r="GI836" s="5"/>
      <c r="GJ836" s="5"/>
      <c r="GK836" s="5"/>
      <c r="GL836" s="5"/>
      <c r="GM836" s="5"/>
      <c r="GN836" s="5"/>
      <c r="GO836" s="5"/>
      <c r="GP836" s="5"/>
      <c r="GQ836" s="5"/>
      <c r="GR836" s="5"/>
      <c r="GS836" s="5"/>
      <c r="GT836" s="5"/>
      <c r="GU836" s="5"/>
      <c r="GV836" s="5"/>
      <c r="GW836" s="5"/>
      <c r="GX836" s="5"/>
      <c r="GY836" s="5"/>
      <c r="GZ836" s="5"/>
      <c r="HA836" s="5"/>
      <c r="HB836" s="5"/>
      <c r="HC836" s="5"/>
      <c r="HD836" s="5"/>
      <c r="HE836" s="5"/>
      <c r="HF836" s="5"/>
      <c r="HG836" s="5"/>
      <c r="HH836" s="5"/>
      <c r="HI836" s="5"/>
      <c r="HJ836" s="5"/>
      <c r="HK836" s="5"/>
      <c r="HL836" s="5"/>
    </row>
    <row r="837" spans="1:220" s="56" customFormat="1" x14ac:dyDescent="0.25">
      <c r="A837" s="44"/>
      <c r="B837" s="142"/>
      <c r="C837" s="143"/>
      <c r="D837" s="26"/>
      <c r="E837" s="26"/>
      <c r="F837" s="26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  <c r="BE837" s="5"/>
      <c r="BF837" s="5"/>
      <c r="BG837" s="5"/>
      <c r="BH837" s="5"/>
      <c r="BI837" s="5"/>
      <c r="BJ837" s="5"/>
      <c r="BK837" s="5"/>
      <c r="BL837" s="5"/>
      <c r="BM837" s="5"/>
      <c r="BN837" s="5"/>
      <c r="BO837" s="5"/>
      <c r="BP837" s="5"/>
      <c r="BQ837" s="5"/>
      <c r="BR837" s="5"/>
      <c r="BS837" s="5"/>
      <c r="BT837" s="5"/>
      <c r="BU837" s="5"/>
      <c r="BV837" s="5"/>
      <c r="BW837" s="5"/>
      <c r="BX837" s="5"/>
      <c r="BY837" s="5"/>
      <c r="BZ837" s="5"/>
      <c r="CA837" s="5"/>
      <c r="CB837" s="5"/>
      <c r="CC837" s="5"/>
      <c r="CD837" s="5"/>
      <c r="CE837" s="5"/>
      <c r="CF837" s="5"/>
      <c r="CG837" s="5"/>
      <c r="CH837" s="5"/>
      <c r="CI837" s="5"/>
      <c r="CJ837" s="5"/>
      <c r="CK837" s="5"/>
      <c r="CL837" s="5"/>
      <c r="CM837" s="5"/>
      <c r="CN837" s="5"/>
      <c r="CO837" s="5"/>
      <c r="CP837" s="5"/>
      <c r="CQ837" s="5"/>
      <c r="CR837" s="5"/>
      <c r="CS837" s="5"/>
      <c r="CT837" s="5"/>
      <c r="CU837" s="5"/>
      <c r="CV837" s="5"/>
      <c r="CW837" s="5"/>
      <c r="CX837" s="5"/>
      <c r="CY837" s="5"/>
      <c r="CZ837" s="5"/>
      <c r="DA837" s="5"/>
      <c r="DB837" s="5"/>
      <c r="DC837" s="5"/>
      <c r="DD837" s="5"/>
      <c r="DE837" s="5"/>
      <c r="DF837" s="5"/>
      <c r="DG837" s="5"/>
      <c r="DH837" s="5"/>
      <c r="DI837" s="5"/>
      <c r="DJ837" s="5"/>
      <c r="DK837" s="5"/>
      <c r="DL837" s="5"/>
      <c r="DM837" s="5"/>
      <c r="DN837" s="5"/>
      <c r="DO837" s="5"/>
      <c r="DP837" s="5"/>
      <c r="DQ837" s="5"/>
      <c r="DR837" s="5"/>
      <c r="DS837" s="5"/>
      <c r="DT837" s="5"/>
      <c r="DU837" s="5"/>
      <c r="DV837" s="5"/>
      <c r="DW837" s="5"/>
      <c r="DX837" s="5"/>
      <c r="DY837" s="5"/>
      <c r="DZ837" s="5"/>
      <c r="EA837" s="5"/>
      <c r="EB837" s="5"/>
      <c r="EC837" s="5"/>
      <c r="ED837" s="5"/>
      <c r="EE837" s="5"/>
      <c r="EF837" s="5"/>
      <c r="EG837" s="5"/>
      <c r="EH837" s="5"/>
      <c r="EI837" s="5"/>
      <c r="EJ837" s="5"/>
      <c r="EK837" s="5"/>
      <c r="EL837" s="5"/>
      <c r="EM837" s="5"/>
      <c r="EN837" s="5"/>
      <c r="EO837" s="5"/>
      <c r="EP837" s="5"/>
      <c r="EQ837" s="5"/>
      <c r="ER837" s="5"/>
      <c r="ES837" s="5"/>
      <c r="ET837" s="5"/>
      <c r="EU837" s="5"/>
      <c r="EV837" s="5"/>
      <c r="EW837" s="5"/>
      <c r="EX837" s="5"/>
      <c r="EY837" s="5"/>
      <c r="EZ837" s="5"/>
      <c r="FA837" s="5"/>
      <c r="FB837" s="5"/>
      <c r="FC837" s="5"/>
      <c r="FD837" s="5"/>
      <c r="FE837" s="5"/>
      <c r="FF837" s="5"/>
      <c r="FG837" s="5"/>
      <c r="FH837" s="5"/>
      <c r="FI837" s="5"/>
      <c r="FJ837" s="5"/>
      <c r="FK837" s="5"/>
      <c r="FL837" s="5"/>
      <c r="FM837" s="5"/>
      <c r="FN837" s="5"/>
      <c r="FO837" s="5"/>
      <c r="FP837" s="5"/>
      <c r="FQ837" s="5"/>
      <c r="FR837" s="5"/>
      <c r="FS837" s="5"/>
      <c r="FT837" s="5"/>
      <c r="FU837" s="5"/>
      <c r="FV837" s="5"/>
      <c r="FW837" s="5"/>
      <c r="FX837" s="5"/>
      <c r="FY837" s="5"/>
      <c r="FZ837" s="5"/>
      <c r="GA837" s="5"/>
      <c r="GB837" s="5"/>
      <c r="GC837" s="5"/>
      <c r="GD837" s="5"/>
      <c r="GE837" s="5"/>
      <c r="GF837" s="5"/>
      <c r="GG837" s="5"/>
      <c r="GH837" s="5"/>
      <c r="GI837" s="5"/>
      <c r="GJ837" s="5"/>
      <c r="GK837" s="5"/>
      <c r="GL837" s="5"/>
      <c r="GM837" s="5"/>
      <c r="GN837" s="5"/>
      <c r="GO837" s="5"/>
      <c r="GP837" s="5"/>
      <c r="GQ837" s="5"/>
      <c r="GR837" s="5"/>
      <c r="GS837" s="5"/>
      <c r="GT837" s="5"/>
      <c r="GU837" s="5"/>
      <c r="GV837" s="5"/>
      <c r="GW837" s="5"/>
      <c r="GX837" s="5"/>
      <c r="GY837" s="5"/>
      <c r="GZ837" s="5"/>
      <c r="HA837" s="5"/>
      <c r="HB837" s="5"/>
      <c r="HC837" s="5"/>
      <c r="HD837" s="5"/>
      <c r="HE837" s="5"/>
      <c r="HF837" s="5"/>
      <c r="HG837" s="5"/>
      <c r="HH837" s="5"/>
      <c r="HI837" s="5"/>
      <c r="HJ837" s="5"/>
      <c r="HK837" s="5"/>
      <c r="HL837" s="5"/>
    </row>
    <row r="838" spans="1:220" s="56" customFormat="1" x14ac:dyDescent="0.25">
      <c r="A838" s="44"/>
      <c r="B838" s="142"/>
      <c r="C838" s="143"/>
      <c r="D838" s="26"/>
      <c r="E838" s="26"/>
      <c r="F838" s="26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5"/>
      <c r="BF838" s="5"/>
      <c r="BG838" s="5"/>
      <c r="BH838" s="5"/>
      <c r="BI838" s="5"/>
      <c r="BJ838" s="5"/>
      <c r="BK838" s="5"/>
      <c r="BL838" s="5"/>
      <c r="BM838" s="5"/>
      <c r="BN838" s="5"/>
      <c r="BO838" s="5"/>
      <c r="BP838" s="5"/>
      <c r="BQ838" s="5"/>
      <c r="BR838" s="5"/>
      <c r="BS838" s="5"/>
      <c r="BT838" s="5"/>
      <c r="BU838" s="5"/>
      <c r="BV838" s="5"/>
      <c r="BW838" s="5"/>
      <c r="BX838" s="5"/>
      <c r="BY838" s="5"/>
      <c r="BZ838" s="5"/>
      <c r="CA838" s="5"/>
      <c r="CB838" s="5"/>
      <c r="CC838" s="5"/>
      <c r="CD838" s="5"/>
      <c r="CE838" s="5"/>
      <c r="CF838" s="5"/>
      <c r="CG838" s="5"/>
      <c r="CH838" s="5"/>
      <c r="CI838" s="5"/>
      <c r="CJ838" s="5"/>
      <c r="CK838" s="5"/>
      <c r="CL838" s="5"/>
      <c r="CM838" s="5"/>
      <c r="CN838" s="5"/>
      <c r="CO838" s="5"/>
      <c r="CP838" s="5"/>
      <c r="CQ838" s="5"/>
      <c r="CR838" s="5"/>
      <c r="CS838" s="5"/>
      <c r="CT838" s="5"/>
      <c r="CU838" s="5"/>
      <c r="CV838" s="5"/>
      <c r="CW838" s="5"/>
      <c r="CX838" s="5"/>
      <c r="CY838" s="5"/>
      <c r="CZ838" s="5"/>
      <c r="DA838" s="5"/>
      <c r="DB838" s="5"/>
      <c r="DC838" s="5"/>
      <c r="DD838" s="5"/>
      <c r="DE838" s="5"/>
      <c r="DF838" s="5"/>
      <c r="DG838" s="5"/>
      <c r="DH838" s="5"/>
      <c r="DI838" s="5"/>
      <c r="DJ838" s="5"/>
      <c r="DK838" s="5"/>
      <c r="DL838" s="5"/>
      <c r="DM838" s="5"/>
      <c r="DN838" s="5"/>
      <c r="DO838" s="5"/>
      <c r="DP838" s="5"/>
      <c r="DQ838" s="5"/>
      <c r="DR838" s="5"/>
      <c r="DS838" s="5"/>
      <c r="DT838" s="5"/>
      <c r="DU838" s="5"/>
      <c r="DV838" s="5"/>
      <c r="DW838" s="5"/>
      <c r="DX838" s="5"/>
      <c r="DY838" s="5"/>
      <c r="DZ838" s="5"/>
      <c r="EA838" s="5"/>
      <c r="EB838" s="5"/>
      <c r="EC838" s="5"/>
      <c r="ED838" s="5"/>
      <c r="EE838" s="5"/>
      <c r="EF838" s="5"/>
      <c r="EG838" s="5"/>
      <c r="EH838" s="5"/>
      <c r="EI838" s="5"/>
      <c r="EJ838" s="5"/>
      <c r="EK838" s="5"/>
      <c r="EL838" s="5"/>
      <c r="EM838" s="5"/>
      <c r="EN838" s="5"/>
      <c r="EO838" s="5"/>
      <c r="EP838" s="5"/>
      <c r="EQ838" s="5"/>
      <c r="ER838" s="5"/>
      <c r="ES838" s="5"/>
      <c r="ET838" s="5"/>
      <c r="EU838" s="5"/>
      <c r="EV838" s="5"/>
      <c r="EW838" s="5"/>
      <c r="EX838" s="5"/>
      <c r="EY838" s="5"/>
      <c r="EZ838" s="5"/>
      <c r="FA838" s="5"/>
      <c r="FB838" s="5"/>
      <c r="FC838" s="5"/>
      <c r="FD838" s="5"/>
      <c r="FE838" s="5"/>
      <c r="FF838" s="5"/>
      <c r="FG838" s="5"/>
      <c r="FH838" s="5"/>
      <c r="FI838" s="5"/>
      <c r="FJ838" s="5"/>
      <c r="FK838" s="5"/>
      <c r="FL838" s="5"/>
      <c r="FM838" s="5"/>
      <c r="FN838" s="5"/>
      <c r="FO838" s="5"/>
      <c r="FP838" s="5"/>
      <c r="FQ838" s="5"/>
      <c r="FR838" s="5"/>
      <c r="FS838" s="5"/>
      <c r="FT838" s="5"/>
      <c r="FU838" s="5"/>
      <c r="FV838" s="5"/>
      <c r="FW838" s="5"/>
      <c r="FX838" s="5"/>
      <c r="FY838" s="5"/>
      <c r="FZ838" s="5"/>
      <c r="GA838" s="5"/>
      <c r="GB838" s="5"/>
      <c r="GC838" s="5"/>
      <c r="GD838" s="5"/>
      <c r="GE838" s="5"/>
      <c r="GF838" s="5"/>
      <c r="GG838" s="5"/>
      <c r="GH838" s="5"/>
      <c r="GI838" s="5"/>
      <c r="GJ838" s="5"/>
      <c r="GK838" s="5"/>
      <c r="GL838" s="5"/>
      <c r="GM838" s="5"/>
      <c r="GN838" s="5"/>
      <c r="GO838" s="5"/>
      <c r="GP838" s="5"/>
      <c r="GQ838" s="5"/>
      <c r="GR838" s="5"/>
      <c r="GS838" s="5"/>
      <c r="GT838" s="5"/>
      <c r="GU838" s="5"/>
      <c r="GV838" s="5"/>
      <c r="GW838" s="5"/>
      <c r="GX838" s="5"/>
      <c r="GY838" s="5"/>
      <c r="GZ838" s="5"/>
      <c r="HA838" s="5"/>
      <c r="HB838" s="5"/>
      <c r="HC838" s="5"/>
      <c r="HD838" s="5"/>
      <c r="HE838" s="5"/>
      <c r="HF838" s="5"/>
      <c r="HG838" s="5"/>
      <c r="HH838" s="5"/>
      <c r="HI838" s="5"/>
      <c r="HJ838" s="5"/>
      <c r="HK838" s="5"/>
      <c r="HL838" s="5"/>
    </row>
    <row r="839" spans="1:220" s="56" customFormat="1" x14ac:dyDescent="0.25">
      <c r="A839" s="44"/>
      <c r="B839" s="142"/>
      <c r="C839" s="143"/>
      <c r="D839" s="26"/>
      <c r="E839" s="26"/>
      <c r="F839" s="26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5"/>
      <c r="BF839" s="5"/>
      <c r="BG839" s="5"/>
      <c r="BH839" s="5"/>
      <c r="BI839" s="5"/>
      <c r="BJ839" s="5"/>
      <c r="BK839" s="5"/>
      <c r="BL839" s="5"/>
      <c r="BM839" s="5"/>
      <c r="BN839" s="5"/>
      <c r="BO839" s="5"/>
      <c r="BP839" s="5"/>
      <c r="BQ839" s="5"/>
      <c r="BR839" s="5"/>
      <c r="BS839" s="5"/>
      <c r="BT839" s="5"/>
      <c r="BU839" s="5"/>
      <c r="BV839" s="5"/>
      <c r="BW839" s="5"/>
      <c r="BX839" s="5"/>
      <c r="BY839" s="5"/>
      <c r="BZ839" s="5"/>
      <c r="CA839" s="5"/>
      <c r="CB839" s="5"/>
      <c r="CC839" s="5"/>
      <c r="CD839" s="5"/>
      <c r="CE839" s="5"/>
      <c r="CF839" s="5"/>
      <c r="CG839" s="5"/>
      <c r="CH839" s="5"/>
      <c r="CI839" s="5"/>
      <c r="CJ839" s="5"/>
      <c r="CK839" s="5"/>
      <c r="CL839" s="5"/>
      <c r="CM839" s="5"/>
      <c r="CN839" s="5"/>
      <c r="CO839" s="5"/>
      <c r="CP839" s="5"/>
      <c r="CQ839" s="5"/>
      <c r="CR839" s="5"/>
      <c r="CS839" s="5"/>
      <c r="CT839" s="5"/>
      <c r="CU839" s="5"/>
      <c r="CV839" s="5"/>
      <c r="CW839" s="5"/>
      <c r="CX839" s="5"/>
      <c r="CY839" s="5"/>
      <c r="CZ839" s="5"/>
      <c r="DA839" s="5"/>
      <c r="DB839" s="5"/>
      <c r="DC839" s="5"/>
      <c r="DD839" s="5"/>
      <c r="DE839" s="5"/>
      <c r="DF839" s="5"/>
      <c r="DG839" s="5"/>
      <c r="DH839" s="5"/>
      <c r="DI839" s="5"/>
      <c r="DJ839" s="5"/>
      <c r="DK839" s="5"/>
      <c r="DL839" s="5"/>
      <c r="DM839" s="5"/>
      <c r="DN839" s="5"/>
      <c r="DO839" s="5"/>
      <c r="DP839" s="5"/>
      <c r="DQ839" s="5"/>
      <c r="DR839" s="5"/>
      <c r="DS839" s="5"/>
      <c r="DT839" s="5"/>
      <c r="DU839" s="5"/>
      <c r="DV839" s="5"/>
      <c r="DW839" s="5"/>
      <c r="DX839" s="5"/>
      <c r="DY839" s="5"/>
      <c r="DZ839" s="5"/>
      <c r="EA839" s="5"/>
      <c r="EB839" s="5"/>
      <c r="EC839" s="5"/>
      <c r="ED839" s="5"/>
      <c r="EE839" s="5"/>
      <c r="EF839" s="5"/>
      <c r="EG839" s="5"/>
      <c r="EH839" s="5"/>
      <c r="EI839" s="5"/>
      <c r="EJ839" s="5"/>
      <c r="EK839" s="5"/>
      <c r="EL839" s="5"/>
      <c r="EM839" s="5"/>
      <c r="EN839" s="5"/>
      <c r="EO839" s="5"/>
      <c r="EP839" s="5"/>
      <c r="EQ839" s="5"/>
      <c r="ER839" s="5"/>
      <c r="ES839" s="5"/>
      <c r="ET839" s="5"/>
      <c r="EU839" s="5"/>
      <c r="EV839" s="5"/>
      <c r="EW839" s="5"/>
      <c r="EX839" s="5"/>
      <c r="EY839" s="5"/>
      <c r="EZ839" s="5"/>
      <c r="FA839" s="5"/>
      <c r="FB839" s="5"/>
      <c r="FC839" s="5"/>
      <c r="FD839" s="5"/>
      <c r="FE839" s="5"/>
      <c r="FF839" s="5"/>
      <c r="FG839" s="5"/>
      <c r="FH839" s="5"/>
      <c r="FI839" s="5"/>
      <c r="FJ839" s="5"/>
      <c r="FK839" s="5"/>
      <c r="FL839" s="5"/>
      <c r="FM839" s="5"/>
      <c r="FN839" s="5"/>
      <c r="FO839" s="5"/>
      <c r="FP839" s="5"/>
      <c r="FQ839" s="5"/>
      <c r="FR839" s="5"/>
      <c r="FS839" s="5"/>
      <c r="FT839" s="5"/>
      <c r="FU839" s="5"/>
      <c r="FV839" s="5"/>
      <c r="FW839" s="5"/>
      <c r="FX839" s="5"/>
      <c r="FY839" s="5"/>
      <c r="FZ839" s="5"/>
      <c r="GA839" s="5"/>
      <c r="GB839" s="5"/>
      <c r="GC839" s="5"/>
      <c r="GD839" s="5"/>
      <c r="GE839" s="5"/>
      <c r="GF839" s="5"/>
      <c r="GG839" s="5"/>
      <c r="GH839" s="5"/>
      <c r="GI839" s="5"/>
      <c r="GJ839" s="5"/>
      <c r="GK839" s="5"/>
      <c r="GL839" s="5"/>
      <c r="GM839" s="5"/>
      <c r="GN839" s="5"/>
      <c r="GO839" s="5"/>
      <c r="GP839" s="5"/>
      <c r="GQ839" s="5"/>
      <c r="GR839" s="5"/>
      <c r="GS839" s="5"/>
      <c r="GT839" s="5"/>
      <c r="GU839" s="5"/>
      <c r="GV839" s="5"/>
      <c r="GW839" s="5"/>
      <c r="GX839" s="5"/>
      <c r="GY839" s="5"/>
      <c r="GZ839" s="5"/>
      <c r="HA839" s="5"/>
      <c r="HB839" s="5"/>
      <c r="HC839" s="5"/>
      <c r="HD839" s="5"/>
      <c r="HE839" s="5"/>
      <c r="HF839" s="5"/>
      <c r="HG839" s="5"/>
      <c r="HH839" s="5"/>
      <c r="HI839" s="5"/>
      <c r="HJ839" s="5"/>
      <c r="HK839" s="5"/>
      <c r="HL839" s="5"/>
    </row>
    <row r="840" spans="1:220" s="56" customFormat="1" x14ac:dyDescent="0.25">
      <c r="A840" s="44"/>
      <c r="B840" s="142"/>
      <c r="C840" s="143"/>
      <c r="D840" s="26"/>
      <c r="E840" s="26"/>
      <c r="F840" s="26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5"/>
      <c r="BF840" s="5"/>
      <c r="BG840" s="5"/>
      <c r="BH840" s="5"/>
      <c r="BI840" s="5"/>
      <c r="BJ840" s="5"/>
      <c r="BK840" s="5"/>
      <c r="BL840" s="5"/>
      <c r="BM840" s="5"/>
      <c r="BN840" s="5"/>
      <c r="BO840" s="5"/>
      <c r="BP840" s="5"/>
      <c r="BQ840" s="5"/>
      <c r="BR840" s="5"/>
      <c r="BS840" s="5"/>
      <c r="BT840" s="5"/>
      <c r="BU840" s="5"/>
      <c r="BV840" s="5"/>
      <c r="BW840" s="5"/>
      <c r="BX840" s="5"/>
      <c r="BY840" s="5"/>
      <c r="BZ840" s="5"/>
      <c r="CA840" s="5"/>
      <c r="CB840" s="5"/>
      <c r="CC840" s="5"/>
      <c r="CD840" s="5"/>
      <c r="CE840" s="5"/>
      <c r="CF840" s="5"/>
      <c r="CG840" s="5"/>
      <c r="CH840" s="5"/>
      <c r="CI840" s="5"/>
      <c r="CJ840" s="5"/>
      <c r="CK840" s="5"/>
      <c r="CL840" s="5"/>
      <c r="CM840" s="5"/>
      <c r="CN840" s="5"/>
      <c r="CO840" s="5"/>
      <c r="CP840" s="5"/>
      <c r="CQ840" s="5"/>
      <c r="CR840" s="5"/>
      <c r="CS840" s="5"/>
      <c r="CT840" s="5"/>
      <c r="CU840" s="5"/>
      <c r="CV840" s="5"/>
      <c r="CW840" s="5"/>
      <c r="CX840" s="5"/>
      <c r="CY840" s="5"/>
      <c r="CZ840" s="5"/>
      <c r="DA840" s="5"/>
      <c r="DB840" s="5"/>
      <c r="DC840" s="5"/>
      <c r="DD840" s="5"/>
      <c r="DE840" s="5"/>
      <c r="DF840" s="5"/>
      <c r="DG840" s="5"/>
      <c r="DH840" s="5"/>
      <c r="DI840" s="5"/>
      <c r="DJ840" s="5"/>
      <c r="DK840" s="5"/>
      <c r="DL840" s="5"/>
      <c r="DM840" s="5"/>
      <c r="DN840" s="5"/>
      <c r="DO840" s="5"/>
      <c r="DP840" s="5"/>
      <c r="DQ840" s="5"/>
      <c r="DR840" s="5"/>
      <c r="DS840" s="5"/>
      <c r="DT840" s="5"/>
      <c r="DU840" s="5"/>
      <c r="DV840" s="5"/>
      <c r="DW840" s="5"/>
      <c r="DX840" s="5"/>
      <c r="DY840" s="5"/>
      <c r="DZ840" s="5"/>
      <c r="EA840" s="5"/>
      <c r="EB840" s="5"/>
      <c r="EC840" s="5"/>
      <c r="ED840" s="5"/>
      <c r="EE840" s="5"/>
      <c r="EF840" s="5"/>
      <c r="EG840" s="5"/>
      <c r="EH840" s="5"/>
      <c r="EI840" s="5"/>
      <c r="EJ840" s="5"/>
      <c r="EK840" s="5"/>
      <c r="EL840" s="5"/>
      <c r="EM840" s="5"/>
      <c r="EN840" s="5"/>
      <c r="EO840" s="5"/>
      <c r="EP840" s="5"/>
      <c r="EQ840" s="5"/>
      <c r="ER840" s="5"/>
      <c r="ES840" s="5"/>
      <c r="ET840" s="5"/>
      <c r="EU840" s="5"/>
      <c r="EV840" s="5"/>
      <c r="EW840" s="5"/>
      <c r="EX840" s="5"/>
      <c r="EY840" s="5"/>
      <c r="EZ840" s="5"/>
      <c r="FA840" s="5"/>
      <c r="FB840" s="5"/>
      <c r="FC840" s="5"/>
      <c r="FD840" s="5"/>
      <c r="FE840" s="5"/>
      <c r="FF840" s="5"/>
      <c r="FG840" s="5"/>
      <c r="FH840" s="5"/>
      <c r="FI840" s="5"/>
      <c r="FJ840" s="5"/>
      <c r="FK840" s="5"/>
      <c r="FL840" s="5"/>
      <c r="FM840" s="5"/>
      <c r="FN840" s="5"/>
      <c r="FO840" s="5"/>
      <c r="FP840" s="5"/>
      <c r="FQ840" s="5"/>
      <c r="FR840" s="5"/>
      <c r="FS840" s="5"/>
      <c r="FT840" s="5"/>
      <c r="FU840" s="5"/>
      <c r="FV840" s="5"/>
      <c r="FW840" s="5"/>
      <c r="FX840" s="5"/>
      <c r="FY840" s="5"/>
      <c r="FZ840" s="5"/>
      <c r="GA840" s="5"/>
      <c r="GB840" s="5"/>
      <c r="GC840" s="5"/>
      <c r="GD840" s="5"/>
      <c r="GE840" s="5"/>
      <c r="GF840" s="5"/>
      <c r="GG840" s="5"/>
      <c r="GH840" s="5"/>
      <c r="GI840" s="5"/>
      <c r="GJ840" s="5"/>
      <c r="GK840" s="5"/>
      <c r="GL840" s="5"/>
      <c r="GM840" s="5"/>
      <c r="GN840" s="5"/>
      <c r="GO840" s="5"/>
      <c r="GP840" s="5"/>
      <c r="GQ840" s="5"/>
      <c r="GR840" s="5"/>
      <c r="GS840" s="5"/>
      <c r="GT840" s="5"/>
      <c r="GU840" s="5"/>
      <c r="GV840" s="5"/>
      <c r="GW840" s="5"/>
      <c r="GX840" s="5"/>
      <c r="GY840" s="5"/>
      <c r="GZ840" s="5"/>
      <c r="HA840" s="5"/>
      <c r="HB840" s="5"/>
      <c r="HC840" s="5"/>
      <c r="HD840" s="5"/>
      <c r="HE840" s="5"/>
      <c r="HF840" s="5"/>
      <c r="HG840" s="5"/>
      <c r="HH840" s="5"/>
      <c r="HI840" s="5"/>
      <c r="HJ840" s="5"/>
      <c r="HK840" s="5"/>
      <c r="HL840" s="5"/>
    </row>
    <row r="841" spans="1:220" s="56" customFormat="1" x14ac:dyDescent="0.25">
      <c r="A841" s="44"/>
      <c r="B841" s="142"/>
      <c r="C841" s="143"/>
      <c r="D841" s="26"/>
      <c r="E841" s="26"/>
      <c r="F841" s="26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  <c r="BE841" s="5"/>
      <c r="BF841" s="5"/>
      <c r="BG841" s="5"/>
      <c r="BH841" s="5"/>
      <c r="BI841" s="5"/>
      <c r="BJ841" s="5"/>
      <c r="BK841" s="5"/>
      <c r="BL841" s="5"/>
      <c r="BM841" s="5"/>
      <c r="BN841" s="5"/>
      <c r="BO841" s="5"/>
      <c r="BP841" s="5"/>
      <c r="BQ841" s="5"/>
      <c r="BR841" s="5"/>
      <c r="BS841" s="5"/>
      <c r="BT841" s="5"/>
      <c r="BU841" s="5"/>
      <c r="BV841" s="5"/>
      <c r="BW841" s="5"/>
      <c r="BX841" s="5"/>
      <c r="BY841" s="5"/>
      <c r="BZ841" s="5"/>
      <c r="CA841" s="5"/>
      <c r="CB841" s="5"/>
      <c r="CC841" s="5"/>
      <c r="CD841" s="5"/>
      <c r="CE841" s="5"/>
      <c r="CF841" s="5"/>
      <c r="CG841" s="5"/>
      <c r="CH841" s="5"/>
      <c r="CI841" s="5"/>
      <c r="CJ841" s="5"/>
      <c r="CK841" s="5"/>
      <c r="CL841" s="5"/>
      <c r="CM841" s="5"/>
      <c r="CN841" s="5"/>
      <c r="CO841" s="5"/>
      <c r="CP841" s="5"/>
      <c r="CQ841" s="5"/>
      <c r="CR841" s="5"/>
      <c r="CS841" s="5"/>
      <c r="CT841" s="5"/>
      <c r="CU841" s="5"/>
      <c r="CV841" s="5"/>
      <c r="CW841" s="5"/>
      <c r="CX841" s="5"/>
      <c r="CY841" s="5"/>
      <c r="CZ841" s="5"/>
      <c r="DA841" s="5"/>
      <c r="DB841" s="5"/>
      <c r="DC841" s="5"/>
      <c r="DD841" s="5"/>
      <c r="DE841" s="5"/>
      <c r="DF841" s="5"/>
      <c r="DG841" s="5"/>
      <c r="DH841" s="5"/>
      <c r="DI841" s="5"/>
      <c r="DJ841" s="5"/>
      <c r="DK841" s="5"/>
      <c r="DL841" s="5"/>
      <c r="DM841" s="5"/>
      <c r="DN841" s="5"/>
      <c r="DO841" s="5"/>
      <c r="DP841" s="5"/>
      <c r="DQ841" s="5"/>
      <c r="DR841" s="5"/>
      <c r="DS841" s="5"/>
      <c r="DT841" s="5"/>
      <c r="DU841" s="5"/>
      <c r="DV841" s="5"/>
      <c r="DW841" s="5"/>
      <c r="DX841" s="5"/>
      <c r="DY841" s="5"/>
      <c r="DZ841" s="5"/>
      <c r="EA841" s="5"/>
      <c r="EB841" s="5"/>
      <c r="EC841" s="5"/>
      <c r="ED841" s="5"/>
      <c r="EE841" s="5"/>
      <c r="EF841" s="5"/>
      <c r="EG841" s="5"/>
      <c r="EH841" s="5"/>
      <c r="EI841" s="5"/>
      <c r="EJ841" s="5"/>
      <c r="EK841" s="5"/>
      <c r="EL841" s="5"/>
      <c r="EM841" s="5"/>
      <c r="EN841" s="5"/>
      <c r="EO841" s="5"/>
      <c r="EP841" s="5"/>
      <c r="EQ841" s="5"/>
      <c r="ER841" s="5"/>
      <c r="ES841" s="5"/>
      <c r="ET841" s="5"/>
      <c r="EU841" s="5"/>
      <c r="EV841" s="5"/>
      <c r="EW841" s="5"/>
      <c r="EX841" s="5"/>
      <c r="EY841" s="5"/>
      <c r="EZ841" s="5"/>
      <c r="FA841" s="5"/>
      <c r="FB841" s="5"/>
      <c r="FC841" s="5"/>
      <c r="FD841" s="5"/>
      <c r="FE841" s="5"/>
      <c r="FF841" s="5"/>
      <c r="FG841" s="5"/>
      <c r="FH841" s="5"/>
      <c r="FI841" s="5"/>
      <c r="FJ841" s="5"/>
      <c r="FK841" s="5"/>
      <c r="FL841" s="5"/>
      <c r="FM841" s="5"/>
      <c r="FN841" s="5"/>
      <c r="FO841" s="5"/>
      <c r="FP841" s="5"/>
      <c r="FQ841" s="5"/>
      <c r="FR841" s="5"/>
      <c r="FS841" s="5"/>
      <c r="FT841" s="5"/>
      <c r="FU841" s="5"/>
      <c r="FV841" s="5"/>
      <c r="FW841" s="5"/>
      <c r="FX841" s="5"/>
      <c r="FY841" s="5"/>
      <c r="FZ841" s="5"/>
      <c r="GA841" s="5"/>
      <c r="GB841" s="5"/>
      <c r="GC841" s="5"/>
      <c r="GD841" s="5"/>
      <c r="GE841" s="5"/>
      <c r="GF841" s="5"/>
      <c r="GG841" s="5"/>
      <c r="GH841" s="5"/>
      <c r="GI841" s="5"/>
      <c r="GJ841" s="5"/>
      <c r="GK841" s="5"/>
      <c r="GL841" s="5"/>
      <c r="GM841" s="5"/>
      <c r="GN841" s="5"/>
      <c r="GO841" s="5"/>
      <c r="GP841" s="5"/>
      <c r="GQ841" s="5"/>
      <c r="GR841" s="5"/>
      <c r="GS841" s="5"/>
      <c r="GT841" s="5"/>
      <c r="GU841" s="5"/>
      <c r="GV841" s="5"/>
      <c r="GW841" s="5"/>
      <c r="GX841" s="5"/>
      <c r="GY841" s="5"/>
      <c r="GZ841" s="5"/>
      <c r="HA841" s="5"/>
      <c r="HB841" s="5"/>
      <c r="HC841" s="5"/>
      <c r="HD841" s="5"/>
      <c r="HE841" s="5"/>
      <c r="HF841" s="5"/>
      <c r="HG841" s="5"/>
      <c r="HH841" s="5"/>
      <c r="HI841" s="5"/>
      <c r="HJ841" s="5"/>
      <c r="HK841" s="5"/>
      <c r="HL841" s="5"/>
    </row>
    <row r="842" spans="1:220" s="56" customFormat="1" x14ac:dyDescent="0.25">
      <c r="A842" s="44"/>
      <c r="B842" s="142"/>
      <c r="C842" s="143"/>
      <c r="D842" s="26"/>
      <c r="E842" s="26"/>
      <c r="F842" s="26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BE842" s="5"/>
      <c r="BF842" s="5"/>
      <c r="BG842" s="5"/>
      <c r="BH842" s="5"/>
      <c r="BI842" s="5"/>
      <c r="BJ842" s="5"/>
      <c r="BK842" s="5"/>
      <c r="BL842" s="5"/>
      <c r="BM842" s="5"/>
      <c r="BN842" s="5"/>
      <c r="BO842" s="5"/>
      <c r="BP842" s="5"/>
      <c r="BQ842" s="5"/>
      <c r="BR842" s="5"/>
      <c r="BS842" s="5"/>
      <c r="BT842" s="5"/>
      <c r="BU842" s="5"/>
      <c r="BV842" s="5"/>
      <c r="BW842" s="5"/>
      <c r="BX842" s="5"/>
      <c r="BY842" s="5"/>
      <c r="BZ842" s="5"/>
      <c r="CA842" s="5"/>
      <c r="CB842" s="5"/>
      <c r="CC842" s="5"/>
      <c r="CD842" s="5"/>
      <c r="CE842" s="5"/>
      <c r="CF842" s="5"/>
      <c r="CG842" s="5"/>
      <c r="CH842" s="5"/>
      <c r="CI842" s="5"/>
      <c r="CJ842" s="5"/>
      <c r="CK842" s="5"/>
      <c r="CL842" s="5"/>
      <c r="CM842" s="5"/>
      <c r="CN842" s="5"/>
      <c r="CO842" s="5"/>
      <c r="CP842" s="5"/>
      <c r="CQ842" s="5"/>
      <c r="CR842" s="5"/>
      <c r="CS842" s="5"/>
      <c r="CT842" s="5"/>
      <c r="CU842" s="5"/>
      <c r="CV842" s="5"/>
      <c r="CW842" s="5"/>
      <c r="CX842" s="5"/>
      <c r="CY842" s="5"/>
      <c r="CZ842" s="5"/>
      <c r="DA842" s="5"/>
      <c r="DB842" s="5"/>
      <c r="DC842" s="5"/>
      <c r="DD842" s="5"/>
      <c r="DE842" s="5"/>
      <c r="DF842" s="5"/>
      <c r="DG842" s="5"/>
      <c r="DH842" s="5"/>
      <c r="DI842" s="5"/>
      <c r="DJ842" s="5"/>
      <c r="DK842" s="5"/>
      <c r="DL842" s="5"/>
      <c r="DM842" s="5"/>
      <c r="DN842" s="5"/>
      <c r="DO842" s="5"/>
      <c r="DP842" s="5"/>
      <c r="DQ842" s="5"/>
      <c r="DR842" s="5"/>
      <c r="DS842" s="5"/>
      <c r="DT842" s="5"/>
      <c r="DU842" s="5"/>
      <c r="DV842" s="5"/>
      <c r="DW842" s="5"/>
      <c r="DX842" s="5"/>
      <c r="DY842" s="5"/>
      <c r="DZ842" s="5"/>
      <c r="EA842" s="5"/>
      <c r="EB842" s="5"/>
      <c r="EC842" s="5"/>
      <c r="ED842" s="5"/>
      <c r="EE842" s="5"/>
      <c r="EF842" s="5"/>
      <c r="EG842" s="5"/>
      <c r="EH842" s="5"/>
      <c r="EI842" s="5"/>
      <c r="EJ842" s="5"/>
      <c r="EK842" s="5"/>
      <c r="EL842" s="5"/>
      <c r="EM842" s="5"/>
      <c r="EN842" s="5"/>
      <c r="EO842" s="5"/>
      <c r="EP842" s="5"/>
      <c r="EQ842" s="5"/>
      <c r="ER842" s="5"/>
      <c r="ES842" s="5"/>
      <c r="ET842" s="5"/>
      <c r="EU842" s="5"/>
      <c r="EV842" s="5"/>
      <c r="EW842" s="5"/>
      <c r="EX842" s="5"/>
      <c r="EY842" s="5"/>
      <c r="EZ842" s="5"/>
      <c r="FA842" s="5"/>
      <c r="FB842" s="5"/>
      <c r="FC842" s="5"/>
      <c r="FD842" s="5"/>
      <c r="FE842" s="5"/>
      <c r="FF842" s="5"/>
      <c r="FG842" s="5"/>
      <c r="FH842" s="5"/>
      <c r="FI842" s="5"/>
      <c r="FJ842" s="5"/>
      <c r="FK842" s="5"/>
      <c r="FL842" s="5"/>
      <c r="FM842" s="5"/>
      <c r="FN842" s="5"/>
      <c r="FO842" s="5"/>
      <c r="FP842" s="5"/>
      <c r="FQ842" s="5"/>
      <c r="FR842" s="5"/>
      <c r="FS842" s="5"/>
      <c r="FT842" s="5"/>
      <c r="FU842" s="5"/>
      <c r="FV842" s="5"/>
      <c r="FW842" s="5"/>
      <c r="FX842" s="5"/>
      <c r="FY842" s="5"/>
      <c r="FZ842" s="5"/>
      <c r="GA842" s="5"/>
      <c r="GB842" s="5"/>
      <c r="GC842" s="5"/>
      <c r="GD842" s="5"/>
      <c r="GE842" s="5"/>
      <c r="GF842" s="5"/>
      <c r="GG842" s="5"/>
      <c r="GH842" s="5"/>
      <c r="GI842" s="5"/>
      <c r="GJ842" s="5"/>
      <c r="GK842" s="5"/>
      <c r="GL842" s="5"/>
      <c r="GM842" s="5"/>
      <c r="GN842" s="5"/>
      <c r="GO842" s="5"/>
      <c r="GP842" s="5"/>
      <c r="GQ842" s="5"/>
      <c r="GR842" s="5"/>
      <c r="GS842" s="5"/>
      <c r="GT842" s="5"/>
      <c r="GU842" s="5"/>
      <c r="GV842" s="5"/>
      <c r="GW842" s="5"/>
      <c r="GX842" s="5"/>
      <c r="GY842" s="5"/>
      <c r="GZ842" s="5"/>
      <c r="HA842" s="5"/>
      <c r="HB842" s="5"/>
      <c r="HC842" s="5"/>
      <c r="HD842" s="5"/>
      <c r="HE842" s="5"/>
      <c r="HF842" s="5"/>
      <c r="HG842" s="5"/>
      <c r="HH842" s="5"/>
      <c r="HI842" s="5"/>
      <c r="HJ842" s="5"/>
      <c r="HK842" s="5"/>
      <c r="HL842" s="5"/>
    </row>
    <row r="843" spans="1:220" s="56" customFormat="1" x14ac:dyDescent="0.25">
      <c r="A843" s="44"/>
      <c r="B843" s="142"/>
      <c r="C843" s="143"/>
      <c r="D843" s="26"/>
      <c r="E843" s="26"/>
      <c r="F843" s="26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BE843" s="5"/>
      <c r="BF843" s="5"/>
      <c r="BG843" s="5"/>
      <c r="BH843" s="5"/>
      <c r="BI843" s="5"/>
      <c r="BJ843" s="5"/>
      <c r="BK843" s="5"/>
      <c r="BL843" s="5"/>
      <c r="BM843" s="5"/>
      <c r="BN843" s="5"/>
      <c r="BO843" s="5"/>
      <c r="BP843" s="5"/>
      <c r="BQ843" s="5"/>
      <c r="BR843" s="5"/>
      <c r="BS843" s="5"/>
      <c r="BT843" s="5"/>
      <c r="BU843" s="5"/>
      <c r="BV843" s="5"/>
      <c r="BW843" s="5"/>
      <c r="BX843" s="5"/>
      <c r="BY843" s="5"/>
      <c r="BZ843" s="5"/>
      <c r="CA843" s="5"/>
      <c r="CB843" s="5"/>
      <c r="CC843" s="5"/>
      <c r="CD843" s="5"/>
      <c r="CE843" s="5"/>
      <c r="CF843" s="5"/>
      <c r="CG843" s="5"/>
      <c r="CH843" s="5"/>
      <c r="CI843" s="5"/>
      <c r="CJ843" s="5"/>
      <c r="CK843" s="5"/>
      <c r="CL843" s="5"/>
      <c r="CM843" s="5"/>
      <c r="CN843" s="5"/>
      <c r="CO843" s="5"/>
      <c r="CP843" s="5"/>
      <c r="CQ843" s="5"/>
      <c r="CR843" s="5"/>
      <c r="CS843" s="5"/>
      <c r="CT843" s="5"/>
      <c r="CU843" s="5"/>
      <c r="CV843" s="5"/>
      <c r="CW843" s="5"/>
      <c r="CX843" s="5"/>
      <c r="CY843" s="5"/>
      <c r="CZ843" s="5"/>
      <c r="DA843" s="5"/>
      <c r="DB843" s="5"/>
      <c r="DC843" s="5"/>
      <c r="DD843" s="5"/>
      <c r="DE843" s="5"/>
      <c r="DF843" s="5"/>
      <c r="DG843" s="5"/>
      <c r="DH843" s="5"/>
      <c r="DI843" s="5"/>
      <c r="DJ843" s="5"/>
      <c r="DK843" s="5"/>
      <c r="DL843" s="5"/>
      <c r="DM843" s="5"/>
      <c r="DN843" s="5"/>
      <c r="DO843" s="5"/>
      <c r="DP843" s="5"/>
      <c r="DQ843" s="5"/>
      <c r="DR843" s="5"/>
      <c r="DS843" s="5"/>
      <c r="DT843" s="5"/>
      <c r="DU843" s="5"/>
      <c r="DV843" s="5"/>
      <c r="DW843" s="5"/>
      <c r="DX843" s="5"/>
      <c r="DY843" s="5"/>
      <c r="DZ843" s="5"/>
      <c r="EA843" s="5"/>
      <c r="EB843" s="5"/>
      <c r="EC843" s="5"/>
      <c r="ED843" s="5"/>
      <c r="EE843" s="5"/>
      <c r="EF843" s="5"/>
      <c r="EG843" s="5"/>
      <c r="EH843" s="5"/>
      <c r="EI843" s="5"/>
      <c r="EJ843" s="5"/>
      <c r="EK843" s="5"/>
      <c r="EL843" s="5"/>
      <c r="EM843" s="5"/>
      <c r="EN843" s="5"/>
      <c r="EO843" s="5"/>
      <c r="EP843" s="5"/>
      <c r="EQ843" s="5"/>
      <c r="ER843" s="5"/>
      <c r="ES843" s="5"/>
      <c r="ET843" s="5"/>
      <c r="EU843" s="5"/>
      <c r="EV843" s="5"/>
      <c r="EW843" s="5"/>
      <c r="EX843" s="5"/>
      <c r="EY843" s="5"/>
      <c r="EZ843" s="5"/>
      <c r="FA843" s="5"/>
      <c r="FB843" s="5"/>
      <c r="FC843" s="5"/>
      <c r="FD843" s="5"/>
      <c r="FE843" s="5"/>
      <c r="FF843" s="5"/>
      <c r="FG843" s="5"/>
      <c r="FH843" s="5"/>
      <c r="FI843" s="5"/>
      <c r="FJ843" s="5"/>
      <c r="FK843" s="5"/>
      <c r="FL843" s="5"/>
      <c r="FM843" s="5"/>
      <c r="FN843" s="5"/>
      <c r="FO843" s="5"/>
      <c r="FP843" s="5"/>
      <c r="FQ843" s="5"/>
      <c r="FR843" s="5"/>
      <c r="FS843" s="5"/>
      <c r="FT843" s="5"/>
      <c r="FU843" s="5"/>
      <c r="FV843" s="5"/>
      <c r="FW843" s="5"/>
      <c r="FX843" s="5"/>
      <c r="FY843" s="5"/>
      <c r="FZ843" s="5"/>
      <c r="GA843" s="5"/>
      <c r="GB843" s="5"/>
      <c r="GC843" s="5"/>
      <c r="GD843" s="5"/>
      <c r="GE843" s="5"/>
      <c r="GF843" s="5"/>
      <c r="GG843" s="5"/>
      <c r="GH843" s="5"/>
      <c r="GI843" s="5"/>
      <c r="GJ843" s="5"/>
      <c r="GK843" s="5"/>
      <c r="GL843" s="5"/>
      <c r="GM843" s="5"/>
      <c r="GN843" s="5"/>
      <c r="GO843" s="5"/>
      <c r="GP843" s="5"/>
      <c r="GQ843" s="5"/>
      <c r="GR843" s="5"/>
      <c r="GS843" s="5"/>
      <c r="GT843" s="5"/>
      <c r="GU843" s="5"/>
      <c r="GV843" s="5"/>
      <c r="GW843" s="5"/>
      <c r="GX843" s="5"/>
      <c r="GY843" s="5"/>
      <c r="GZ843" s="5"/>
      <c r="HA843" s="5"/>
      <c r="HB843" s="5"/>
      <c r="HC843" s="5"/>
      <c r="HD843" s="5"/>
      <c r="HE843" s="5"/>
      <c r="HF843" s="5"/>
      <c r="HG843" s="5"/>
      <c r="HH843" s="5"/>
      <c r="HI843" s="5"/>
      <c r="HJ843" s="5"/>
      <c r="HK843" s="5"/>
      <c r="HL843" s="5"/>
    </row>
    <row r="844" spans="1:220" s="56" customFormat="1" x14ac:dyDescent="0.25">
      <c r="A844" s="44"/>
      <c r="B844" s="142"/>
      <c r="C844" s="143"/>
      <c r="D844" s="26"/>
      <c r="E844" s="26"/>
      <c r="F844" s="26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5"/>
      <c r="BF844" s="5"/>
      <c r="BG844" s="5"/>
      <c r="BH844" s="5"/>
      <c r="BI844" s="5"/>
      <c r="BJ844" s="5"/>
      <c r="BK844" s="5"/>
      <c r="BL844" s="5"/>
      <c r="BM844" s="5"/>
      <c r="BN844" s="5"/>
      <c r="BO844" s="5"/>
      <c r="BP844" s="5"/>
      <c r="BQ844" s="5"/>
      <c r="BR844" s="5"/>
      <c r="BS844" s="5"/>
      <c r="BT844" s="5"/>
      <c r="BU844" s="5"/>
      <c r="BV844" s="5"/>
      <c r="BW844" s="5"/>
      <c r="BX844" s="5"/>
      <c r="BY844" s="5"/>
      <c r="BZ844" s="5"/>
      <c r="CA844" s="5"/>
      <c r="CB844" s="5"/>
      <c r="CC844" s="5"/>
      <c r="CD844" s="5"/>
      <c r="CE844" s="5"/>
      <c r="CF844" s="5"/>
      <c r="CG844" s="5"/>
      <c r="CH844" s="5"/>
      <c r="CI844" s="5"/>
      <c r="CJ844" s="5"/>
      <c r="CK844" s="5"/>
      <c r="CL844" s="5"/>
      <c r="CM844" s="5"/>
      <c r="CN844" s="5"/>
      <c r="CO844" s="5"/>
      <c r="CP844" s="5"/>
      <c r="CQ844" s="5"/>
      <c r="CR844" s="5"/>
      <c r="CS844" s="5"/>
      <c r="CT844" s="5"/>
      <c r="CU844" s="5"/>
      <c r="CV844" s="5"/>
      <c r="CW844" s="5"/>
      <c r="CX844" s="5"/>
      <c r="CY844" s="5"/>
      <c r="CZ844" s="5"/>
      <c r="DA844" s="5"/>
      <c r="DB844" s="5"/>
      <c r="DC844" s="5"/>
      <c r="DD844" s="5"/>
      <c r="DE844" s="5"/>
      <c r="DF844" s="5"/>
      <c r="DG844" s="5"/>
      <c r="DH844" s="5"/>
      <c r="DI844" s="5"/>
      <c r="DJ844" s="5"/>
      <c r="DK844" s="5"/>
      <c r="DL844" s="5"/>
      <c r="DM844" s="5"/>
      <c r="DN844" s="5"/>
      <c r="DO844" s="5"/>
      <c r="DP844" s="5"/>
      <c r="DQ844" s="5"/>
      <c r="DR844" s="5"/>
      <c r="DS844" s="5"/>
      <c r="DT844" s="5"/>
      <c r="DU844" s="5"/>
      <c r="DV844" s="5"/>
      <c r="DW844" s="5"/>
      <c r="DX844" s="5"/>
      <c r="DY844" s="5"/>
      <c r="DZ844" s="5"/>
      <c r="EA844" s="5"/>
      <c r="EB844" s="5"/>
      <c r="EC844" s="5"/>
      <c r="ED844" s="5"/>
      <c r="EE844" s="5"/>
      <c r="EF844" s="5"/>
      <c r="EG844" s="5"/>
      <c r="EH844" s="5"/>
      <c r="EI844" s="5"/>
      <c r="EJ844" s="5"/>
      <c r="EK844" s="5"/>
      <c r="EL844" s="5"/>
      <c r="EM844" s="5"/>
      <c r="EN844" s="5"/>
      <c r="EO844" s="5"/>
      <c r="EP844" s="5"/>
      <c r="EQ844" s="5"/>
      <c r="ER844" s="5"/>
      <c r="ES844" s="5"/>
      <c r="ET844" s="5"/>
      <c r="EU844" s="5"/>
      <c r="EV844" s="5"/>
      <c r="EW844" s="5"/>
      <c r="EX844" s="5"/>
      <c r="EY844" s="5"/>
      <c r="EZ844" s="5"/>
      <c r="FA844" s="5"/>
      <c r="FB844" s="5"/>
      <c r="FC844" s="5"/>
      <c r="FD844" s="5"/>
      <c r="FE844" s="5"/>
      <c r="FF844" s="5"/>
      <c r="FG844" s="5"/>
      <c r="FH844" s="5"/>
      <c r="FI844" s="5"/>
      <c r="FJ844" s="5"/>
      <c r="FK844" s="5"/>
      <c r="FL844" s="5"/>
      <c r="FM844" s="5"/>
      <c r="FN844" s="5"/>
      <c r="FO844" s="5"/>
      <c r="FP844" s="5"/>
      <c r="FQ844" s="5"/>
      <c r="FR844" s="5"/>
      <c r="FS844" s="5"/>
      <c r="FT844" s="5"/>
      <c r="FU844" s="5"/>
      <c r="FV844" s="5"/>
      <c r="FW844" s="5"/>
      <c r="FX844" s="5"/>
      <c r="FY844" s="5"/>
      <c r="FZ844" s="5"/>
      <c r="GA844" s="5"/>
      <c r="GB844" s="5"/>
      <c r="GC844" s="5"/>
      <c r="GD844" s="5"/>
      <c r="GE844" s="5"/>
      <c r="GF844" s="5"/>
      <c r="GG844" s="5"/>
      <c r="GH844" s="5"/>
      <c r="GI844" s="5"/>
      <c r="GJ844" s="5"/>
      <c r="GK844" s="5"/>
      <c r="GL844" s="5"/>
      <c r="GM844" s="5"/>
      <c r="GN844" s="5"/>
      <c r="GO844" s="5"/>
      <c r="GP844" s="5"/>
      <c r="GQ844" s="5"/>
      <c r="GR844" s="5"/>
      <c r="GS844" s="5"/>
      <c r="GT844" s="5"/>
      <c r="GU844" s="5"/>
      <c r="GV844" s="5"/>
      <c r="GW844" s="5"/>
      <c r="GX844" s="5"/>
      <c r="GY844" s="5"/>
      <c r="GZ844" s="5"/>
      <c r="HA844" s="5"/>
      <c r="HB844" s="5"/>
      <c r="HC844" s="5"/>
      <c r="HD844" s="5"/>
      <c r="HE844" s="5"/>
      <c r="HF844" s="5"/>
      <c r="HG844" s="5"/>
      <c r="HH844" s="5"/>
      <c r="HI844" s="5"/>
      <c r="HJ844" s="5"/>
      <c r="HK844" s="5"/>
      <c r="HL844" s="5"/>
    </row>
    <row r="845" spans="1:220" s="56" customFormat="1" x14ac:dyDescent="0.25">
      <c r="A845" s="44"/>
      <c r="B845" s="142"/>
      <c r="C845" s="143"/>
      <c r="D845" s="26"/>
      <c r="E845" s="26"/>
      <c r="F845" s="26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5"/>
      <c r="BF845" s="5"/>
      <c r="BG845" s="5"/>
      <c r="BH845" s="5"/>
      <c r="BI845" s="5"/>
      <c r="BJ845" s="5"/>
      <c r="BK845" s="5"/>
      <c r="BL845" s="5"/>
      <c r="BM845" s="5"/>
      <c r="BN845" s="5"/>
      <c r="BO845" s="5"/>
      <c r="BP845" s="5"/>
      <c r="BQ845" s="5"/>
      <c r="BR845" s="5"/>
      <c r="BS845" s="5"/>
      <c r="BT845" s="5"/>
      <c r="BU845" s="5"/>
      <c r="BV845" s="5"/>
      <c r="BW845" s="5"/>
      <c r="BX845" s="5"/>
      <c r="BY845" s="5"/>
      <c r="BZ845" s="5"/>
      <c r="CA845" s="5"/>
      <c r="CB845" s="5"/>
      <c r="CC845" s="5"/>
      <c r="CD845" s="5"/>
      <c r="CE845" s="5"/>
      <c r="CF845" s="5"/>
      <c r="CG845" s="5"/>
      <c r="CH845" s="5"/>
      <c r="CI845" s="5"/>
      <c r="CJ845" s="5"/>
      <c r="CK845" s="5"/>
      <c r="CL845" s="5"/>
      <c r="CM845" s="5"/>
      <c r="CN845" s="5"/>
      <c r="CO845" s="5"/>
      <c r="CP845" s="5"/>
      <c r="CQ845" s="5"/>
      <c r="CR845" s="5"/>
      <c r="CS845" s="5"/>
      <c r="CT845" s="5"/>
      <c r="CU845" s="5"/>
      <c r="CV845" s="5"/>
      <c r="CW845" s="5"/>
      <c r="CX845" s="5"/>
      <c r="CY845" s="5"/>
      <c r="CZ845" s="5"/>
      <c r="DA845" s="5"/>
      <c r="DB845" s="5"/>
      <c r="DC845" s="5"/>
      <c r="DD845" s="5"/>
      <c r="DE845" s="5"/>
      <c r="DF845" s="5"/>
      <c r="DG845" s="5"/>
      <c r="DH845" s="5"/>
      <c r="DI845" s="5"/>
      <c r="DJ845" s="5"/>
      <c r="DK845" s="5"/>
      <c r="DL845" s="5"/>
      <c r="DM845" s="5"/>
      <c r="DN845" s="5"/>
      <c r="DO845" s="5"/>
      <c r="DP845" s="5"/>
      <c r="DQ845" s="5"/>
      <c r="DR845" s="5"/>
      <c r="DS845" s="5"/>
      <c r="DT845" s="5"/>
      <c r="DU845" s="5"/>
      <c r="DV845" s="5"/>
      <c r="DW845" s="5"/>
      <c r="DX845" s="5"/>
      <c r="DY845" s="5"/>
      <c r="DZ845" s="5"/>
      <c r="EA845" s="5"/>
      <c r="EB845" s="5"/>
      <c r="EC845" s="5"/>
      <c r="ED845" s="5"/>
      <c r="EE845" s="5"/>
      <c r="EF845" s="5"/>
      <c r="EG845" s="5"/>
      <c r="EH845" s="5"/>
      <c r="EI845" s="5"/>
      <c r="EJ845" s="5"/>
      <c r="EK845" s="5"/>
      <c r="EL845" s="5"/>
      <c r="EM845" s="5"/>
      <c r="EN845" s="5"/>
      <c r="EO845" s="5"/>
      <c r="EP845" s="5"/>
      <c r="EQ845" s="5"/>
      <c r="ER845" s="5"/>
      <c r="ES845" s="5"/>
      <c r="ET845" s="5"/>
      <c r="EU845" s="5"/>
      <c r="EV845" s="5"/>
      <c r="EW845" s="5"/>
      <c r="EX845" s="5"/>
      <c r="EY845" s="5"/>
      <c r="EZ845" s="5"/>
      <c r="FA845" s="5"/>
      <c r="FB845" s="5"/>
      <c r="FC845" s="5"/>
      <c r="FD845" s="5"/>
      <c r="FE845" s="5"/>
      <c r="FF845" s="5"/>
      <c r="FG845" s="5"/>
      <c r="FH845" s="5"/>
      <c r="FI845" s="5"/>
      <c r="FJ845" s="5"/>
      <c r="FK845" s="5"/>
      <c r="FL845" s="5"/>
      <c r="FM845" s="5"/>
      <c r="FN845" s="5"/>
      <c r="FO845" s="5"/>
      <c r="FP845" s="5"/>
      <c r="FQ845" s="5"/>
      <c r="FR845" s="5"/>
      <c r="FS845" s="5"/>
      <c r="FT845" s="5"/>
      <c r="FU845" s="5"/>
      <c r="FV845" s="5"/>
      <c r="FW845" s="5"/>
      <c r="FX845" s="5"/>
      <c r="FY845" s="5"/>
      <c r="FZ845" s="5"/>
      <c r="GA845" s="5"/>
      <c r="GB845" s="5"/>
      <c r="GC845" s="5"/>
      <c r="GD845" s="5"/>
      <c r="GE845" s="5"/>
      <c r="GF845" s="5"/>
      <c r="GG845" s="5"/>
      <c r="GH845" s="5"/>
      <c r="GI845" s="5"/>
      <c r="GJ845" s="5"/>
      <c r="GK845" s="5"/>
      <c r="GL845" s="5"/>
      <c r="GM845" s="5"/>
      <c r="GN845" s="5"/>
      <c r="GO845" s="5"/>
      <c r="GP845" s="5"/>
      <c r="GQ845" s="5"/>
      <c r="GR845" s="5"/>
      <c r="GS845" s="5"/>
      <c r="GT845" s="5"/>
      <c r="GU845" s="5"/>
      <c r="GV845" s="5"/>
      <c r="GW845" s="5"/>
      <c r="GX845" s="5"/>
      <c r="GY845" s="5"/>
      <c r="GZ845" s="5"/>
      <c r="HA845" s="5"/>
      <c r="HB845" s="5"/>
      <c r="HC845" s="5"/>
      <c r="HD845" s="5"/>
      <c r="HE845" s="5"/>
      <c r="HF845" s="5"/>
      <c r="HG845" s="5"/>
      <c r="HH845" s="5"/>
      <c r="HI845" s="5"/>
      <c r="HJ845" s="5"/>
      <c r="HK845" s="5"/>
      <c r="HL845" s="5"/>
    </row>
    <row r="846" spans="1:220" s="56" customFormat="1" x14ac:dyDescent="0.25">
      <c r="A846" s="44"/>
      <c r="B846" s="142"/>
      <c r="C846" s="143"/>
      <c r="D846" s="26"/>
      <c r="E846" s="26"/>
      <c r="F846" s="26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5"/>
      <c r="BF846" s="5"/>
      <c r="BG846" s="5"/>
      <c r="BH846" s="5"/>
      <c r="BI846" s="5"/>
      <c r="BJ846" s="5"/>
      <c r="BK846" s="5"/>
      <c r="BL846" s="5"/>
      <c r="BM846" s="5"/>
      <c r="BN846" s="5"/>
      <c r="BO846" s="5"/>
      <c r="BP846" s="5"/>
      <c r="BQ846" s="5"/>
      <c r="BR846" s="5"/>
      <c r="BS846" s="5"/>
      <c r="BT846" s="5"/>
      <c r="BU846" s="5"/>
      <c r="BV846" s="5"/>
      <c r="BW846" s="5"/>
      <c r="BX846" s="5"/>
      <c r="BY846" s="5"/>
      <c r="BZ846" s="5"/>
      <c r="CA846" s="5"/>
      <c r="CB846" s="5"/>
      <c r="CC846" s="5"/>
      <c r="CD846" s="5"/>
      <c r="CE846" s="5"/>
      <c r="CF846" s="5"/>
      <c r="CG846" s="5"/>
      <c r="CH846" s="5"/>
      <c r="CI846" s="5"/>
      <c r="CJ846" s="5"/>
      <c r="CK846" s="5"/>
      <c r="CL846" s="5"/>
      <c r="CM846" s="5"/>
      <c r="CN846" s="5"/>
      <c r="CO846" s="5"/>
      <c r="CP846" s="5"/>
      <c r="CQ846" s="5"/>
      <c r="CR846" s="5"/>
      <c r="CS846" s="5"/>
      <c r="CT846" s="5"/>
      <c r="CU846" s="5"/>
      <c r="CV846" s="5"/>
      <c r="CW846" s="5"/>
      <c r="CX846" s="5"/>
      <c r="CY846" s="5"/>
      <c r="CZ846" s="5"/>
      <c r="DA846" s="5"/>
      <c r="DB846" s="5"/>
      <c r="DC846" s="5"/>
      <c r="DD846" s="5"/>
      <c r="DE846" s="5"/>
      <c r="DF846" s="5"/>
      <c r="DG846" s="5"/>
      <c r="DH846" s="5"/>
      <c r="DI846" s="5"/>
      <c r="DJ846" s="5"/>
      <c r="DK846" s="5"/>
      <c r="DL846" s="5"/>
      <c r="DM846" s="5"/>
      <c r="DN846" s="5"/>
      <c r="DO846" s="5"/>
      <c r="DP846" s="5"/>
      <c r="DQ846" s="5"/>
      <c r="DR846" s="5"/>
      <c r="DS846" s="5"/>
      <c r="DT846" s="5"/>
      <c r="DU846" s="5"/>
      <c r="DV846" s="5"/>
      <c r="DW846" s="5"/>
      <c r="DX846" s="5"/>
      <c r="DY846" s="5"/>
      <c r="DZ846" s="5"/>
      <c r="EA846" s="5"/>
      <c r="EB846" s="5"/>
      <c r="EC846" s="5"/>
      <c r="ED846" s="5"/>
      <c r="EE846" s="5"/>
      <c r="EF846" s="5"/>
      <c r="EG846" s="5"/>
      <c r="EH846" s="5"/>
      <c r="EI846" s="5"/>
      <c r="EJ846" s="5"/>
      <c r="EK846" s="5"/>
      <c r="EL846" s="5"/>
      <c r="EM846" s="5"/>
      <c r="EN846" s="5"/>
      <c r="EO846" s="5"/>
      <c r="EP846" s="5"/>
      <c r="EQ846" s="5"/>
      <c r="ER846" s="5"/>
      <c r="ES846" s="5"/>
      <c r="ET846" s="5"/>
      <c r="EU846" s="5"/>
      <c r="EV846" s="5"/>
      <c r="EW846" s="5"/>
      <c r="EX846" s="5"/>
      <c r="EY846" s="5"/>
      <c r="EZ846" s="5"/>
      <c r="FA846" s="5"/>
      <c r="FB846" s="5"/>
      <c r="FC846" s="5"/>
      <c r="FD846" s="5"/>
      <c r="FE846" s="5"/>
      <c r="FF846" s="5"/>
      <c r="FG846" s="5"/>
      <c r="FH846" s="5"/>
      <c r="FI846" s="5"/>
      <c r="FJ846" s="5"/>
      <c r="FK846" s="5"/>
      <c r="FL846" s="5"/>
      <c r="FM846" s="5"/>
      <c r="FN846" s="5"/>
      <c r="FO846" s="5"/>
      <c r="FP846" s="5"/>
      <c r="FQ846" s="5"/>
      <c r="FR846" s="5"/>
      <c r="FS846" s="5"/>
      <c r="FT846" s="5"/>
      <c r="FU846" s="5"/>
      <c r="FV846" s="5"/>
      <c r="FW846" s="5"/>
      <c r="FX846" s="5"/>
      <c r="FY846" s="5"/>
      <c r="FZ846" s="5"/>
      <c r="GA846" s="5"/>
      <c r="GB846" s="5"/>
      <c r="GC846" s="5"/>
      <c r="GD846" s="5"/>
      <c r="GE846" s="5"/>
      <c r="GF846" s="5"/>
      <c r="GG846" s="5"/>
      <c r="GH846" s="5"/>
      <c r="GI846" s="5"/>
      <c r="GJ846" s="5"/>
      <c r="GK846" s="5"/>
      <c r="GL846" s="5"/>
      <c r="GM846" s="5"/>
      <c r="GN846" s="5"/>
      <c r="GO846" s="5"/>
      <c r="GP846" s="5"/>
      <c r="GQ846" s="5"/>
      <c r="GR846" s="5"/>
      <c r="GS846" s="5"/>
      <c r="GT846" s="5"/>
      <c r="GU846" s="5"/>
      <c r="GV846" s="5"/>
      <c r="GW846" s="5"/>
      <c r="GX846" s="5"/>
      <c r="GY846" s="5"/>
      <c r="GZ846" s="5"/>
      <c r="HA846" s="5"/>
      <c r="HB846" s="5"/>
      <c r="HC846" s="5"/>
      <c r="HD846" s="5"/>
      <c r="HE846" s="5"/>
      <c r="HF846" s="5"/>
      <c r="HG846" s="5"/>
      <c r="HH846" s="5"/>
      <c r="HI846" s="5"/>
      <c r="HJ846" s="5"/>
      <c r="HK846" s="5"/>
      <c r="HL846" s="5"/>
    </row>
    <row r="847" spans="1:220" s="56" customFormat="1" x14ac:dyDescent="0.25">
      <c r="A847" s="44"/>
      <c r="B847" s="142"/>
      <c r="C847" s="143"/>
      <c r="D847" s="26"/>
      <c r="E847" s="26"/>
      <c r="F847" s="26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  <c r="BF847" s="5"/>
      <c r="BG847" s="5"/>
      <c r="BH847" s="5"/>
      <c r="BI847" s="5"/>
      <c r="BJ847" s="5"/>
      <c r="BK847" s="5"/>
      <c r="BL847" s="5"/>
      <c r="BM847" s="5"/>
      <c r="BN847" s="5"/>
      <c r="BO847" s="5"/>
      <c r="BP847" s="5"/>
      <c r="BQ847" s="5"/>
      <c r="BR847" s="5"/>
      <c r="BS847" s="5"/>
      <c r="BT847" s="5"/>
      <c r="BU847" s="5"/>
      <c r="BV847" s="5"/>
      <c r="BW847" s="5"/>
      <c r="BX847" s="5"/>
      <c r="BY847" s="5"/>
      <c r="BZ847" s="5"/>
      <c r="CA847" s="5"/>
      <c r="CB847" s="5"/>
      <c r="CC847" s="5"/>
      <c r="CD847" s="5"/>
      <c r="CE847" s="5"/>
      <c r="CF847" s="5"/>
      <c r="CG847" s="5"/>
      <c r="CH847" s="5"/>
      <c r="CI847" s="5"/>
      <c r="CJ847" s="5"/>
      <c r="CK847" s="5"/>
      <c r="CL847" s="5"/>
      <c r="CM847" s="5"/>
      <c r="CN847" s="5"/>
      <c r="CO847" s="5"/>
      <c r="CP847" s="5"/>
      <c r="CQ847" s="5"/>
      <c r="CR847" s="5"/>
      <c r="CS847" s="5"/>
      <c r="CT847" s="5"/>
      <c r="CU847" s="5"/>
      <c r="CV847" s="5"/>
      <c r="CW847" s="5"/>
      <c r="CX847" s="5"/>
      <c r="CY847" s="5"/>
      <c r="CZ847" s="5"/>
      <c r="DA847" s="5"/>
      <c r="DB847" s="5"/>
      <c r="DC847" s="5"/>
      <c r="DD847" s="5"/>
      <c r="DE847" s="5"/>
      <c r="DF847" s="5"/>
      <c r="DG847" s="5"/>
      <c r="DH847" s="5"/>
      <c r="DI847" s="5"/>
      <c r="DJ847" s="5"/>
      <c r="DK847" s="5"/>
      <c r="DL847" s="5"/>
      <c r="DM847" s="5"/>
      <c r="DN847" s="5"/>
      <c r="DO847" s="5"/>
      <c r="DP847" s="5"/>
      <c r="DQ847" s="5"/>
      <c r="DR847" s="5"/>
      <c r="DS847" s="5"/>
      <c r="DT847" s="5"/>
      <c r="DU847" s="5"/>
      <c r="DV847" s="5"/>
      <c r="DW847" s="5"/>
      <c r="DX847" s="5"/>
      <c r="DY847" s="5"/>
      <c r="DZ847" s="5"/>
      <c r="EA847" s="5"/>
      <c r="EB847" s="5"/>
      <c r="EC847" s="5"/>
      <c r="ED847" s="5"/>
      <c r="EE847" s="5"/>
      <c r="EF847" s="5"/>
      <c r="EG847" s="5"/>
      <c r="EH847" s="5"/>
      <c r="EI847" s="5"/>
      <c r="EJ847" s="5"/>
      <c r="EK847" s="5"/>
      <c r="EL847" s="5"/>
      <c r="EM847" s="5"/>
      <c r="EN847" s="5"/>
      <c r="EO847" s="5"/>
      <c r="EP847" s="5"/>
      <c r="EQ847" s="5"/>
      <c r="ER847" s="5"/>
      <c r="ES847" s="5"/>
      <c r="ET847" s="5"/>
      <c r="EU847" s="5"/>
      <c r="EV847" s="5"/>
      <c r="EW847" s="5"/>
      <c r="EX847" s="5"/>
      <c r="EY847" s="5"/>
      <c r="EZ847" s="5"/>
      <c r="FA847" s="5"/>
      <c r="FB847" s="5"/>
      <c r="FC847" s="5"/>
      <c r="FD847" s="5"/>
      <c r="FE847" s="5"/>
      <c r="FF847" s="5"/>
      <c r="FG847" s="5"/>
      <c r="FH847" s="5"/>
      <c r="FI847" s="5"/>
      <c r="FJ847" s="5"/>
      <c r="FK847" s="5"/>
      <c r="FL847" s="5"/>
      <c r="FM847" s="5"/>
      <c r="FN847" s="5"/>
      <c r="FO847" s="5"/>
      <c r="FP847" s="5"/>
      <c r="FQ847" s="5"/>
      <c r="FR847" s="5"/>
      <c r="FS847" s="5"/>
      <c r="FT847" s="5"/>
      <c r="FU847" s="5"/>
      <c r="FV847" s="5"/>
      <c r="FW847" s="5"/>
      <c r="FX847" s="5"/>
      <c r="FY847" s="5"/>
      <c r="FZ847" s="5"/>
      <c r="GA847" s="5"/>
      <c r="GB847" s="5"/>
      <c r="GC847" s="5"/>
      <c r="GD847" s="5"/>
      <c r="GE847" s="5"/>
      <c r="GF847" s="5"/>
      <c r="GG847" s="5"/>
      <c r="GH847" s="5"/>
      <c r="GI847" s="5"/>
      <c r="GJ847" s="5"/>
      <c r="GK847" s="5"/>
      <c r="GL847" s="5"/>
      <c r="GM847" s="5"/>
      <c r="GN847" s="5"/>
      <c r="GO847" s="5"/>
      <c r="GP847" s="5"/>
      <c r="GQ847" s="5"/>
      <c r="GR847" s="5"/>
      <c r="GS847" s="5"/>
      <c r="GT847" s="5"/>
      <c r="GU847" s="5"/>
      <c r="GV847" s="5"/>
      <c r="GW847" s="5"/>
      <c r="GX847" s="5"/>
      <c r="GY847" s="5"/>
      <c r="GZ847" s="5"/>
      <c r="HA847" s="5"/>
      <c r="HB847" s="5"/>
      <c r="HC847" s="5"/>
      <c r="HD847" s="5"/>
      <c r="HE847" s="5"/>
      <c r="HF847" s="5"/>
      <c r="HG847" s="5"/>
      <c r="HH847" s="5"/>
      <c r="HI847" s="5"/>
      <c r="HJ847" s="5"/>
      <c r="HK847" s="5"/>
      <c r="HL847" s="5"/>
    </row>
    <row r="848" spans="1:220" s="56" customFormat="1" x14ac:dyDescent="0.25">
      <c r="A848" s="44"/>
      <c r="B848" s="142"/>
      <c r="C848" s="143"/>
      <c r="D848" s="26"/>
      <c r="E848" s="26"/>
      <c r="F848" s="26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BE848" s="5"/>
      <c r="BF848" s="5"/>
      <c r="BG848" s="5"/>
      <c r="BH848" s="5"/>
      <c r="BI848" s="5"/>
      <c r="BJ848" s="5"/>
      <c r="BK848" s="5"/>
      <c r="BL848" s="5"/>
      <c r="BM848" s="5"/>
      <c r="BN848" s="5"/>
      <c r="BO848" s="5"/>
      <c r="BP848" s="5"/>
      <c r="BQ848" s="5"/>
      <c r="BR848" s="5"/>
      <c r="BS848" s="5"/>
      <c r="BT848" s="5"/>
      <c r="BU848" s="5"/>
      <c r="BV848" s="5"/>
      <c r="BW848" s="5"/>
      <c r="BX848" s="5"/>
      <c r="BY848" s="5"/>
      <c r="BZ848" s="5"/>
      <c r="CA848" s="5"/>
      <c r="CB848" s="5"/>
      <c r="CC848" s="5"/>
      <c r="CD848" s="5"/>
      <c r="CE848" s="5"/>
      <c r="CF848" s="5"/>
      <c r="CG848" s="5"/>
      <c r="CH848" s="5"/>
      <c r="CI848" s="5"/>
      <c r="CJ848" s="5"/>
      <c r="CK848" s="5"/>
      <c r="CL848" s="5"/>
      <c r="CM848" s="5"/>
      <c r="CN848" s="5"/>
      <c r="CO848" s="5"/>
      <c r="CP848" s="5"/>
      <c r="CQ848" s="5"/>
      <c r="CR848" s="5"/>
      <c r="CS848" s="5"/>
      <c r="CT848" s="5"/>
      <c r="CU848" s="5"/>
      <c r="CV848" s="5"/>
      <c r="CW848" s="5"/>
      <c r="CX848" s="5"/>
      <c r="CY848" s="5"/>
      <c r="CZ848" s="5"/>
      <c r="DA848" s="5"/>
      <c r="DB848" s="5"/>
      <c r="DC848" s="5"/>
      <c r="DD848" s="5"/>
      <c r="DE848" s="5"/>
      <c r="DF848" s="5"/>
      <c r="DG848" s="5"/>
      <c r="DH848" s="5"/>
      <c r="DI848" s="5"/>
      <c r="DJ848" s="5"/>
      <c r="DK848" s="5"/>
      <c r="DL848" s="5"/>
      <c r="DM848" s="5"/>
      <c r="DN848" s="5"/>
      <c r="DO848" s="5"/>
      <c r="DP848" s="5"/>
      <c r="DQ848" s="5"/>
      <c r="DR848" s="5"/>
      <c r="DS848" s="5"/>
      <c r="DT848" s="5"/>
      <c r="DU848" s="5"/>
      <c r="DV848" s="5"/>
      <c r="DW848" s="5"/>
      <c r="DX848" s="5"/>
      <c r="DY848" s="5"/>
      <c r="DZ848" s="5"/>
      <c r="EA848" s="5"/>
      <c r="EB848" s="5"/>
      <c r="EC848" s="5"/>
      <c r="ED848" s="5"/>
      <c r="EE848" s="5"/>
      <c r="EF848" s="5"/>
      <c r="EG848" s="5"/>
      <c r="EH848" s="5"/>
      <c r="EI848" s="5"/>
      <c r="EJ848" s="5"/>
      <c r="EK848" s="5"/>
      <c r="EL848" s="5"/>
      <c r="EM848" s="5"/>
      <c r="EN848" s="5"/>
      <c r="EO848" s="5"/>
      <c r="EP848" s="5"/>
      <c r="EQ848" s="5"/>
      <c r="ER848" s="5"/>
      <c r="ES848" s="5"/>
      <c r="ET848" s="5"/>
      <c r="EU848" s="5"/>
      <c r="EV848" s="5"/>
      <c r="EW848" s="5"/>
      <c r="EX848" s="5"/>
      <c r="EY848" s="5"/>
      <c r="EZ848" s="5"/>
      <c r="FA848" s="5"/>
      <c r="FB848" s="5"/>
      <c r="FC848" s="5"/>
      <c r="FD848" s="5"/>
      <c r="FE848" s="5"/>
      <c r="FF848" s="5"/>
      <c r="FG848" s="5"/>
      <c r="FH848" s="5"/>
      <c r="FI848" s="5"/>
      <c r="FJ848" s="5"/>
      <c r="FK848" s="5"/>
      <c r="FL848" s="5"/>
      <c r="FM848" s="5"/>
      <c r="FN848" s="5"/>
      <c r="FO848" s="5"/>
      <c r="FP848" s="5"/>
      <c r="FQ848" s="5"/>
      <c r="FR848" s="5"/>
      <c r="FS848" s="5"/>
      <c r="FT848" s="5"/>
      <c r="FU848" s="5"/>
      <c r="FV848" s="5"/>
      <c r="FW848" s="5"/>
      <c r="FX848" s="5"/>
      <c r="FY848" s="5"/>
      <c r="FZ848" s="5"/>
      <c r="GA848" s="5"/>
      <c r="GB848" s="5"/>
      <c r="GC848" s="5"/>
      <c r="GD848" s="5"/>
      <c r="GE848" s="5"/>
      <c r="GF848" s="5"/>
      <c r="GG848" s="5"/>
      <c r="GH848" s="5"/>
      <c r="GI848" s="5"/>
      <c r="GJ848" s="5"/>
      <c r="GK848" s="5"/>
      <c r="GL848" s="5"/>
      <c r="GM848" s="5"/>
      <c r="GN848" s="5"/>
      <c r="GO848" s="5"/>
      <c r="GP848" s="5"/>
      <c r="GQ848" s="5"/>
      <c r="GR848" s="5"/>
      <c r="GS848" s="5"/>
      <c r="GT848" s="5"/>
      <c r="GU848" s="5"/>
      <c r="GV848" s="5"/>
      <c r="GW848" s="5"/>
      <c r="GX848" s="5"/>
      <c r="GY848" s="5"/>
      <c r="GZ848" s="5"/>
      <c r="HA848" s="5"/>
      <c r="HB848" s="5"/>
      <c r="HC848" s="5"/>
      <c r="HD848" s="5"/>
      <c r="HE848" s="5"/>
      <c r="HF848" s="5"/>
      <c r="HG848" s="5"/>
      <c r="HH848" s="5"/>
      <c r="HI848" s="5"/>
      <c r="HJ848" s="5"/>
      <c r="HK848" s="5"/>
      <c r="HL848" s="5"/>
    </row>
    <row r="849" spans="1:220" s="56" customFormat="1" x14ac:dyDescent="0.25">
      <c r="A849" s="44"/>
      <c r="B849" s="142"/>
      <c r="C849" s="143"/>
      <c r="D849" s="26"/>
      <c r="E849" s="26"/>
      <c r="F849" s="26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/>
      <c r="BE849" s="5"/>
      <c r="BF849" s="5"/>
      <c r="BG849" s="5"/>
      <c r="BH849" s="5"/>
      <c r="BI849" s="5"/>
      <c r="BJ849" s="5"/>
      <c r="BK849" s="5"/>
      <c r="BL849" s="5"/>
      <c r="BM849" s="5"/>
      <c r="BN849" s="5"/>
      <c r="BO849" s="5"/>
      <c r="BP849" s="5"/>
      <c r="BQ849" s="5"/>
      <c r="BR849" s="5"/>
      <c r="BS849" s="5"/>
      <c r="BT849" s="5"/>
      <c r="BU849" s="5"/>
      <c r="BV849" s="5"/>
      <c r="BW849" s="5"/>
      <c r="BX849" s="5"/>
      <c r="BY849" s="5"/>
      <c r="BZ849" s="5"/>
      <c r="CA849" s="5"/>
      <c r="CB849" s="5"/>
      <c r="CC849" s="5"/>
      <c r="CD849" s="5"/>
      <c r="CE849" s="5"/>
      <c r="CF849" s="5"/>
      <c r="CG849" s="5"/>
      <c r="CH849" s="5"/>
      <c r="CI849" s="5"/>
      <c r="CJ849" s="5"/>
      <c r="CK849" s="5"/>
      <c r="CL849" s="5"/>
      <c r="CM849" s="5"/>
      <c r="CN849" s="5"/>
      <c r="CO849" s="5"/>
      <c r="CP849" s="5"/>
      <c r="CQ849" s="5"/>
      <c r="CR849" s="5"/>
      <c r="CS849" s="5"/>
      <c r="CT849" s="5"/>
      <c r="CU849" s="5"/>
      <c r="CV849" s="5"/>
      <c r="CW849" s="5"/>
      <c r="CX849" s="5"/>
      <c r="CY849" s="5"/>
      <c r="CZ849" s="5"/>
      <c r="DA849" s="5"/>
      <c r="DB849" s="5"/>
      <c r="DC849" s="5"/>
      <c r="DD849" s="5"/>
      <c r="DE849" s="5"/>
      <c r="DF849" s="5"/>
      <c r="DG849" s="5"/>
      <c r="DH849" s="5"/>
      <c r="DI849" s="5"/>
      <c r="DJ849" s="5"/>
      <c r="DK849" s="5"/>
      <c r="DL849" s="5"/>
      <c r="DM849" s="5"/>
      <c r="DN849" s="5"/>
      <c r="DO849" s="5"/>
      <c r="DP849" s="5"/>
      <c r="DQ849" s="5"/>
      <c r="DR849" s="5"/>
      <c r="DS849" s="5"/>
      <c r="DT849" s="5"/>
      <c r="DU849" s="5"/>
      <c r="DV849" s="5"/>
      <c r="DW849" s="5"/>
      <c r="DX849" s="5"/>
      <c r="DY849" s="5"/>
      <c r="DZ849" s="5"/>
      <c r="EA849" s="5"/>
      <c r="EB849" s="5"/>
      <c r="EC849" s="5"/>
      <c r="ED849" s="5"/>
      <c r="EE849" s="5"/>
      <c r="EF849" s="5"/>
      <c r="EG849" s="5"/>
      <c r="EH849" s="5"/>
      <c r="EI849" s="5"/>
      <c r="EJ849" s="5"/>
      <c r="EK849" s="5"/>
      <c r="EL849" s="5"/>
      <c r="EM849" s="5"/>
      <c r="EN849" s="5"/>
      <c r="EO849" s="5"/>
      <c r="EP849" s="5"/>
      <c r="EQ849" s="5"/>
      <c r="ER849" s="5"/>
      <c r="ES849" s="5"/>
      <c r="ET849" s="5"/>
      <c r="EU849" s="5"/>
      <c r="EV849" s="5"/>
      <c r="EW849" s="5"/>
      <c r="EX849" s="5"/>
      <c r="EY849" s="5"/>
      <c r="EZ849" s="5"/>
      <c r="FA849" s="5"/>
      <c r="FB849" s="5"/>
      <c r="FC849" s="5"/>
      <c r="FD849" s="5"/>
      <c r="FE849" s="5"/>
      <c r="FF849" s="5"/>
      <c r="FG849" s="5"/>
      <c r="FH849" s="5"/>
      <c r="FI849" s="5"/>
      <c r="FJ849" s="5"/>
      <c r="FK849" s="5"/>
      <c r="FL849" s="5"/>
      <c r="FM849" s="5"/>
      <c r="FN849" s="5"/>
      <c r="FO849" s="5"/>
      <c r="FP849" s="5"/>
      <c r="FQ849" s="5"/>
      <c r="FR849" s="5"/>
      <c r="FS849" s="5"/>
      <c r="FT849" s="5"/>
      <c r="FU849" s="5"/>
      <c r="FV849" s="5"/>
      <c r="FW849" s="5"/>
      <c r="FX849" s="5"/>
      <c r="FY849" s="5"/>
      <c r="FZ849" s="5"/>
      <c r="GA849" s="5"/>
      <c r="GB849" s="5"/>
      <c r="GC849" s="5"/>
      <c r="GD849" s="5"/>
      <c r="GE849" s="5"/>
      <c r="GF849" s="5"/>
      <c r="GG849" s="5"/>
      <c r="GH849" s="5"/>
      <c r="GI849" s="5"/>
      <c r="GJ849" s="5"/>
      <c r="GK849" s="5"/>
      <c r="GL849" s="5"/>
      <c r="GM849" s="5"/>
      <c r="GN849" s="5"/>
      <c r="GO849" s="5"/>
      <c r="GP849" s="5"/>
      <c r="GQ849" s="5"/>
      <c r="GR849" s="5"/>
      <c r="GS849" s="5"/>
      <c r="GT849" s="5"/>
      <c r="GU849" s="5"/>
      <c r="GV849" s="5"/>
      <c r="GW849" s="5"/>
      <c r="GX849" s="5"/>
      <c r="GY849" s="5"/>
      <c r="GZ849" s="5"/>
      <c r="HA849" s="5"/>
      <c r="HB849" s="5"/>
      <c r="HC849" s="5"/>
      <c r="HD849" s="5"/>
      <c r="HE849" s="5"/>
      <c r="HF849" s="5"/>
      <c r="HG849" s="5"/>
      <c r="HH849" s="5"/>
      <c r="HI849" s="5"/>
      <c r="HJ849" s="5"/>
      <c r="HK849" s="5"/>
      <c r="HL849" s="5"/>
    </row>
    <row r="850" spans="1:220" s="56" customFormat="1" x14ac:dyDescent="0.25">
      <c r="A850" s="44"/>
      <c r="B850" s="142"/>
      <c r="C850" s="143"/>
      <c r="D850" s="26"/>
      <c r="E850" s="26"/>
      <c r="F850" s="26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  <c r="BE850" s="5"/>
      <c r="BF850" s="5"/>
      <c r="BG850" s="5"/>
      <c r="BH850" s="5"/>
      <c r="BI850" s="5"/>
      <c r="BJ850" s="5"/>
      <c r="BK850" s="5"/>
      <c r="BL850" s="5"/>
      <c r="BM850" s="5"/>
      <c r="BN850" s="5"/>
      <c r="BO850" s="5"/>
      <c r="BP850" s="5"/>
      <c r="BQ850" s="5"/>
      <c r="BR850" s="5"/>
      <c r="BS850" s="5"/>
      <c r="BT850" s="5"/>
      <c r="BU850" s="5"/>
      <c r="BV850" s="5"/>
      <c r="BW850" s="5"/>
      <c r="BX850" s="5"/>
      <c r="BY850" s="5"/>
      <c r="BZ850" s="5"/>
      <c r="CA850" s="5"/>
      <c r="CB850" s="5"/>
      <c r="CC850" s="5"/>
      <c r="CD850" s="5"/>
      <c r="CE850" s="5"/>
      <c r="CF850" s="5"/>
      <c r="CG850" s="5"/>
      <c r="CH850" s="5"/>
      <c r="CI850" s="5"/>
      <c r="CJ850" s="5"/>
      <c r="CK850" s="5"/>
      <c r="CL850" s="5"/>
      <c r="CM850" s="5"/>
      <c r="CN850" s="5"/>
      <c r="CO850" s="5"/>
      <c r="CP850" s="5"/>
      <c r="CQ850" s="5"/>
      <c r="CR850" s="5"/>
      <c r="CS850" s="5"/>
      <c r="CT850" s="5"/>
      <c r="CU850" s="5"/>
      <c r="CV850" s="5"/>
      <c r="CW850" s="5"/>
      <c r="CX850" s="5"/>
      <c r="CY850" s="5"/>
      <c r="CZ850" s="5"/>
      <c r="DA850" s="5"/>
      <c r="DB850" s="5"/>
      <c r="DC850" s="5"/>
      <c r="DD850" s="5"/>
      <c r="DE850" s="5"/>
      <c r="DF850" s="5"/>
      <c r="DG850" s="5"/>
      <c r="DH850" s="5"/>
      <c r="DI850" s="5"/>
      <c r="DJ850" s="5"/>
      <c r="DK850" s="5"/>
      <c r="DL850" s="5"/>
      <c r="DM850" s="5"/>
      <c r="DN850" s="5"/>
      <c r="DO850" s="5"/>
      <c r="DP850" s="5"/>
      <c r="DQ850" s="5"/>
      <c r="DR850" s="5"/>
      <c r="DS850" s="5"/>
      <c r="DT850" s="5"/>
      <c r="DU850" s="5"/>
      <c r="DV850" s="5"/>
      <c r="DW850" s="5"/>
      <c r="DX850" s="5"/>
      <c r="DY850" s="5"/>
      <c r="DZ850" s="5"/>
      <c r="EA850" s="5"/>
      <c r="EB850" s="5"/>
      <c r="EC850" s="5"/>
      <c r="ED850" s="5"/>
      <c r="EE850" s="5"/>
      <c r="EF850" s="5"/>
      <c r="EG850" s="5"/>
      <c r="EH850" s="5"/>
      <c r="EI850" s="5"/>
      <c r="EJ850" s="5"/>
      <c r="EK850" s="5"/>
      <c r="EL850" s="5"/>
      <c r="EM850" s="5"/>
      <c r="EN850" s="5"/>
      <c r="EO850" s="5"/>
      <c r="EP850" s="5"/>
      <c r="EQ850" s="5"/>
      <c r="ER850" s="5"/>
      <c r="ES850" s="5"/>
      <c r="ET850" s="5"/>
      <c r="EU850" s="5"/>
      <c r="EV850" s="5"/>
      <c r="EW850" s="5"/>
      <c r="EX850" s="5"/>
      <c r="EY850" s="5"/>
      <c r="EZ850" s="5"/>
      <c r="FA850" s="5"/>
      <c r="FB850" s="5"/>
      <c r="FC850" s="5"/>
      <c r="FD850" s="5"/>
      <c r="FE850" s="5"/>
      <c r="FF850" s="5"/>
      <c r="FG850" s="5"/>
      <c r="FH850" s="5"/>
      <c r="FI850" s="5"/>
      <c r="FJ850" s="5"/>
      <c r="FK850" s="5"/>
      <c r="FL850" s="5"/>
      <c r="FM850" s="5"/>
      <c r="FN850" s="5"/>
      <c r="FO850" s="5"/>
      <c r="FP850" s="5"/>
      <c r="FQ850" s="5"/>
      <c r="FR850" s="5"/>
      <c r="FS850" s="5"/>
      <c r="FT850" s="5"/>
      <c r="FU850" s="5"/>
      <c r="FV850" s="5"/>
      <c r="FW850" s="5"/>
      <c r="FX850" s="5"/>
      <c r="FY850" s="5"/>
      <c r="FZ850" s="5"/>
      <c r="GA850" s="5"/>
      <c r="GB850" s="5"/>
      <c r="GC850" s="5"/>
      <c r="GD850" s="5"/>
      <c r="GE850" s="5"/>
      <c r="GF850" s="5"/>
      <c r="GG850" s="5"/>
      <c r="GH850" s="5"/>
      <c r="GI850" s="5"/>
      <c r="GJ850" s="5"/>
      <c r="GK850" s="5"/>
      <c r="GL850" s="5"/>
      <c r="GM850" s="5"/>
      <c r="GN850" s="5"/>
      <c r="GO850" s="5"/>
      <c r="GP850" s="5"/>
      <c r="GQ850" s="5"/>
      <c r="GR850" s="5"/>
      <c r="GS850" s="5"/>
      <c r="GT850" s="5"/>
      <c r="GU850" s="5"/>
      <c r="GV850" s="5"/>
      <c r="GW850" s="5"/>
      <c r="GX850" s="5"/>
      <c r="GY850" s="5"/>
      <c r="GZ850" s="5"/>
      <c r="HA850" s="5"/>
      <c r="HB850" s="5"/>
      <c r="HC850" s="5"/>
      <c r="HD850" s="5"/>
      <c r="HE850" s="5"/>
      <c r="HF850" s="5"/>
      <c r="HG850" s="5"/>
      <c r="HH850" s="5"/>
      <c r="HI850" s="5"/>
      <c r="HJ850" s="5"/>
      <c r="HK850" s="5"/>
      <c r="HL850" s="5"/>
    </row>
    <row r="851" spans="1:220" s="56" customFormat="1" x14ac:dyDescent="0.25">
      <c r="A851" s="44"/>
      <c r="B851" s="142"/>
      <c r="C851" s="143"/>
      <c r="D851" s="26"/>
      <c r="E851" s="26"/>
      <c r="F851" s="26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5"/>
      <c r="BB851" s="5"/>
      <c r="BC851" s="5"/>
      <c r="BD851" s="5"/>
      <c r="BE851" s="5"/>
      <c r="BF851" s="5"/>
      <c r="BG851" s="5"/>
      <c r="BH851" s="5"/>
      <c r="BI851" s="5"/>
      <c r="BJ851" s="5"/>
      <c r="BK851" s="5"/>
      <c r="BL851" s="5"/>
      <c r="BM851" s="5"/>
      <c r="BN851" s="5"/>
      <c r="BO851" s="5"/>
      <c r="BP851" s="5"/>
      <c r="BQ851" s="5"/>
      <c r="BR851" s="5"/>
      <c r="BS851" s="5"/>
      <c r="BT851" s="5"/>
      <c r="BU851" s="5"/>
      <c r="BV851" s="5"/>
      <c r="BW851" s="5"/>
      <c r="BX851" s="5"/>
      <c r="BY851" s="5"/>
      <c r="BZ851" s="5"/>
      <c r="CA851" s="5"/>
      <c r="CB851" s="5"/>
      <c r="CC851" s="5"/>
      <c r="CD851" s="5"/>
      <c r="CE851" s="5"/>
      <c r="CF851" s="5"/>
      <c r="CG851" s="5"/>
      <c r="CH851" s="5"/>
      <c r="CI851" s="5"/>
      <c r="CJ851" s="5"/>
      <c r="CK851" s="5"/>
      <c r="CL851" s="5"/>
      <c r="CM851" s="5"/>
      <c r="CN851" s="5"/>
      <c r="CO851" s="5"/>
      <c r="CP851" s="5"/>
      <c r="CQ851" s="5"/>
      <c r="CR851" s="5"/>
      <c r="CS851" s="5"/>
      <c r="CT851" s="5"/>
      <c r="CU851" s="5"/>
      <c r="CV851" s="5"/>
      <c r="CW851" s="5"/>
      <c r="CX851" s="5"/>
      <c r="CY851" s="5"/>
      <c r="CZ851" s="5"/>
      <c r="DA851" s="5"/>
      <c r="DB851" s="5"/>
      <c r="DC851" s="5"/>
      <c r="DD851" s="5"/>
      <c r="DE851" s="5"/>
      <c r="DF851" s="5"/>
      <c r="DG851" s="5"/>
      <c r="DH851" s="5"/>
      <c r="DI851" s="5"/>
      <c r="DJ851" s="5"/>
      <c r="DK851" s="5"/>
      <c r="DL851" s="5"/>
      <c r="DM851" s="5"/>
      <c r="DN851" s="5"/>
      <c r="DO851" s="5"/>
      <c r="DP851" s="5"/>
      <c r="DQ851" s="5"/>
      <c r="DR851" s="5"/>
      <c r="DS851" s="5"/>
      <c r="DT851" s="5"/>
      <c r="DU851" s="5"/>
      <c r="DV851" s="5"/>
      <c r="DW851" s="5"/>
      <c r="DX851" s="5"/>
      <c r="DY851" s="5"/>
      <c r="DZ851" s="5"/>
      <c r="EA851" s="5"/>
      <c r="EB851" s="5"/>
      <c r="EC851" s="5"/>
      <c r="ED851" s="5"/>
      <c r="EE851" s="5"/>
      <c r="EF851" s="5"/>
      <c r="EG851" s="5"/>
      <c r="EH851" s="5"/>
      <c r="EI851" s="5"/>
      <c r="EJ851" s="5"/>
      <c r="EK851" s="5"/>
      <c r="EL851" s="5"/>
      <c r="EM851" s="5"/>
      <c r="EN851" s="5"/>
      <c r="EO851" s="5"/>
      <c r="EP851" s="5"/>
      <c r="EQ851" s="5"/>
      <c r="ER851" s="5"/>
      <c r="ES851" s="5"/>
      <c r="ET851" s="5"/>
      <c r="EU851" s="5"/>
      <c r="EV851" s="5"/>
      <c r="EW851" s="5"/>
      <c r="EX851" s="5"/>
      <c r="EY851" s="5"/>
      <c r="EZ851" s="5"/>
      <c r="FA851" s="5"/>
      <c r="FB851" s="5"/>
      <c r="FC851" s="5"/>
      <c r="FD851" s="5"/>
      <c r="FE851" s="5"/>
      <c r="FF851" s="5"/>
      <c r="FG851" s="5"/>
      <c r="FH851" s="5"/>
      <c r="FI851" s="5"/>
      <c r="FJ851" s="5"/>
      <c r="FK851" s="5"/>
      <c r="FL851" s="5"/>
      <c r="FM851" s="5"/>
      <c r="FN851" s="5"/>
      <c r="FO851" s="5"/>
      <c r="FP851" s="5"/>
      <c r="FQ851" s="5"/>
      <c r="FR851" s="5"/>
      <c r="FS851" s="5"/>
      <c r="FT851" s="5"/>
      <c r="FU851" s="5"/>
      <c r="FV851" s="5"/>
      <c r="FW851" s="5"/>
      <c r="FX851" s="5"/>
      <c r="FY851" s="5"/>
      <c r="FZ851" s="5"/>
      <c r="GA851" s="5"/>
      <c r="GB851" s="5"/>
      <c r="GC851" s="5"/>
      <c r="GD851" s="5"/>
      <c r="GE851" s="5"/>
      <c r="GF851" s="5"/>
      <c r="GG851" s="5"/>
      <c r="GH851" s="5"/>
      <c r="GI851" s="5"/>
      <c r="GJ851" s="5"/>
      <c r="GK851" s="5"/>
      <c r="GL851" s="5"/>
      <c r="GM851" s="5"/>
      <c r="GN851" s="5"/>
      <c r="GO851" s="5"/>
      <c r="GP851" s="5"/>
      <c r="GQ851" s="5"/>
      <c r="GR851" s="5"/>
      <c r="GS851" s="5"/>
      <c r="GT851" s="5"/>
      <c r="GU851" s="5"/>
      <c r="GV851" s="5"/>
      <c r="GW851" s="5"/>
      <c r="GX851" s="5"/>
      <c r="GY851" s="5"/>
      <c r="GZ851" s="5"/>
      <c r="HA851" s="5"/>
      <c r="HB851" s="5"/>
      <c r="HC851" s="5"/>
      <c r="HD851" s="5"/>
      <c r="HE851" s="5"/>
      <c r="HF851" s="5"/>
      <c r="HG851" s="5"/>
      <c r="HH851" s="5"/>
      <c r="HI851" s="5"/>
      <c r="HJ851" s="5"/>
      <c r="HK851" s="5"/>
      <c r="HL851" s="5"/>
    </row>
    <row r="852" spans="1:220" s="56" customFormat="1" x14ac:dyDescent="0.25">
      <c r="A852" s="44"/>
      <c r="B852" s="142"/>
      <c r="C852" s="143"/>
      <c r="D852" s="26"/>
      <c r="E852" s="26"/>
      <c r="F852" s="26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5"/>
      <c r="BB852" s="5"/>
      <c r="BC852" s="5"/>
      <c r="BD852" s="5"/>
      <c r="BE852" s="5"/>
      <c r="BF852" s="5"/>
      <c r="BG852" s="5"/>
      <c r="BH852" s="5"/>
      <c r="BI852" s="5"/>
      <c r="BJ852" s="5"/>
      <c r="BK852" s="5"/>
      <c r="BL852" s="5"/>
      <c r="BM852" s="5"/>
      <c r="BN852" s="5"/>
      <c r="BO852" s="5"/>
      <c r="BP852" s="5"/>
      <c r="BQ852" s="5"/>
      <c r="BR852" s="5"/>
      <c r="BS852" s="5"/>
      <c r="BT852" s="5"/>
      <c r="BU852" s="5"/>
      <c r="BV852" s="5"/>
      <c r="BW852" s="5"/>
      <c r="BX852" s="5"/>
      <c r="BY852" s="5"/>
      <c r="BZ852" s="5"/>
      <c r="CA852" s="5"/>
      <c r="CB852" s="5"/>
      <c r="CC852" s="5"/>
      <c r="CD852" s="5"/>
      <c r="CE852" s="5"/>
      <c r="CF852" s="5"/>
      <c r="CG852" s="5"/>
      <c r="CH852" s="5"/>
      <c r="CI852" s="5"/>
      <c r="CJ852" s="5"/>
      <c r="CK852" s="5"/>
      <c r="CL852" s="5"/>
      <c r="CM852" s="5"/>
      <c r="CN852" s="5"/>
      <c r="CO852" s="5"/>
      <c r="CP852" s="5"/>
      <c r="CQ852" s="5"/>
      <c r="CR852" s="5"/>
      <c r="CS852" s="5"/>
      <c r="CT852" s="5"/>
      <c r="CU852" s="5"/>
      <c r="CV852" s="5"/>
      <c r="CW852" s="5"/>
      <c r="CX852" s="5"/>
      <c r="CY852" s="5"/>
      <c r="CZ852" s="5"/>
      <c r="DA852" s="5"/>
      <c r="DB852" s="5"/>
      <c r="DC852" s="5"/>
      <c r="DD852" s="5"/>
      <c r="DE852" s="5"/>
      <c r="DF852" s="5"/>
      <c r="DG852" s="5"/>
      <c r="DH852" s="5"/>
      <c r="DI852" s="5"/>
      <c r="DJ852" s="5"/>
      <c r="DK852" s="5"/>
      <c r="DL852" s="5"/>
      <c r="DM852" s="5"/>
      <c r="DN852" s="5"/>
      <c r="DO852" s="5"/>
      <c r="DP852" s="5"/>
      <c r="DQ852" s="5"/>
      <c r="DR852" s="5"/>
      <c r="DS852" s="5"/>
      <c r="DT852" s="5"/>
      <c r="DU852" s="5"/>
      <c r="DV852" s="5"/>
      <c r="DW852" s="5"/>
      <c r="DX852" s="5"/>
      <c r="DY852" s="5"/>
      <c r="DZ852" s="5"/>
      <c r="EA852" s="5"/>
      <c r="EB852" s="5"/>
      <c r="EC852" s="5"/>
      <c r="ED852" s="5"/>
      <c r="EE852" s="5"/>
      <c r="EF852" s="5"/>
      <c r="EG852" s="5"/>
      <c r="EH852" s="5"/>
      <c r="EI852" s="5"/>
      <c r="EJ852" s="5"/>
      <c r="EK852" s="5"/>
      <c r="EL852" s="5"/>
      <c r="EM852" s="5"/>
      <c r="EN852" s="5"/>
      <c r="EO852" s="5"/>
      <c r="EP852" s="5"/>
      <c r="EQ852" s="5"/>
      <c r="ER852" s="5"/>
      <c r="ES852" s="5"/>
      <c r="ET852" s="5"/>
      <c r="EU852" s="5"/>
      <c r="EV852" s="5"/>
      <c r="EW852" s="5"/>
      <c r="EX852" s="5"/>
      <c r="EY852" s="5"/>
      <c r="EZ852" s="5"/>
      <c r="FA852" s="5"/>
      <c r="FB852" s="5"/>
      <c r="FC852" s="5"/>
      <c r="FD852" s="5"/>
      <c r="FE852" s="5"/>
      <c r="FF852" s="5"/>
      <c r="FG852" s="5"/>
      <c r="FH852" s="5"/>
      <c r="FI852" s="5"/>
      <c r="FJ852" s="5"/>
      <c r="FK852" s="5"/>
      <c r="FL852" s="5"/>
      <c r="FM852" s="5"/>
      <c r="FN852" s="5"/>
      <c r="FO852" s="5"/>
      <c r="FP852" s="5"/>
      <c r="FQ852" s="5"/>
      <c r="FR852" s="5"/>
      <c r="FS852" s="5"/>
      <c r="FT852" s="5"/>
      <c r="FU852" s="5"/>
      <c r="FV852" s="5"/>
      <c r="FW852" s="5"/>
      <c r="FX852" s="5"/>
      <c r="FY852" s="5"/>
      <c r="FZ852" s="5"/>
      <c r="GA852" s="5"/>
      <c r="GB852" s="5"/>
      <c r="GC852" s="5"/>
      <c r="GD852" s="5"/>
      <c r="GE852" s="5"/>
      <c r="GF852" s="5"/>
      <c r="GG852" s="5"/>
      <c r="GH852" s="5"/>
      <c r="GI852" s="5"/>
      <c r="GJ852" s="5"/>
      <c r="GK852" s="5"/>
      <c r="GL852" s="5"/>
      <c r="GM852" s="5"/>
      <c r="GN852" s="5"/>
      <c r="GO852" s="5"/>
      <c r="GP852" s="5"/>
      <c r="GQ852" s="5"/>
      <c r="GR852" s="5"/>
      <c r="GS852" s="5"/>
      <c r="GT852" s="5"/>
      <c r="GU852" s="5"/>
      <c r="GV852" s="5"/>
      <c r="GW852" s="5"/>
      <c r="GX852" s="5"/>
      <c r="GY852" s="5"/>
      <c r="GZ852" s="5"/>
      <c r="HA852" s="5"/>
      <c r="HB852" s="5"/>
      <c r="HC852" s="5"/>
      <c r="HD852" s="5"/>
      <c r="HE852" s="5"/>
      <c r="HF852" s="5"/>
      <c r="HG852" s="5"/>
      <c r="HH852" s="5"/>
      <c r="HI852" s="5"/>
      <c r="HJ852" s="5"/>
      <c r="HK852" s="5"/>
      <c r="HL852" s="5"/>
    </row>
    <row r="853" spans="1:220" s="56" customFormat="1" x14ac:dyDescent="0.25">
      <c r="A853" s="44"/>
      <c r="B853" s="142"/>
      <c r="C853" s="143"/>
      <c r="D853" s="26"/>
      <c r="E853" s="26"/>
      <c r="F853" s="26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  <c r="AZ853" s="5"/>
      <c r="BA853" s="5"/>
      <c r="BB853" s="5"/>
      <c r="BC853" s="5"/>
      <c r="BD853" s="5"/>
      <c r="BE853" s="5"/>
      <c r="BF853" s="5"/>
      <c r="BG853" s="5"/>
      <c r="BH853" s="5"/>
      <c r="BI853" s="5"/>
      <c r="BJ853" s="5"/>
      <c r="BK853" s="5"/>
      <c r="BL853" s="5"/>
      <c r="BM853" s="5"/>
      <c r="BN853" s="5"/>
      <c r="BO853" s="5"/>
      <c r="BP853" s="5"/>
      <c r="BQ853" s="5"/>
      <c r="BR853" s="5"/>
      <c r="BS853" s="5"/>
      <c r="BT853" s="5"/>
      <c r="BU853" s="5"/>
      <c r="BV853" s="5"/>
      <c r="BW853" s="5"/>
      <c r="BX853" s="5"/>
      <c r="BY853" s="5"/>
      <c r="BZ853" s="5"/>
      <c r="CA853" s="5"/>
      <c r="CB853" s="5"/>
      <c r="CC853" s="5"/>
      <c r="CD853" s="5"/>
      <c r="CE853" s="5"/>
      <c r="CF853" s="5"/>
      <c r="CG853" s="5"/>
      <c r="CH853" s="5"/>
      <c r="CI853" s="5"/>
      <c r="CJ853" s="5"/>
      <c r="CK853" s="5"/>
      <c r="CL853" s="5"/>
      <c r="CM853" s="5"/>
      <c r="CN853" s="5"/>
      <c r="CO853" s="5"/>
      <c r="CP853" s="5"/>
      <c r="CQ853" s="5"/>
      <c r="CR853" s="5"/>
      <c r="CS853" s="5"/>
      <c r="CT853" s="5"/>
      <c r="CU853" s="5"/>
      <c r="CV853" s="5"/>
      <c r="CW853" s="5"/>
      <c r="CX853" s="5"/>
      <c r="CY853" s="5"/>
      <c r="CZ853" s="5"/>
      <c r="DA853" s="5"/>
      <c r="DB853" s="5"/>
      <c r="DC853" s="5"/>
      <c r="DD853" s="5"/>
      <c r="DE853" s="5"/>
      <c r="DF853" s="5"/>
      <c r="DG853" s="5"/>
      <c r="DH853" s="5"/>
      <c r="DI853" s="5"/>
      <c r="DJ853" s="5"/>
      <c r="DK853" s="5"/>
      <c r="DL853" s="5"/>
      <c r="DM853" s="5"/>
      <c r="DN853" s="5"/>
      <c r="DO853" s="5"/>
      <c r="DP853" s="5"/>
      <c r="DQ853" s="5"/>
      <c r="DR853" s="5"/>
      <c r="DS853" s="5"/>
      <c r="DT853" s="5"/>
      <c r="DU853" s="5"/>
      <c r="DV853" s="5"/>
      <c r="DW853" s="5"/>
      <c r="DX853" s="5"/>
      <c r="DY853" s="5"/>
      <c r="DZ853" s="5"/>
      <c r="EA853" s="5"/>
      <c r="EB853" s="5"/>
      <c r="EC853" s="5"/>
      <c r="ED853" s="5"/>
      <c r="EE853" s="5"/>
      <c r="EF853" s="5"/>
      <c r="EG853" s="5"/>
      <c r="EH853" s="5"/>
      <c r="EI853" s="5"/>
      <c r="EJ853" s="5"/>
      <c r="EK853" s="5"/>
      <c r="EL853" s="5"/>
      <c r="EM853" s="5"/>
      <c r="EN853" s="5"/>
      <c r="EO853" s="5"/>
      <c r="EP853" s="5"/>
      <c r="EQ853" s="5"/>
      <c r="ER853" s="5"/>
      <c r="ES853" s="5"/>
      <c r="ET853" s="5"/>
      <c r="EU853" s="5"/>
      <c r="EV853" s="5"/>
      <c r="EW853" s="5"/>
      <c r="EX853" s="5"/>
      <c r="EY853" s="5"/>
      <c r="EZ853" s="5"/>
      <c r="FA853" s="5"/>
      <c r="FB853" s="5"/>
      <c r="FC853" s="5"/>
      <c r="FD853" s="5"/>
      <c r="FE853" s="5"/>
      <c r="FF853" s="5"/>
      <c r="FG853" s="5"/>
      <c r="FH853" s="5"/>
      <c r="FI853" s="5"/>
      <c r="FJ853" s="5"/>
      <c r="FK853" s="5"/>
      <c r="FL853" s="5"/>
      <c r="FM853" s="5"/>
      <c r="FN853" s="5"/>
      <c r="FO853" s="5"/>
      <c r="FP853" s="5"/>
      <c r="FQ853" s="5"/>
      <c r="FR853" s="5"/>
      <c r="FS853" s="5"/>
      <c r="FT853" s="5"/>
      <c r="FU853" s="5"/>
      <c r="FV853" s="5"/>
      <c r="FW853" s="5"/>
      <c r="FX853" s="5"/>
      <c r="FY853" s="5"/>
      <c r="FZ853" s="5"/>
      <c r="GA853" s="5"/>
      <c r="GB853" s="5"/>
      <c r="GC853" s="5"/>
      <c r="GD853" s="5"/>
      <c r="GE853" s="5"/>
      <c r="GF853" s="5"/>
      <c r="GG853" s="5"/>
      <c r="GH853" s="5"/>
      <c r="GI853" s="5"/>
      <c r="GJ853" s="5"/>
      <c r="GK853" s="5"/>
      <c r="GL853" s="5"/>
      <c r="GM853" s="5"/>
      <c r="GN853" s="5"/>
      <c r="GO853" s="5"/>
      <c r="GP853" s="5"/>
      <c r="GQ853" s="5"/>
      <c r="GR853" s="5"/>
      <c r="GS853" s="5"/>
      <c r="GT853" s="5"/>
      <c r="GU853" s="5"/>
      <c r="GV853" s="5"/>
      <c r="GW853" s="5"/>
      <c r="GX853" s="5"/>
      <c r="GY853" s="5"/>
      <c r="GZ853" s="5"/>
      <c r="HA853" s="5"/>
      <c r="HB853" s="5"/>
      <c r="HC853" s="5"/>
      <c r="HD853" s="5"/>
      <c r="HE853" s="5"/>
      <c r="HF853" s="5"/>
      <c r="HG853" s="5"/>
      <c r="HH853" s="5"/>
      <c r="HI853" s="5"/>
      <c r="HJ853" s="5"/>
      <c r="HK853" s="5"/>
      <c r="HL853" s="5"/>
    </row>
    <row r="854" spans="1:220" s="56" customFormat="1" x14ac:dyDescent="0.25">
      <c r="A854" s="44"/>
      <c r="B854" s="142"/>
      <c r="C854" s="143"/>
      <c r="D854" s="26"/>
      <c r="E854" s="26"/>
      <c r="F854" s="26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  <c r="AZ854" s="5"/>
      <c r="BA854" s="5"/>
      <c r="BB854" s="5"/>
      <c r="BC854" s="5"/>
      <c r="BD854" s="5"/>
      <c r="BE854" s="5"/>
      <c r="BF854" s="5"/>
      <c r="BG854" s="5"/>
      <c r="BH854" s="5"/>
      <c r="BI854" s="5"/>
      <c r="BJ854" s="5"/>
      <c r="BK854" s="5"/>
      <c r="BL854" s="5"/>
      <c r="BM854" s="5"/>
      <c r="BN854" s="5"/>
      <c r="BO854" s="5"/>
      <c r="BP854" s="5"/>
      <c r="BQ854" s="5"/>
      <c r="BR854" s="5"/>
      <c r="BS854" s="5"/>
      <c r="BT854" s="5"/>
      <c r="BU854" s="5"/>
      <c r="BV854" s="5"/>
      <c r="BW854" s="5"/>
      <c r="BX854" s="5"/>
      <c r="BY854" s="5"/>
      <c r="BZ854" s="5"/>
      <c r="CA854" s="5"/>
      <c r="CB854" s="5"/>
      <c r="CC854" s="5"/>
      <c r="CD854" s="5"/>
      <c r="CE854" s="5"/>
      <c r="CF854" s="5"/>
      <c r="CG854" s="5"/>
      <c r="CH854" s="5"/>
      <c r="CI854" s="5"/>
      <c r="CJ854" s="5"/>
      <c r="CK854" s="5"/>
      <c r="CL854" s="5"/>
      <c r="CM854" s="5"/>
      <c r="CN854" s="5"/>
      <c r="CO854" s="5"/>
      <c r="CP854" s="5"/>
      <c r="CQ854" s="5"/>
      <c r="CR854" s="5"/>
      <c r="CS854" s="5"/>
      <c r="CT854" s="5"/>
      <c r="CU854" s="5"/>
      <c r="CV854" s="5"/>
      <c r="CW854" s="5"/>
      <c r="CX854" s="5"/>
      <c r="CY854" s="5"/>
      <c r="CZ854" s="5"/>
      <c r="DA854" s="5"/>
      <c r="DB854" s="5"/>
      <c r="DC854" s="5"/>
      <c r="DD854" s="5"/>
      <c r="DE854" s="5"/>
      <c r="DF854" s="5"/>
      <c r="DG854" s="5"/>
      <c r="DH854" s="5"/>
      <c r="DI854" s="5"/>
      <c r="DJ854" s="5"/>
      <c r="DK854" s="5"/>
      <c r="DL854" s="5"/>
      <c r="DM854" s="5"/>
      <c r="DN854" s="5"/>
      <c r="DO854" s="5"/>
      <c r="DP854" s="5"/>
      <c r="DQ854" s="5"/>
      <c r="DR854" s="5"/>
      <c r="DS854" s="5"/>
      <c r="DT854" s="5"/>
      <c r="DU854" s="5"/>
      <c r="DV854" s="5"/>
      <c r="DW854" s="5"/>
      <c r="DX854" s="5"/>
      <c r="DY854" s="5"/>
      <c r="DZ854" s="5"/>
      <c r="EA854" s="5"/>
      <c r="EB854" s="5"/>
      <c r="EC854" s="5"/>
      <c r="ED854" s="5"/>
      <c r="EE854" s="5"/>
      <c r="EF854" s="5"/>
      <c r="EG854" s="5"/>
      <c r="EH854" s="5"/>
      <c r="EI854" s="5"/>
      <c r="EJ854" s="5"/>
      <c r="EK854" s="5"/>
      <c r="EL854" s="5"/>
      <c r="EM854" s="5"/>
      <c r="EN854" s="5"/>
      <c r="EO854" s="5"/>
      <c r="EP854" s="5"/>
      <c r="EQ854" s="5"/>
      <c r="ER854" s="5"/>
      <c r="ES854" s="5"/>
      <c r="ET854" s="5"/>
      <c r="EU854" s="5"/>
      <c r="EV854" s="5"/>
      <c r="EW854" s="5"/>
      <c r="EX854" s="5"/>
      <c r="EY854" s="5"/>
      <c r="EZ854" s="5"/>
      <c r="FA854" s="5"/>
      <c r="FB854" s="5"/>
      <c r="FC854" s="5"/>
      <c r="FD854" s="5"/>
      <c r="FE854" s="5"/>
      <c r="FF854" s="5"/>
      <c r="FG854" s="5"/>
      <c r="FH854" s="5"/>
      <c r="FI854" s="5"/>
      <c r="FJ854" s="5"/>
      <c r="FK854" s="5"/>
      <c r="FL854" s="5"/>
      <c r="FM854" s="5"/>
      <c r="FN854" s="5"/>
      <c r="FO854" s="5"/>
      <c r="FP854" s="5"/>
      <c r="FQ854" s="5"/>
      <c r="FR854" s="5"/>
      <c r="FS854" s="5"/>
      <c r="FT854" s="5"/>
      <c r="FU854" s="5"/>
      <c r="FV854" s="5"/>
      <c r="FW854" s="5"/>
      <c r="FX854" s="5"/>
      <c r="FY854" s="5"/>
      <c r="FZ854" s="5"/>
      <c r="GA854" s="5"/>
      <c r="GB854" s="5"/>
      <c r="GC854" s="5"/>
      <c r="GD854" s="5"/>
      <c r="GE854" s="5"/>
      <c r="GF854" s="5"/>
      <c r="GG854" s="5"/>
      <c r="GH854" s="5"/>
      <c r="GI854" s="5"/>
      <c r="GJ854" s="5"/>
      <c r="GK854" s="5"/>
      <c r="GL854" s="5"/>
      <c r="GM854" s="5"/>
      <c r="GN854" s="5"/>
      <c r="GO854" s="5"/>
      <c r="GP854" s="5"/>
      <c r="GQ854" s="5"/>
      <c r="GR854" s="5"/>
      <c r="GS854" s="5"/>
      <c r="GT854" s="5"/>
      <c r="GU854" s="5"/>
      <c r="GV854" s="5"/>
      <c r="GW854" s="5"/>
      <c r="GX854" s="5"/>
      <c r="GY854" s="5"/>
      <c r="GZ854" s="5"/>
      <c r="HA854" s="5"/>
      <c r="HB854" s="5"/>
      <c r="HC854" s="5"/>
      <c r="HD854" s="5"/>
      <c r="HE854" s="5"/>
      <c r="HF854" s="5"/>
      <c r="HG854" s="5"/>
      <c r="HH854" s="5"/>
      <c r="HI854" s="5"/>
      <c r="HJ854" s="5"/>
      <c r="HK854" s="5"/>
      <c r="HL854" s="5"/>
    </row>
    <row r="855" spans="1:220" s="56" customFormat="1" x14ac:dyDescent="0.25">
      <c r="A855" s="44"/>
      <c r="B855" s="142"/>
      <c r="C855" s="143"/>
      <c r="D855" s="26"/>
      <c r="E855" s="26"/>
      <c r="F855" s="26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5"/>
      <c r="BB855" s="5"/>
      <c r="BC855" s="5"/>
      <c r="BD855" s="5"/>
      <c r="BE855" s="5"/>
      <c r="BF855" s="5"/>
      <c r="BG855" s="5"/>
      <c r="BH855" s="5"/>
      <c r="BI855" s="5"/>
      <c r="BJ855" s="5"/>
      <c r="BK855" s="5"/>
      <c r="BL855" s="5"/>
      <c r="BM855" s="5"/>
      <c r="BN855" s="5"/>
      <c r="BO855" s="5"/>
      <c r="BP855" s="5"/>
      <c r="BQ855" s="5"/>
      <c r="BR855" s="5"/>
      <c r="BS855" s="5"/>
      <c r="BT855" s="5"/>
      <c r="BU855" s="5"/>
      <c r="BV855" s="5"/>
      <c r="BW855" s="5"/>
      <c r="BX855" s="5"/>
      <c r="BY855" s="5"/>
      <c r="BZ855" s="5"/>
      <c r="CA855" s="5"/>
      <c r="CB855" s="5"/>
      <c r="CC855" s="5"/>
      <c r="CD855" s="5"/>
      <c r="CE855" s="5"/>
      <c r="CF855" s="5"/>
      <c r="CG855" s="5"/>
      <c r="CH855" s="5"/>
      <c r="CI855" s="5"/>
      <c r="CJ855" s="5"/>
      <c r="CK855" s="5"/>
      <c r="CL855" s="5"/>
      <c r="CM855" s="5"/>
      <c r="CN855" s="5"/>
      <c r="CO855" s="5"/>
      <c r="CP855" s="5"/>
      <c r="CQ855" s="5"/>
      <c r="CR855" s="5"/>
      <c r="CS855" s="5"/>
      <c r="CT855" s="5"/>
      <c r="CU855" s="5"/>
      <c r="CV855" s="5"/>
      <c r="CW855" s="5"/>
      <c r="CX855" s="5"/>
      <c r="CY855" s="5"/>
      <c r="CZ855" s="5"/>
      <c r="DA855" s="5"/>
      <c r="DB855" s="5"/>
      <c r="DC855" s="5"/>
      <c r="DD855" s="5"/>
      <c r="DE855" s="5"/>
      <c r="DF855" s="5"/>
      <c r="DG855" s="5"/>
      <c r="DH855" s="5"/>
      <c r="DI855" s="5"/>
      <c r="DJ855" s="5"/>
      <c r="DK855" s="5"/>
      <c r="DL855" s="5"/>
      <c r="DM855" s="5"/>
      <c r="DN855" s="5"/>
      <c r="DO855" s="5"/>
      <c r="DP855" s="5"/>
      <c r="DQ855" s="5"/>
      <c r="DR855" s="5"/>
      <c r="DS855" s="5"/>
      <c r="DT855" s="5"/>
      <c r="DU855" s="5"/>
      <c r="DV855" s="5"/>
      <c r="DW855" s="5"/>
      <c r="DX855" s="5"/>
      <c r="DY855" s="5"/>
      <c r="DZ855" s="5"/>
      <c r="EA855" s="5"/>
      <c r="EB855" s="5"/>
      <c r="EC855" s="5"/>
      <c r="ED855" s="5"/>
      <c r="EE855" s="5"/>
      <c r="EF855" s="5"/>
      <c r="EG855" s="5"/>
      <c r="EH855" s="5"/>
      <c r="EI855" s="5"/>
      <c r="EJ855" s="5"/>
      <c r="EK855" s="5"/>
      <c r="EL855" s="5"/>
      <c r="EM855" s="5"/>
      <c r="EN855" s="5"/>
      <c r="EO855" s="5"/>
      <c r="EP855" s="5"/>
      <c r="EQ855" s="5"/>
      <c r="ER855" s="5"/>
      <c r="ES855" s="5"/>
      <c r="ET855" s="5"/>
      <c r="EU855" s="5"/>
      <c r="EV855" s="5"/>
      <c r="EW855" s="5"/>
      <c r="EX855" s="5"/>
      <c r="EY855" s="5"/>
      <c r="EZ855" s="5"/>
      <c r="FA855" s="5"/>
      <c r="FB855" s="5"/>
      <c r="FC855" s="5"/>
      <c r="FD855" s="5"/>
      <c r="FE855" s="5"/>
      <c r="FF855" s="5"/>
      <c r="FG855" s="5"/>
      <c r="FH855" s="5"/>
      <c r="FI855" s="5"/>
      <c r="FJ855" s="5"/>
      <c r="FK855" s="5"/>
      <c r="FL855" s="5"/>
      <c r="FM855" s="5"/>
      <c r="FN855" s="5"/>
      <c r="FO855" s="5"/>
      <c r="FP855" s="5"/>
      <c r="FQ855" s="5"/>
      <c r="FR855" s="5"/>
      <c r="FS855" s="5"/>
      <c r="FT855" s="5"/>
      <c r="FU855" s="5"/>
      <c r="FV855" s="5"/>
      <c r="FW855" s="5"/>
      <c r="FX855" s="5"/>
      <c r="FY855" s="5"/>
      <c r="FZ855" s="5"/>
      <c r="GA855" s="5"/>
      <c r="GB855" s="5"/>
      <c r="GC855" s="5"/>
      <c r="GD855" s="5"/>
      <c r="GE855" s="5"/>
      <c r="GF855" s="5"/>
      <c r="GG855" s="5"/>
      <c r="GH855" s="5"/>
      <c r="GI855" s="5"/>
      <c r="GJ855" s="5"/>
      <c r="GK855" s="5"/>
      <c r="GL855" s="5"/>
      <c r="GM855" s="5"/>
      <c r="GN855" s="5"/>
      <c r="GO855" s="5"/>
      <c r="GP855" s="5"/>
      <c r="GQ855" s="5"/>
      <c r="GR855" s="5"/>
      <c r="GS855" s="5"/>
      <c r="GT855" s="5"/>
      <c r="GU855" s="5"/>
      <c r="GV855" s="5"/>
      <c r="GW855" s="5"/>
      <c r="GX855" s="5"/>
      <c r="GY855" s="5"/>
      <c r="GZ855" s="5"/>
      <c r="HA855" s="5"/>
      <c r="HB855" s="5"/>
      <c r="HC855" s="5"/>
      <c r="HD855" s="5"/>
      <c r="HE855" s="5"/>
      <c r="HF855" s="5"/>
      <c r="HG855" s="5"/>
      <c r="HH855" s="5"/>
      <c r="HI855" s="5"/>
      <c r="HJ855" s="5"/>
      <c r="HK855" s="5"/>
      <c r="HL855" s="5"/>
    </row>
    <row r="856" spans="1:220" s="56" customFormat="1" x14ac:dyDescent="0.25">
      <c r="A856" s="44"/>
      <c r="B856" s="142"/>
      <c r="C856" s="143"/>
      <c r="D856" s="26"/>
      <c r="E856" s="26"/>
      <c r="F856" s="26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AZ856" s="5"/>
      <c r="BA856" s="5"/>
      <c r="BB856" s="5"/>
      <c r="BC856" s="5"/>
      <c r="BD856" s="5"/>
      <c r="BE856" s="5"/>
      <c r="BF856" s="5"/>
      <c r="BG856" s="5"/>
      <c r="BH856" s="5"/>
      <c r="BI856" s="5"/>
      <c r="BJ856" s="5"/>
      <c r="BK856" s="5"/>
      <c r="BL856" s="5"/>
      <c r="BM856" s="5"/>
      <c r="BN856" s="5"/>
      <c r="BO856" s="5"/>
      <c r="BP856" s="5"/>
      <c r="BQ856" s="5"/>
      <c r="BR856" s="5"/>
      <c r="BS856" s="5"/>
      <c r="BT856" s="5"/>
      <c r="BU856" s="5"/>
      <c r="BV856" s="5"/>
      <c r="BW856" s="5"/>
      <c r="BX856" s="5"/>
      <c r="BY856" s="5"/>
      <c r="BZ856" s="5"/>
      <c r="CA856" s="5"/>
      <c r="CB856" s="5"/>
      <c r="CC856" s="5"/>
      <c r="CD856" s="5"/>
      <c r="CE856" s="5"/>
      <c r="CF856" s="5"/>
      <c r="CG856" s="5"/>
      <c r="CH856" s="5"/>
      <c r="CI856" s="5"/>
      <c r="CJ856" s="5"/>
      <c r="CK856" s="5"/>
      <c r="CL856" s="5"/>
      <c r="CM856" s="5"/>
      <c r="CN856" s="5"/>
      <c r="CO856" s="5"/>
      <c r="CP856" s="5"/>
      <c r="CQ856" s="5"/>
      <c r="CR856" s="5"/>
      <c r="CS856" s="5"/>
      <c r="CT856" s="5"/>
      <c r="CU856" s="5"/>
      <c r="CV856" s="5"/>
      <c r="CW856" s="5"/>
      <c r="CX856" s="5"/>
      <c r="CY856" s="5"/>
      <c r="CZ856" s="5"/>
      <c r="DA856" s="5"/>
      <c r="DB856" s="5"/>
      <c r="DC856" s="5"/>
      <c r="DD856" s="5"/>
      <c r="DE856" s="5"/>
      <c r="DF856" s="5"/>
      <c r="DG856" s="5"/>
      <c r="DH856" s="5"/>
      <c r="DI856" s="5"/>
      <c r="DJ856" s="5"/>
      <c r="DK856" s="5"/>
      <c r="DL856" s="5"/>
      <c r="DM856" s="5"/>
      <c r="DN856" s="5"/>
      <c r="DO856" s="5"/>
      <c r="DP856" s="5"/>
      <c r="DQ856" s="5"/>
      <c r="DR856" s="5"/>
      <c r="DS856" s="5"/>
      <c r="DT856" s="5"/>
      <c r="DU856" s="5"/>
      <c r="DV856" s="5"/>
      <c r="DW856" s="5"/>
      <c r="DX856" s="5"/>
      <c r="DY856" s="5"/>
      <c r="DZ856" s="5"/>
      <c r="EA856" s="5"/>
      <c r="EB856" s="5"/>
      <c r="EC856" s="5"/>
      <c r="ED856" s="5"/>
      <c r="EE856" s="5"/>
      <c r="EF856" s="5"/>
      <c r="EG856" s="5"/>
      <c r="EH856" s="5"/>
      <c r="EI856" s="5"/>
      <c r="EJ856" s="5"/>
      <c r="EK856" s="5"/>
      <c r="EL856" s="5"/>
      <c r="EM856" s="5"/>
      <c r="EN856" s="5"/>
      <c r="EO856" s="5"/>
      <c r="EP856" s="5"/>
      <c r="EQ856" s="5"/>
      <c r="ER856" s="5"/>
      <c r="ES856" s="5"/>
      <c r="ET856" s="5"/>
      <c r="EU856" s="5"/>
      <c r="EV856" s="5"/>
      <c r="EW856" s="5"/>
      <c r="EX856" s="5"/>
      <c r="EY856" s="5"/>
      <c r="EZ856" s="5"/>
      <c r="FA856" s="5"/>
      <c r="FB856" s="5"/>
      <c r="FC856" s="5"/>
      <c r="FD856" s="5"/>
      <c r="FE856" s="5"/>
      <c r="FF856" s="5"/>
      <c r="FG856" s="5"/>
      <c r="FH856" s="5"/>
      <c r="FI856" s="5"/>
      <c r="FJ856" s="5"/>
      <c r="FK856" s="5"/>
      <c r="FL856" s="5"/>
      <c r="FM856" s="5"/>
      <c r="FN856" s="5"/>
      <c r="FO856" s="5"/>
      <c r="FP856" s="5"/>
      <c r="FQ856" s="5"/>
      <c r="FR856" s="5"/>
      <c r="FS856" s="5"/>
      <c r="FT856" s="5"/>
      <c r="FU856" s="5"/>
      <c r="FV856" s="5"/>
      <c r="FW856" s="5"/>
      <c r="FX856" s="5"/>
      <c r="FY856" s="5"/>
      <c r="FZ856" s="5"/>
      <c r="GA856" s="5"/>
      <c r="GB856" s="5"/>
      <c r="GC856" s="5"/>
      <c r="GD856" s="5"/>
      <c r="GE856" s="5"/>
      <c r="GF856" s="5"/>
      <c r="GG856" s="5"/>
      <c r="GH856" s="5"/>
      <c r="GI856" s="5"/>
      <c r="GJ856" s="5"/>
      <c r="GK856" s="5"/>
      <c r="GL856" s="5"/>
      <c r="GM856" s="5"/>
      <c r="GN856" s="5"/>
      <c r="GO856" s="5"/>
      <c r="GP856" s="5"/>
      <c r="GQ856" s="5"/>
      <c r="GR856" s="5"/>
      <c r="GS856" s="5"/>
      <c r="GT856" s="5"/>
      <c r="GU856" s="5"/>
      <c r="GV856" s="5"/>
      <c r="GW856" s="5"/>
      <c r="GX856" s="5"/>
      <c r="GY856" s="5"/>
      <c r="GZ856" s="5"/>
      <c r="HA856" s="5"/>
      <c r="HB856" s="5"/>
      <c r="HC856" s="5"/>
      <c r="HD856" s="5"/>
      <c r="HE856" s="5"/>
      <c r="HF856" s="5"/>
      <c r="HG856" s="5"/>
      <c r="HH856" s="5"/>
      <c r="HI856" s="5"/>
      <c r="HJ856" s="5"/>
      <c r="HK856" s="5"/>
      <c r="HL856" s="5"/>
    </row>
    <row r="857" spans="1:220" s="56" customFormat="1" x14ac:dyDescent="0.25">
      <c r="A857" s="44"/>
      <c r="B857" s="142"/>
      <c r="C857" s="143"/>
      <c r="D857" s="26"/>
      <c r="E857" s="26"/>
      <c r="F857" s="26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AZ857" s="5"/>
      <c r="BA857" s="5"/>
      <c r="BB857" s="5"/>
      <c r="BC857" s="5"/>
      <c r="BD857" s="5"/>
      <c r="BE857" s="5"/>
      <c r="BF857" s="5"/>
      <c r="BG857" s="5"/>
      <c r="BH857" s="5"/>
      <c r="BI857" s="5"/>
      <c r="BJ857" s="5"/>
      <c r="BK857" s="5"/>
      <c r="BL857" s="5"/>
      <c r="BM857" s="5"/>
      <c r="BN857" s="5"/>
      <c r="BO857" s="5"/>
      <c r="BP857" s="5"/>
      <c r="BQ857" s="5"/>
      <c r="BR857" s="5"/>
      <c r="BS857" s="5"/>
      <c r="BT857" s="5"/>
      <c r="BU857" s="5"/>
      <c r="BV857" s="5"/>
      <c r="BW857" s="5"/>
      <c r="BX857" s="5"/>
      <c r="BY857" s="5"/>
      <c r="BZ857" s="5"/>
      <c r="CA857" s="5"/>
      <c r="CB857" s="5"/>
      <c r="CC857" s="5"/>
      <c r="CD857" s="5"/>
      <c r="CE857" s="5"/>
      <c r="CF857" s="5"/>
      <c r="CG857" s="5"/>
      <c r="CH857" s="5"/>
      <c r="CI857" s="5"/>
      <c r="CJ857" s="5"/>
      <c r="CK857" s="5"/>
      <c r="CL857" s="5"/>
      <c r="CM857" s="5"/>
      <c r="CN857" s="5"/>
      <c r="CO857" s="5"/>
      <c r="CP857" s="5"/>
      <c r="CQ857" s="5"/>
      <c r="CR857" s="5"/>
      <c r="CS857" s="5"/>
      <c r="CT857" s="5"/>
      <c r="CU857" s="5"/>
      <c r="CV857" s="5"/>
      <c r="CW857" s="5"/>
      <c r="CX857" s="5"/>
      <c r="CY857" s="5"/>
      <c r="CZ857" s="5"/>
      <c r="DA857" s="5"/>
      <c r="DB857" s="5"/>
      <c r="DC857" s="5"/>
      <c r="DD857" s="5"/>
      <c r="DE857" s="5"/>
      <c r="DF857" s="5"/>
      <c r="DG857" s="5"/>
      <c r="DH857" s="5"/>
      <c r="DI857" s="5"/>
      <c r="DJ857" s="5"/>
      <c r="DK857" s="5"/>
      <c r="DL857" s="5"/>
      <c r="DM857" s="5"/>
      <c r="DN857" s="5"/>
      <c r="DO857" s="5"/>
      <c r="DP857" s="5"/>
      <c r="DQ857" s="5"/>
      <c r="DR857" s="5"/>
      <c r="DS857" s="5"/>
      <c r="DT857" s="5"/>
      <c r="DU857" s="5"/>
      <c r="DV857" s="5"/>
      <c r="DW857" s="5"/>
      <c r="DX857" s="5"/>
      <c r="DY857" s="5"/>
      <c r="DZ857" s="5"/>
      <c r="EA857" s="5"/>
      <c r="EB857" s="5"/>
      <c r="EC857" s="5"/>
      <c r="ED857" s="5"/>
      <c r="EE857" s="5"/>
      <c r="EF857" s="5"/>
      <c r="EG857" s="5"/>
      <c r="EH857" s="5"/>
      <c r="EI857" s="5"/>
      <c r="EJ857" s="5"/>
      <c r="EK857" s="5"/>
      <c r="EL857" s="5"/>
      <c r="EM857" s="5"/>
      <c r="EN857" s="5"/>
      <c r="EO857" s="5"/>
      <c r="EP857" s="5"/>
      <c r="EQ857" s="5"/>
      <c r="ER857" s="5"/>
      <c r="ES857" s="5"/>
      <c r="ET857" s="5"/>
      <c r="EU857" s="5"/>
      <c r="EV857" s="5"/>
      <c r="EW857" s="5"/>
      <c r="EX857" s="5"/>
      <c r="EY857" s="5"/>
      <c r="EZ857" s="5"/>
      <c r="FA857" s="5"/>
      <c r="FB857" s="5"/>
      <c r="FC857" s="5"/>
      <c r="FD857" s="5"/>
      <c r="FE857" s="5"/>
      <c r="FF857" s="5"/>
      <c r="FG857" s="5"/>
      <c r="FH857" s="5"/>
      <c r="FI857" s="5"/>
      <c r="FJ857" s="5"/>
      <c r="FK857" s="5"/>
      <c r="FL857" s="5"/>
      <c r="FM857" s="5"/>
      <c r="FN857" s="5"/>
      <c r="FO857" s="5"/>
      <c r="FP857" s="5"/>
      <c r="FQ857" s="5"/>
      <c r="FR857" s="5"/>
      <c r="FS857" s="5"/>
      <c r="FT857" s="5"/>
      <c r="FU857" s="5"/>
      <c r="FV857" s="5"/>
      <c r="FW857" s="5"/>
      <c r="FX857" s="5"/>
      <c r="FY857" s="5"/>
      <c r="FZ857" s="5"/>
      <c r="GA857" s="5"/>
      <c r="GB857" s="5"/>
      <c r="GC857" s="5"/>
      <c r="GD857" s="5"/>
      <c r="GE857" s="5"/>
      <c r="GF857" s="5"/>
      <c r="GG857" s="5"/>
      <c r="GH857" s="5"/>
      <c r="GI857" s="5"/>
      <c r="GJ857" s="5"/>
      <c r="GK857" s="5"/>
      <c r="GL857" s="5"/>
      <c r="GM857" s="5"/>
      <c r="GN857" s="5"/>
      <c r="GO857" s="5"/>
      <c r="GP857" s="5"/>
      <c r="GQ857" s="5"/>
      <c r="GR857" s="5"/>
      <c r="GS857" s="5"/>
      <c r="GT857" s="5"/>
      <c r="GU857" s="5"/>
      <c r="GV857" s="5"/>
      <c r="GW857" s="5"/>
      <c r="GX857" s="5"/>
      <c r="GY857" s="5"/>
      <c r="GZ857" s="5"/>
      <c r="HA857" s="5"/>
      <c r="HB857" s="5"/>
      <c r="HC857" s="5"/>
      <c r="HD857" s="5"/>
      <c r="HE857" s="5"/>
      <c r="HF857" s="5"/>
      <c r="HG857" s="5"/>
      <c r="HH857" s="5"/>
      <c r="HI857" s="5"/>
      <c r="HJ857" s="5"/>
      <c r="HK857" s="5"/>
      <c r="HL857" s="5"/>
    </row>
    <row r="858" spans="1:220" s="56" customFormat="1" x14ac:dyDescent="0.25">
      <c r="A858" s="44"/>
      <c r="B858" s="142"/>
      <c r="C858" s="143"/>
      <c r="D858" s="26"/>
      <c r="E858" s="26"/>
      <c r="F858" s="26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 s="5"/>
      <c r="BB858" s="5"/>
      <c r="BC858" s="5"/>
      <c r="BD858" s="5"/>
      <c r="BE858" s="5"/>
      <c r="BF858" s="5"/>
      <c r="BG858" s="5"/>
      <c r="BH858" s="5"/>
      <c r="BI858" s="5"/>
      <c r="BJ858" s="5"/>
      <c r="BK858" s="5"/>
      <c r="BL858" s="5"/>
      <c r="BM858" s="5"/>
      <c r="BN858" s="5"/>
      <c r="BO858" s="5"/>
      <c r="BP858" s="5"/>
      <c r="BQ858" s="5"/>
      <c r="BR858" s="5"/>
      <c r="BS858" s="5"/>
      <c r="BT858" s="5"/>
      <c r="BU858" s="5"/>
      <c r="BV858" s="5"/>
      <c r="BW858" s="5"/>
      <c r="BX858" s="5"/>
      <c r="BY858" s="5"/>
      <c r="BZ858" s="5"/>
      <c r="CA858" s="5"/>
      <c r="CB858" s="5"/>
      <c r="CC858" s="5"/>
      <c r="CD858" s="5"/>
      <c r="CE858" s="5"/>
      <c r="CF858" s="5"/>
      <c r="CG858" s="5"/>
      <c r="CH858" s="5"/>
      <c r="CI858" s="5"/>
      <c r="CJ858" s="5"/>
      <c r="CK858" s="5"/>
      <c r="CL858" s="5"/>
      <c r="CM858" s="5"/>
      <c r="CN858" s="5"/>
      <c r="CO858" s="5"/>
      <c r="CP858" s="5"/>
      <c r="CQ858" s="5"/>
      <c r="CR858" s="5"/>
      <c r="CS858" s="5"/>
      <c r="CT858" s="5"/>
      <c r="CU858" s="5"/>
      <c r="CV858" s="5"/>
      <c r="CW858" s="5"/>
      <c r="CX858" s="5"/>
      <c r="CY858" s="5"/>
      <c r="CZ858" s="5"/>
      <c r="DA858" s="5"/>
      <c r="DB858" s="5"/>
      <c r="DC858" s="5"/>
      <c r="DD858" s="5"/>
      <c r="DE858" s="5"/>
      <c r="DF858" s="5"/>
      <c r="DG858" s="5"/>
      <c r="DH858" s="5"/>
      <c r="DI858" s="5"/>
      <c r="DJ858" s="5"/>
      <c r="DK858" s="5"/>
      <c r="DL858" s="5"/>
      <c r="DM858" s="5"/>
      <c r="DN858" s="5"/>
      <c r="DO858" s="5"/>
      <c r="DP858" s="5"/>
      <c r="DQ858" s="5"/>
      <c r="DR858" s="5"/>
      <c r="DS858" s="5"/>
      <c r="DT858" s="5"/>
      <c r="DU858" s="5"/>
      <c r="DV858" s="5"/>
      <c r="DW858" s="5"/>
      <c r="DX858" s="5"/>
      <c r="DY858" s="5"/>
      <c r="DZ858" s="5"/>
      <c r="EA858" s="5"/>
      <c r="EB858" s="5"/>
      <c r="EC858" s="5"/>
      <c r="ED858" s="5"/>
      <c r="EE858" s="5"/>
      <c r="EF858" s="5"/>
      <c r="EG858" s="5"/>
      <c r="EH858" s="5"/>
      <c r="EI858" s="5"/>
      <c r="EJ858" s="5"/>
      <c r="EK858" s="5"/>
      <c r="EL858" s="5"/>
      <c r="EM858" s="5"/>
      <c r="EN858" s="5"/>
      <c r="EO858" s="5"/>
      <c r="EP858" s="5"/>
      <c r="EQ858" s="5"/>
      <c r="ER858" s="5"/>
      <c r="ES858" s="5"/>
      <c r="ET858" s="5"/>
      <c r="EU858" s="5"/>
      <c r="EV858" s="5"/>
      <c r="EW858" s="5"/>
      <c r="EX858" s="5"/>
      <c r="EY858" s="5"/>
      <c r="EZ858" s="5"/>
      <c r="FA858" s="5"/>
      <c r="FB858" s="5"/>
      <c r="FC858" s="5"/>
      <c r="FD858" s="5"/>
      <c r="FE858" s="5"/>
      <c r="FF858" s="5"/>
      <c r="FG858" s="5"/>
      <c r="FH858" s="5"/>
      <c r="FI858" s="5"/>
      <c r="FJ858" s="5"/>
      <c r="FK858" s="5"/>
      <c r="FL858" s="5"/>
      <c r="FM858" s="5"/>
      <c r="FN858" s="5"/>
      <c r="FO858" s="5"/>
      <c r="FP858" s="5"/>
      <c r="FQ858" s="5"/>
      <c r="FR858" s="5"/>
      <c r="FS858" s="5"/>
      <c r="FT858" s="5"/>
      <c r="FU858" s="5"/>
      <c r="FV858" s="5"/>
      <c r="FW858" s="5"/>
      <c r="FX858" s="5"/>
      <c r="FY858" s="5"/>
      <c r="FZ858" s="5"/>
      <c r="GA858" s="5"/>
      <c r="GB858" s="5"/>
      <c r="GC858" s="5"/>
      <c r="GD858" s="5"/>
      <c r="GE858" s="5"/>
      <c r="GF858" s="5"/>
      <c r="GG858" s="5"/>
      <c r="GH858" s="5"/>
      <c r="GI858" s="5"/>
      <c r="GJ858" s="5"/>
      <c r="GK858" s="5"/>
      <c r="GL858" s="5"/>
      <c r="GM858" s="5"/>
      <c r="GN858" s="5"/>
      <c r="GO858" s="5"/>
      <c r="GP858" s="5"/>
      <c r="GQ858" s="5"/>
      <c r="GR858" s="5"/>
      <c r="GS858" s="5"/>
      <c r="GT858" s="5"/>
      <c r="GU858" s="5"/>
      <c r="GV858" s="5"/>
      <c r="GW858" s="5"/>
      <c r="GX858" s="5"/>
      <c r="GY858" s="5"/>
      <c r="GZ858" s="5"/>
      <c r="HA858" s="5"/>
      <c r="HB858" s="5"/>
      <c r="HC858" s="5"/>
      <c r="HD858" s="5"/>
      <c r="HE858" s="5"/>
      <c r="HF858" s="5"/>
      <c r="HG858" s="5"/>
      <c r="HH858" s="5"/>
      <c r="HI858" s="5"/>
      <c r="HJ858" s="5"/>
      <c r="HK858" s="5"/>
      <c r="HL858" s="5"/>
    </row>
    <row r="859" spans="1:220" s="56" customFormat="1" x14ac:dyDescent="0.25">
      <c r="A859" s="44"/>
      <c r="B859" s="142"/>
      <c r="C859" s="143"/>
      <c r="D859" s="26"/>
      <c r="E859" s="26"/>
      <c r="F859" s="26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AZ859" s="5"/>
      <c r="BA859" s="5"/>
      <c r="BB859" s="5"/>
      <c r="BC859" s="5"/>
      <c r="BD859" s="5"/>
      <c r="BE859" s="5"/>
      <c r="BF859" s="5"/>
      <c r="BG859" s="5"/>
      <c r="BH859" s="5"/>
      <c r="BI859" s="5"/>
      <c r="BJ859" s="5"/>
      <c r="BK859" s="5"/>
      <c r="BL859" s="5"/>
      <c r="BM859" s="5"/>
      <c r="BN859" s="5"/>
      <c r="BO859" s="5"/>
      <c r="BP859" s="5"/>
      <c r="BQ859" s="5"/>
      <c r="BR859" s="5"/>
      <c r="BS859" s="5"/>
      <c r="BT859" s="5"/>
      <c r="BU859" s="5"/>
      <c r="BV859" s="5"/>
      <c r="BW859" s="5"/>
      <c r="BX859" s="5"/>
      <c r="BY859" s="5"/>
      <c r="BZ859" s="5"/>
      <c r="CA859" s="5"/>
      <c r="CB859" s="5"/>
      <c r="CC859" s="5"/>
      <c r="CD859" s="5"/>
      <c r="CE859" s="5"/>
      <c r="CF859" s="5"/>
      <c r="CG859" s="5"/>
      <c r="CH859" s="5"/>
      <c r="CI859" s="5"/>
      <c r="CJ859" s="5"/>
      <c r="CK859" s="5"/>
      <c r="CL859" s="5"/>
      <c r="CM859" s="5"/>
      <c r="CN859" s="5"/>
      <c r="CO859" s="5"/>
      <c r="CP859" s="5"/>
      <c r="CQ859" s="5"/>
      <c r="CR859" s="5"/>
      <c r="CS859" s="5"/>
      <c r="CT859" s="5"/>
      <c r="CU859" s="5"/>
      <c r="CV859" s="5"/>
      <c r="CW859" s="5"/>
      <c r="CX859" s="5"/>
      <c r="CY859" s="5"/>
      <c r="CZ859" s="5"/>
      <c r="DA859" s="5"/>
      <c r="DB859" s="5"/>
      <c r="DC859" s="5"/>
      <c r="DD859" s="5"/>
      <c r="DE859" s="5"/>
      <c r="DF859" s="5"/>
      <c r="DG859" s="5"/>
      <c r="DH859" s="5"/>
      <c r="DI859" s="5"/>
      <c r="DJ859" s="5"/>
      <c r="DK859" s="5"/>
      <c r="DL859" s="5"/>
      <c r="DM859" s="5"/>
      <c r="DN859" s="5"/>
      <c r="DO859" s="5"/>
      <c r="DP859" s="5"/>
      <c r="DQ859" s="5"/>
      <c r="DR859" s="5"/>
      <c r="DS859" s="5"/>
      <c r="DT859" s="5"/>
      <c r="DU859" s="5"/>
      <c r="DV859" s="5"/>
      <c r="DW859" s="5"/>
      <c r="DX859" s="5"/>
      <c r="DY859" s="5"/>
      <c r="DZ859" s="5"/>
      <c r="EA859" s="5"/>
      <c r="EB859" s="5"/>
      <c r="EC859" s="5"/>
      <c r="ED859" s="5"/>
      <c r="EE859" s="5"/>
      <c r="EF859" s="5"/>
      <c r="EG859" s="5"/>
      <c r="EH859" s="5"/>
      <c r="EI859" s="5"/>
      <c r="EJ859" s="5"/>
      <c r="EK859" s="5"/>
      <c r="EL859" s="5"/>
      <c r="EM859" s="5"/>
      <c r="EN859" s="5"/>
      <c r="EO859" s="5"/>
      <c r="EP859" s="5"/>
      <c r="EQ859" s="5"/>
      <c r="ER859" s="5"/>
      <c r="ES859" s="5"/>
      <c r="ET859" s="5"/>
      <c r="EU859" s="5"/>
      <c r="EV859" s="5"/>
      <c r="EW859" s="5"/>
      <c r="EX859" s="5"/>
      <c r="EY859" s="5"/>
      <c r="EZ859" s="5"/>
      <c r="FA859" s="5"/>
      <c r="FB859" s="5"/>
      <c r="FC859" s="5"/>
      <c r="FD859" s="5"/>
      <c r="FE859" s="5"/>
      <c r="FF859" s="5"/>
      <c r="FG859" s="5"/>
      <c r="FH859" s="5"/>
      <c r="FI859" s="5"/>
      <c r="FJ859" s="5"/>
      <c r="FK859" s="5"/>
      <c r="FL859" s="5"/>
      <c r="FM859" s="5"/>
      <c r="FN859" s="5"/>
      <c r="FO859" s="5"/>
      <c r="FP859" s="5"/>
      <c r="FQ859" s="5"/>
      <c r="FR859" s="5"/>
      <c r="FS859" s="5"/>
      <c r="FT859" s="5"/>
      <c r="FU859" s="5"/>
      <c r="FV859" s="5"/>
      <c r="FW859" s="5"/>
      <c r="FX859" s="5"/>
      <c r="FY859" s="5"/>
      <c r="FZ859" s="5"/>
      <c r="GA859" s="5"/>
      <c r="GB859" s="5"/>
      <c r="GC859" s="5"/>
      <c r="GD859" s="5"/>
      <c r="GE859" s="5"/>
      <c r="GF859" s="5"/>
      <c r="GG859" s="5"/>
      <c r="GH859" s="5"/>
      <c r="GI859" s="5"/>
      <c r="GJ859" s="5"/>
      <c r="GK859" s="5"/>
      <c r="GL859" s="5"/>
      <c r="GM859" s="5"/>
      <c r="GN859" s="5"/>
      <c r="GO859" s="5"/>
      <c r="GP859" s="5"/>
      <c r="GQ859" s="5"/>
      <c r="GR859" s="5"/>
      <c r="GS859" s="5"/>
      <c r="GT859" s="5"/>
      <c r="GU859" s="5"/>
      <c r="GV859" s="5"/>
      <c r="GW859" s="5"/>
      <c r="GX859" s="5"/>
      <c r="GY859" s="5"/>
      <c r="GZ859" s="5"/>
      <c r="HA859" s="5"/>
      <c r="HB859" s="5"/>
      <c r="HC859" s="5"/>
      <c r="HD859" s="5"/>
      <c r="HE859" s="5"/>
      <c r="HF859" s="5"/>
      <c r="HG859" s="5"/>
      <c r="HH859" s="5"/>
      <c r="HI859" s="5"/>
      <c r="HJ859" s="5"/>
      <c r="HK859" s="5"/>
      <c r="HL859" s="5"/>
    </row>
    <row r="860" spans="1:220" s="56" customFormat="1" x14ac:dyDescent="0.25">
      <c r="A860" s="44"/>
      <c r="B860" s="142"/>
      <c r="C860" s="143"/>
      <c r="D860" s="26"/>
      <c r="E860" s="26"/>
      <c r="F860" s="26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 s="5"/>
      <c r="BB860" s="5"/>
      <c r="BC860" s="5"/>
      <c r="BD860" s="5"/>
      <c r="BE860" s="5"/>
      <c r="BF860" s="5"/>
      <c r="BG860" s="5"/>
      <c r="BH860" s="5"/>
      <c r="BI860" s="5"/>
      <c r="BJ860" s="5"/>
      <c r="BK860" s="5"/>
      <c r="BL860" s="5"/>
      <c r="BM860" s="5"/>
      <c r="BN860" s="5"/>
      <c r="BO860" s="5"/>
      <c r="BP860" s="5"/>
      <c r="BQ860" s="5"/>
      <c r="BR860" s="5"/>
      <c r="BS860" s="5"/>
      <c r="BT860" s="5"/>
      <c r="BU860" s="5"/>
      <c r="BV860" s="5"/>
      <c r="BW860" s="5"/>
      <c r="BX860" s="5"/>
      <c r="BY860" s="5"/>
      <c r="BZ860" s="5"/>
      <c r="CA860" s="5"/>
      <c r="CB860" s="5"/>
      <c r="CC860" s="5"/>
      <c r="CD860" s="5"/>
      <c r="CE860" s="5"/>
      <c r="CF860" s="5"/>
      <c r="CG860" s="5"/>
      <c r="CH860" s="5"/>
      <c r="CI860" s="5"/>
      <c r="CJ860" s="5"/>
      <c r="CK860" s="5"/>
      <c r="CL860" s="5"/>
      <c r="CM860" s="5"/>
      <c r="CN860" s="5"/>
      <c r="CO860" s="5"/>
      <c r="CP860" s="5"/>
      <c r="CQ860" s="5"/>
      <c r="CR860" s="5"/>
      <c r="CS860" s="5"/>
      <c r="CT860" s="5"/>
      <c r="CU860" s="5"/>
      <c r="CV860" s="5"/>
      <c r="CW860" s="5"/>
      <c r="CX860" s="5"/>
      <c r="CY860" s="5"/>
      <c r="CZ860" s="5"/>
      <c r="DA860" s="5"/>
      <c r="DB860" s="5"/>
      <c r="DC860" s="5"/>
      <c r="DD860" s="5"/>
      <c r="DE860" s="5"/>
      <c r="DF860" s="5"/>
      <c r="DG860" s="5"/>
      <c r="DH860" s="5"/>
      <c r="DI860" s="5"/>
      <c r="DJ860" s="5"/>
      <c r="DK860" s="5"/>
      <c r="DL860" s="5"/>
      <c r="DM860" s="5"/>
      <c r="DN860" s="5"/>
      <c r="DO860" s="5"/>
      <c r="DP860" s="5"/>
      <c r="DQ860" s="5"/>
      <c r="DR860" s="5"/>
      <c r="DS860" s="5"/>
      <c r="DT860" s="5"/>
      <c r="DU860" s="5"/>
      <c r="DV860" s="5"/>
      <c r="DW860" s="5"/>
      <c r="DX860" s="5"/>
      <c r="DY860" s="5"/>
      <c r="DZ860" s="5"/>
      <c r="EA860" s="5"/>
      <c r="EB860" s="5"/>
      <c r="EC860" s="5"/>
      <c r="ED860" s="5"/>
      <c r="EE860" s="5"/>
      <c r="EF860" s="5"/>
      <c r="EG860" s="5"/>
      <c r="EH860" s="5"/>
      <c r="EI860" s="5"/>
      <c r="EJ860" s="5"/>
      <c r="EK860" s="5"/>
      <c r="EL860" s="5"/>
      <c r="EM860" s="5"/>
      <c r="EN860" s="5"/>
      <c r="EO860" s="5"/>
      <c r="EP860" s="5"/>
      <c r="EQ860" s="5"/>
      <c r="ER860" s="5"/>
      <c r="ES860" s="5"/>
      <c r="ET860" s="5"/>
      <c r="EU860" s="5"/>
      <c r="EV860" s="5"/>
      <c r="EW860" s="5"/>
      <c r="EX860" s="5"/>
      <c r="EY860" s="5"/>
      <c r="EZ860" s="5"/>
      <c r="FA860" s="5"/>
      <c r="FB860" s="5"/>
      <c r="FC860" s="5"/>
      <c r="FD860" s="5"/>
      <c r="FE860" s="5"/>
      <c r="FF860" s="5"/>
      <c r="FG860" s="5"/>
      <c r="FH860" s="5"/>
      <c r="FI860" s="5"/>
      <c r="FJ860" s="5"/>
      <c r="FK860" s="5"/>
      <c r="FL860" s="5"/>
      <c r="FM860" s="5"/>
      <c r="FN860" s="5"/>
      <c r="FO860" s="5"/>
      <c r="FP860" s="5"/>
      <c r="FQ860" s="5"/>
      <c r="FR860" s="5"/>
      <c r="FS860" s="5"/>
      <c r="FT860" s="5"/>
      <c r="FU860" s="5"/>
      <c r="FV860" s="5"/>
      <c r="FW860" s="5"/>
      <c r="FX860" s="5"/>
      <c r="FY860" s="5"/>
      <c r="FZ860" s="5"/>
      <c r="GA860" s="5"/>
      <c r="GB860" s="5"/>
      <c r="GC860" s="5"/>
      <c r="GD860" s="5"/>
      <c r="GE860" s="5"/>
      <c r="GF860" s="5"/>
      <c r="GG860" s="5"/>
      <c r="GH860" s="5"/>
      <c r="GI860" s="5"/>
      <c r="GJ860" s="5"/>
      <c r="GK860" s="5"/>
      <c r="GL860" s="5"/>
      <c r="GM860" s="5"/>
      <c r="GN860" s="5"/>
      <c r="GO860" s="5"/>
      <c r="GP860" s="5"/>
      <c r="GQ860" s="5"/>
      <c r="GR860" s="5"/>
      <c r="GS860" s="5"/>
      <c r="GT860" s="5"/>
      <c r="GU860" s="5"/>
      <c r="GV860" s="5"/>
      <c r="GW860" s="5"/>
      <c r="GX860" s="5"/>
      <c r="GY860" s="5"/>
      <c r="GZ860" s="5"/>
      <c r="HA860" s="5"/>
      <c r="HB860" s="5"/>
      <c r="HC860" s="5"/>
      <c r="HD860" s="5"/>
      <c r="HE860" s="5"/>
      <c r="HF860" s="5"/>
      <c r="HG860" s="5"/>
      <c r="HH860" s="5"/>
      <c r="HI860" s="5"/>
      <c r="HJ860" s="5"/>
      <c r="HK860" s="5"/>
      <c r="HL860" s="5"/>
    </row>
    <row r="861" spans="1:220" s="56" customFormat="1" x14ac:dyDescent="0.25">
      <c r="A861" s="44"/>
      <c r="B861" s="142"/>
      <c r="C861" s="143"/>
      <c r="D861" s="26"/>
      <c r="E861" s="26"/>
      <c r="F861" s="26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AZ861" s="5"/>
      <c r="BA861" s="5"/>
      <c r="BB861" s="5"/>
      <c r="BC861" s="5"/>
      <c r="BD861" s="5"/>
      <c r="BE861" s="5"/>
      <c r="BF861" s="5"/>
      <c r="BG861" s="5"/>
      <c r="BH861" s="5"/>
      <c r="BI861" s="5"/>
      <c r="BJ861" s="5"/>
      <c r="BK861" s="5"/>
      <c r="BL861" s="5"/>
      <c r="BM861" s="5"/>
      <c r="BN861" s="5"/>
      <c r="BO861" s="5"/>
      <c r="BP861" s="5"/>
      <c r="BQ861" s="5"/>
      <c r="BR861" s="5"/>
      <c r="BS861" s="5"/>
      <c r="BT861" s="5"/>
      <c r="BU861" s="5"/>
      <c r="BV861" s="5"/>
      <c r="BW861" s="5"/>
      <c r="BX861" s="5"/>
      <c r="BY861" s="5"/>
      <c r="BZ861" s="5"/>
      <c r="CA861" s="5"/>
      <c r="CB861" s="5"/>
      <c r="CC861" s="5"/>
      <c r="CD861" s="5"/>
      <c r="CE861" s="5"/>
      <c r="CF861" s="5"/>
      <c r="CG861" s="5"/>
      <c r="CH861" s="5"/>
      <c r="CI861" s="5"/>
      <c r="CJ861" s="5"/>
      <c r="CK861" s="5"/>
      <c r="CL861" s="5"/>
      <c r="CM861" s="5"/>
      <c r="CN861" s="5"/>
      <c r="CO861" s="5"/>
      <c r="CP861" s="5"/>
      <c r="CQ861" s="5"/>
      <c r="CR861" s="5"/>
      <c r="CS861" s="5"/>
      <c r="CT861" s="5"/>
      <c r="CU861" s="5"/>
      <c r="CV861" s="5"/>
      <c r="CW861" s="5"/>
      <c r="CX861" s="5"/>
      <c r="CY861" s="5"/>
      <c r="CZ861" s="5"/>
      <c r="DA861" s="5"/>
      <c r="DB861" s="5"/>
      <c r="DC861" s="5"/>
      <c r="DD861" s="5"/>
      <c r="DE861" s="5"/>
      <c r="DF861" s="5"/>
      <c r="DG861" s="5"/>
      <c r="DH861" s="5"/>
      <c r="DI861" s="5"/>
      <c r="DJ861" s="5"/>
      <c r="DK861" s="5"/>
      <c r="DL861" s="5"/>
      <c r="DM861" s="5"/>
      <c r="DN861" s="5"/>
      <c r="DO861" s="5"/>
      <c r="DP861" s="5"/>
      <c r="DQ861" s="5"/>
      <c r="DR861" s="5"/>
      <c r="DS861" s="5"/>
      <c r="DT861" s="5"/>
      <c r="DU861" s="5"/>
      <c r="DV861" s="5"/>
      <c r="DW861" s="5"/>
      <c r="DX861" s="5"/>
      <c r="DY861" s="5"/>
      <c r="DZ861" s="5"/>
      <c r="EA861" s="5"/>
      <c r="EB861" s="5"/>
      <c r="EC861" s="5"/>
      <c r="ED861" s="5"/>
      <c r="EE861" s="5"/>
      <c r="EF861" s="5"/>
      <c r="EG861" s="5"/>
      <c r="EH861" s="5"/>
      <c r="EI861" s="5"/>
      <c r="EJ861" s="5"/>
      <c r="EK861" s="5"/>
      <c r="EL861" s="5"/>
      <c r="EM861" s="5"/>
      <c r="EN861" s="5"/>
      <c r="EO861" s="5"/>
      <c r="EP861" s="5"/>
      <c r="EQ861" s="5"/>
      <c r="ER861" s="5"/>
      <c r="ES861" s="5"/>
      <c r="ET861" s="5"/>
      <c r="EU861" s="5"/>
      <c r="EV861" s="5"/>
      <c r="EW861" s="5"/>
      <c r="EX861" s="5"/>
      <c r="EY861" s="5"/>
      <c r="EZ861" s="5"/>
      <c r="FA861" s="5"/>
      <c r="FB861" s="5"/>
      <c r="FC861" s="5"/>
      <c r="FD861" s="5"/>
      <c r="FE861" s="5"/>
      <c r="FF861" s="5"/>
      <c r="FG861" s="5"/>
      <c r="FH861" s="5"/>
      <c r="FI861" s="5"/>
      <c r="FJ861" s="5"/>
      <c r="FK861" s="5"/>
      <c r="FL861" s="5"/>
      <c r="FM861" s="5"/>
      <c r="FN861" s="5"/>
      <c r="FO861" s="5"/>
      <c r="FP861" s="5"/>
      <c r="FQ861" s="5"/>
      <c r="FR861" s="5"/>
      <c r="FS861" s="5"/>
      <c r="FT861" s="5"/>
      <c r="FU861" s="5"/>
      <c r="FV861" s="5"/>
      <c r="FW861" s="5"/>
      <c r="FX861" s="5"/>
      <c r="FY861" s="5"/>
      <c r="FZ861" s="5"/>
      <c r="GA861" s="5"/>
      <c r="GB861" s="5"/>
      <c r="GC861" s="5"/>
      <c r="GD861" s="5"/>
      <c r="GE861" s="5"/>
      <c r="GF861" s="5"/>
      <c r="GG861" s="5"/>
      <c r="GH861" s="5"/>
      <c r="GI861" s="5"/>
      <c r="GJ861" s="5"/>
      <c r="GK861" s="5"/>
      <c r="GL861" s="5"/>
      <c r="GM861" s="5"/>
      <c r="GN861" s="5"/>
      <c r="GO861" s="5"/>
      <c r="GP861" s="5"/>
      <c r="GQ861" s="5"/>
      <c r="GR861" s="5"/>
      <c r="GS861" s="5"/>
      <c r="GT861" s="5"/>
      <c r="GU861" s="5"/>
      <c r="GV861" s="5"/>
      <c r="GW861" s="5"/>
      <c r="GX861" s="5"/>
      <c r="GY861" s="5"/>
      <c r="GZ861" s="5"/>
      <c r="HA861" s="5"/>
      <c r="HB861" s="5"/>
      <c r="HC861" s="5"/>
      <c r="HD861" s="5"/>
      <c r="HE861" s="5"/>
      <c r="HF861" s="5"/>
      <c r="HG861" s="5"/>
      <c r="HH861" s="5"/>
      <c r="HI861" s="5"/>
      <c r="HJ861" s="5"/>
      <c r="HK861" s="5"/>
      <c r="HL861" s="5"/>
    </row>
    <row r="862" spans="1:220" s="56" customFormat="1" x14ac:dyDescent="0.25">
      <c r="A862" s="44"/>
      <c r="B862" s="142"/>
      <c r="C862" s="143"/>
      <c r="D862" s="26"/>
      <c r="E862" s="26"/>
      <c r="F862" s="26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 s="5"/>
      <c r="BB862" s="5"/>
      <c r="BC862" s="5"/>
      <c r="BD862" s="5"/>
      <c r="BE862" s="5"/>
      <c r="BF862" s="5"/>
      <c r="BG862" s="5"/>
      <c r="BH862" s="5"/>
      <c r="BI862" s="5"/>
      <c r="BJ862" s="5"/>
      <c r="BK862" s="5"/>
      <c r="BL862" s="5"/>
      <c r="BM862" s="5"/>
      <c r="BN862" s="5"/>
      <c r="BO862" s="5"/>
      <c r="BP862" s="5"/>
      <c r="BQ862" s="5"/>
      <c r="BR862" s="5"/>
      <c r="BS862" s="5"/>
      <c r="BT862" s="5"/>
      <c r="BU862" s="5"/>
      <c r="BV862" s="5"/>
      <c r="BW862" s="5"/>
      <c r="BX862" s="5"/>
      <c r="BY862" s="5"/>
      <c r="BZ862" s="5"/>
      <c r="CA862" s="5"/>
      <c r="CB862" s="5"/>
      <c r="CC862" s="5"/>
      <c r="CD862" s="5"/>
      <c r="CE862" s="5"/>
      <c r="CF862" s="5"/>
      <c r="CG862" s="5"/>
      <c r="CH862" s="5"/>
      <c r="CI862" s="5"/>
      <c r="CJ862" s="5"/>
      <c r="CK862" s="5"/>
      <c r="CL862" s="5"/>
      <c r="CM862" s="5"/>
      <c r="CN862" s="5"/>
      <c r="CO862" s="5"/>
      <c r="CP862" s="5"/>
      <c r="CQ862" s="5"/>
      <c r="CR862" s="5"/>
      <c r="CS862" s="5"/>
      <c r="CT862" s="5"/>
      <c r="CU862" s="5"/>
      <c r="CV862" s="5"/>
      <c r="CW862" s="5"/>
      <c r="CX862" s="5"/>
      <c r="CY862" s="5"/>
      <c r="CZ862" s="5"/>
      <c r="DA862" s="5"/>
      <c r="DB862" s="5"/>
      <c r="DC862" s="5"/>
      <c r="DD862" s="5"/>
      <c r="DE862" s="5"/>
      <c r="DF862" s="5"/>
      <c r="DG862" s="5"/>
      <c r="DH862" s="5"/>
      <c r="DI862" s="5"/>
      <c r="DJ862" s="5"/>
      <c r="DK862" s="5"/>
      <c r="DL862" s="5"/>
      <c r="DM862" s="5"/>
      <c r="DN862" s="5"/>
      <c r="DO862" s="5"/>
      <c r="DP862" s="5"/>
      <c r="DQ862" s="5"/>
      <c r="DR862" s="5"/>
      <c r="DS862" s="5"/>
      <c r="DT862" s="5"/>
      <c r="DU862" s="5"/>
      <c r="DV862" s="5"/>
      <c r="DW862" s="5"/>
      <c r="DX862" s="5"/>
      <c r="DY862" s="5"/>
      <c r="DZ862" s="5"/>
      <c r="EA862" s="5"/>
      <c r="EB862" s="5"/>
      <c r="EC862" s="5"/>
      <c r="ED862" s="5"/>
      <c r="EE862" s="5"/>
      <c r="EF862" s="5"/>
      <c r="EG862" s="5"/>
      <c r="EH862" s="5"/>
      <c r="EI862" s="5"/>
      <c r="EJ862" s="5"/>
      <c r="EK862" s="5"/>
      <c r="EL862" s="5"/>
      <c r="EM862" s="5"/>
      <c r="EN862" s="5"/>
      <c r="EO862" s="5"/>
      <c r="EP862" s="5"/>
      <c r="EQ862" s="5"/>
      <c r="ER862" s="5"/>
      <c r="ES862" s="5"/>
      <c r="ET862" s="5"/>
      <c r="EU862" s="5"/>
      <c r="EV862" s="5"/>
      <c r="EW862" s="5"/>
      <c r="EX862" s="5"/>
      <c r="EY862" s="5"/>
      <c r="EZ862" s="5"/>
      <c r="FA862" s="5"/>
      <c r="FB862" s="5"/>
      <c r="FC862" s="5"/>
      <c r="FD862" s="5"/>
      <c r="FE862" s="5"/>
      <c r="FF862" s="5"/>
      <c r="FG862" s="5"/>
      <c r="FH862" s="5"/>
      <c r="FI862" s="5"/>
      <c r="FJ862" s="5"/>
      <c r="FK862" s="5"/>
      <c r="FL862" s="5"/>
      <c r="FM862" s="5"/>
      <c r="FN862" s="5"/>
      <c r="FO862" s="5"/>
      <c r="FP862" s="5"/>
      <c r="FQ862" s="5"/>
      <c r="FR862" s="5"/>
      <c r="FS862" s="5"/>
      <c r="FT862" s="5"/>
      <c r="FU862" s="5"/>
      <c r="FV862" s="5"/>
      <c r="FW862" s="5"/>
      <c r="FX862" s="5"/>
      <c r="FY862" s="5"/>
      <c r="FZ862" s="5"/>
      <c r="GA862" s="5"/>
      <c r="GB862" s="5"/>
      <c r="GC862" s="5"/>
      <c r="GD862" s="5"/>
      <c r="GE862" s="5"/>
      <c r="GF862" s="5"/>
      <c r="GG862" s="5"/>
      <c r="GH862" s="5"/>
      <c r="GI862" s="5"/>
      <c r="GJ862" s="5"/>
      <c r="GK862" s="5"/>
      <c r="GL862" s="5"/>
      <c r="GM862" s="5"/>
      <c r="GN862" s="5"/>
      <c r="GO862" s="5"/>
      <c r="GP862" s="5"/>
      <c r="GQ862" s="5"/>
      <c r="GR862" s="5"/>
      <c r="GS862" s="5"/>
      <c r="GT862" s="5"/>
      <c r="GU862" s="5"/>
      <c r="GV862" s="5"/>
      <c r="GW862" s="5"/>
      <c r="GX862" s="5"/>
      <c r="GY862" s="5"/>
      <c r="GZ862" s="5"/>
      <c r="HA862" s="5"/>
      <c r="HB862" s="5"/>
      <c r="HC862" s="5"/>
      <c r="HD862" s="5"/>
      <c r="HE862" s="5"/>
      <c r="HF862" s="5"/>
      <c r="HG862" s="5"/>
      <c r="HH862" s="5"/>
      <c r="HI862" s="5"/>
      <c r="HJ862" s="5"/>
      <c r="HK862" s="5"/>
      <c r="HL862" s="5"/>
    </row>
    <row r="863" spans="1:220" s="56" customFormat="1" x14ac:dyDescent="0.25">
      <c r="A863" s="44"/>
      <c r="B863" s="142"/>
      <c r="C863" s="143"/>
      <c r="D863" s="26"/>
      <c r="E863" s="26"/>
      <c r="F863" s="26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  <c r="AZ863" s="5"/>
      <c r="BA863" s="5"/>
      <c r="BB863" s="5"/>
      <c r="BC863" s="5"/>
      <c r="BD863" s="5"/>
      <c r="BE863" s="5"/>
      <c r="BF863" s="5"/>
      <c r="BG863" s="5"/>
      <c r="BH863" s="5"/>
      <c r="BI863" s="5"/>
      <c r="BJ863" s="5"/>
      <c r="BK863" s="5"/>
      <c r="BL863" s="5"/>
      <c r="BM863" s="5"/>
      <c r="BN863" s="5"/>
      <c r="BO863" s="5"/>
      <c r="BP863" s="5"/>
      <c r="BQ863" s="5"/>
      <c r="BR863" s="5"/>
      <c r="BS863" s="5"/>
      <c r="BT863" s="5"/>
      <c r="BU863" s="5"/>
      <c r="BV863" s="5"/>
      <c r="BW863" s="5"/>
      <c r="BX863" s="5"/>
      <c r="BY863" s="5"/>
      <c r="BZ863" s="5"/>
      <c r="CA863" s="5"/>
      <c r="CB863" s="5"/>
      <c r="CC863" s="5"/>
      <c r="CD863" s="5"/>
      <c r="CE863" s="5"/>
      <c r="CF863" s="5"/>
      <c r="CG863" s="5"/>
      <c r="CH863" s="5"/>
      <c r="CI863" s="5"/>
      <c r="CJ863" s="5"/>
      <c r="CK863" s="5"/>
      <c r="CL863" s="5"/>
      <c r="CM863" s="5"/>
      <c r="CN863" s="5"/>
      <c r="CO863" s="5"/>
      <c r="CP863" s="5"/>
      <c r="CQ863" s="5"/>
      <c r="CR863" s="5"/>
      <c r="CS863" s="5"/>
      <c r="CT863" s="5"/>
      <c r="CU863" s="5"/>
      <c r="CV863" s="5"/>
      <c r="CW863" s="5"/>
      <c r="CX863" s="5"/>
      <c r="CY863" s="5"/>
      <c r="CZ863" s="5"/>
      <c r="DA863" s="5"/>
      <c r="DB863" s="5"/>
      <c r="DC863" s="5"/>
      <c r="DD863" s="5"/>
      <c r="DE863" s="5"/>
      <c r="DF863" s="5"/>
      <c r="DG863" s="5"/>
      <c r="DH863" s="5"/>
      <c r="DI863" s="5"/>
      <c r="DJ863" s="5"/>
      <c r="DK863" s="5"/>
      <c r="DL863" s="5"/>
      <c r="DM863" s="5"/>
      <c r="DN863" s="5"/>
      <c r="DO863" s="5"/>
      <c r="DP863" s="5"/>
      <c r="DQ863" s="5"/>
      <c r="DR863" s="5"/>
      <c r="DS863" s="5"/>
      <c r="DT863" s="5"/>
      <c r="DU863" s="5"/>
      <c r="DV863" s="5"/>
      <c r="DW863" s="5"/>
      <c r="DX863" s="5"/>
      <c r="DY863" s="5"/>
      <c r="DZ863" s="5"/>
      <c r="EA863" s="5"/>
      <c r="EB863" s="5"/>
      <c r="EC863" s="5"/>
      <c r="ED863" s="5"/>
      <c r="EE863" s="5"/>
      <c r="EF863" s="5"/>
      <c r="EG863" s="5"/>
      <c r="EH863" s="5"/>
      <c r="EI863" s="5"/>
      <c r="EJ863" s="5"/>
      <c r="EK863" s="5"/>
      <c r="EL863" s="5"/>
      <c r="EM863" s="5"/>
      <c r="EN863" s="5"/>
      <c r="EO863" s="5"/>
      <c r="EP863" s="5"/>
      <c r="EQ863" s="5"/>
      <c r="ER863" s="5"/>
      <c r="ES863" s="5"/>
      <c r="ET863" s="5"/>
      <c r="EU863" s="5"/>
      <c r="EV863" s="5"/>
      <c r="EW863" s="5"/>
      <c r="EX863" s="5"/>
      <c r="EY863" s="5"/>
      <c r="EZ863" s="5"/>
      <c r="FA863" s="5"/>
      <c r="FB863" s="5"/>
      <c r="FC863" s="5"/>
      <c r="FD863" s="5"/>
      <c r="FE863" s="5"/>
      <c r="FF863" s="5"/>
      <c r="FG863" s="5"/>
      <c r="FH863" s="5"/>
      <c r="FI863" s="5"/>
      <c r="FJ863" s="5"/>
      <c r="FK863" s="5"/>
      <c r="FL863" s="5"/>
      <c r="FM863" s="5"/>
      <c r="FN863" s="5"/>
      <c r="FO863" s="5"/>
      <c r="FP863" s="5"/>
      <c r="FQ863" s="5"/>
      <c r="FR863" s="5"/>
      <c r="FS863" s="5"/>
      <c r="FT863" s="5"/>
      <c r="FU863" s="5"/>
      <c r="FV863" s="5"/>
      <c r="FW863" s="5"/>
      <c r="FX863" s="5"/>
      <c r="FY863" s="5"/>
      <c r="FZ863" s="5"/>
      <c r="GA863" s="5"/>
      <c r="GB863" s="5"/>
      <c r="GC863" s="5"/>
      <c r="GD863" s="5"/>
      <c r="GE863" s="5"/>
      <c r="GF863" s="5"/>
      <c r="GG863" s="5"/>
      <c r="GH863" s="5"/>
      <c r="GI863" s="5"/>
      <c r="GJ863" s="5"/>
      <c r="GK863" s="5"/>
      <c r="GL863" s="5"/>
      <c r="GM863" s="5"/>
      <c r="GN863" s="5"/>
      <c r="GO863" s="5"/>
      <c r="GP863" s="5"/>
      <c r="GQ863" s="5"/>
      <c r="GR863" s="5"/>
      <c r="GS863" s="5"/>
      <c r="GT863" s="5"/>
      <c r="GU863" s="5"/>
      <c r="GV863" s="5"/>
      <c r="GW863" s="5"/>
      <c r="GX863" s="5"/>
      <c r="GY863" s="5"/>
      <c r="GZ863" s="5"/>
      <c r="HA863" s="5"/>
      <c r="HB863" s="5"/>
      <c r="HC863" s="5"/>
      <c r="HD863" s="5"/>
      <c r="HE863" s="5"/>
      <c r="HF863" s="5"/>
      <c r="HG863" s="5"/>
      <c r="HH863" s="5"/>
      <c r="HI863" s="5"/>
      <c r="HJ863" s="5"/>
      <c r="HK863" s="5"/>
      <c r="HL863" s="5"/>
    </row>
    <row r="864" spans="1:220" s="56" customFormat="1" x14ac:dyDescent="0.25">
      <c r="A864" s="44"/>
      <c r="B864" s="142"/>
      <c r="C864" s="143"/>
      <c r="D864" s="26"/>
      <c r="E864" s="26"/>
      <c r="F864" s="26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  <c r="AX864" s="5"/>
      <c r="AY864" s="5"/>
      <c r="AZ864" s="5"/>
      <c r="BA864" s="5"/>
      <c r="BB864" s="5"/>
      <c r="BC864" s="5"/>
      <c r="BD864" s="5"/>
      <c r="BE864" s="5"/>
      <c r="BF864" s="5"/>
      <c r="BG864" s="5"/>
      <c r="BH864" s="5"/>
      <c r="BI864" s="5"/>
      <c r="BJ864" s="5"/>
      <c r="BK864" s="5"/>
      <c r="BL864" s="5"/>
      <c r="BM864" s="5"/>
      <c r="BN864" s="5"/>
      <c r="BO864" s="5"/>
      <c r="BP864" s="5"/>
      <c r="BQ864" s="5"/>
      <c r="BR864" s="5"/>
      <c r="BS864" s="5"/>
      <c r="BT864" s="5"/>
      <c r="BU864" s="5"/>
      <c r="BV864" s="5"/>
      <c r="BW864" s="5"/>
      <c r="BX864" s="5"/>
      <c r="BY864" s="5"/>
      <c r="BZ864" s="5"/>
      <c r="CA864" s="5"/>
      <c r="CB864" s="5"/>
      <c r="CC864" s="5"/>
      <c r="CD864" s="5"/>
      <c r="CE864" s="5"/>
      <c r="CF864" s="5"/>
      <c r="CG864" s="5"/>
      <c r="CH864" s="5"/>
      <c r="CI864" s="5"/>
      <c r="CJ864" s="5"/>
      <c r="CK864" s="5"/>
      <c r="CL864" s="5"/>
      <c r="CM864" s="5"/>
      <c r="CN864" s="5"/>
      <c r="CO864" s="5"/>
      <c r="CP864" s="5"/>
      <c r="CQ864" s="5"/>
      <c r="CR864" s="5"/>
      <c r="CS864" s="5"/>
      <c r="CT864" s="5"/>
      <c r="CU864" s="5"/>
      <c r="CV864" s="5"/>
      <c r="CW864" s="5"/>
      <c r="CX864" s="5"/>
      <c r="CY864" s="5"/>
      <c r="CZ864" s="5"/>
      <c r="DA864" s="5"/>
      <c r="DB864" s="5"/>
      <c r="DC864" s="5"/>
      <c r="DD864" s="5"/>
      <c r="DE864" s="5"/>
      <c r="DF864" s="5"/>
      <c r="DG864" s="5"/>
      <c r="DH864" s="5"/>
      <c r="DI864" s="5"/>
      <c r="DJ864" s="5"/>
      <c r="DK864" s="5"/>
      <c r="DL864" s="5"/>
      <c r="DM864" s="5"/>
      <c r="DN864" s="5"/>
      <c r="DO864" s="5"/>
      <c r="DP864" s="5"/>
      <c r="DQ864" s="5"/>
      <c r="DR864" s="5"/>
      <c r="DS864" s="5"/>
      <c r="DT864" s="5"/>
      <c r="DU864" s="5"/>
      <c r="DV864" s="5"/>
      <c r="DW864" s="5"/>
      <c r="DX864" s="5"/>
      <c r="DY864" s="5"/>
      <c r="DZ864" s="5"/>
      <c r="EA864" s="5"/>
      <c r="EB864" s="5"/>
      <c r="EC864" s="5"/>
      <c r="ED864" s="5"/>
      <c r="EE864" s="5"/>
      <c r="EF864" s="5"/>
      <c r="EG864" s="5"/>
      <c r="EH864" s="5"/>
      <c r="EI864" s="5"/>
      <c r="EJ864" s="5"/>
      <c r="EK864" s="5"/>
      <c r="EL864" s="5"/>
      <c r="EM864" s="5"/>
      <c r="EN864" s="5"/>
      <c r="EO864" s="5"/>
      <c r="EP864" s="5"/>
      <c r="EQ864" s="5"/>
      <c r="ER864" s="5"/>
      <c r="ES864" s="5"/>
      <c r="ET864" s="5"/>
      <c r="EU864" s="5"/>
      <c r="EV864" s="5"/>
      <c r="EW864" s="5"/>
      <c r="EX864" s="5"/>
      <c r="EY864" s="5"/>
      <c r="EZ864" s="5"/>
      <c r="FA864" s="5"/>
      <c r="FB864" s="5"/>
      <c r="FC864" s="5"/>
      <c r="FD864" s="5"/>
      <c r="FE864" s="5"/>
      <c r="FF864" s="5"/>
      <c r="FG864" s="5"/>
      <c r="FH864" s="5"/>
      <c r="FI864" s="5"/>
      <c r="FJ864" s="5"/>
      <c r="FK864" s="5"/>
      <c r="FL864" s="5"/>
      <c r="FM864" s="5"/>
      <c r="FN864" s="5"/>
      <c r="FO864" s="5"/>
      <c r="FP864" s="5"/>
      <c r="FQ864" s="5"/>
      <c r="FR864" s="5"/>
      <c r="FS864" s="5"/>
      <c r="FT864" s="5"/>
      <c r="FU864" s="5"/>
      <c r="FV864" s="5"/>
      <c r="FW864" s="5"/>
      <c r="FX864" s="5"/>
      <c r="FY864" s="5"/>
      <c r="FZ864" s="5"/>
      <c r="GA864" s="5"/>
      <c r="GB864" s="5"/>
      <c r="GC864" s="5"/>
      <c r="GD864" s="5"/>
      <c r="GE864" s="5"/>
      <c r="GF864" s="5"/>
      <c r="GG864" s="5"/>
      <c r="GH864" s="5"/>
      <c r="GI864" s="5"/>
      <c r="GJ864" s="5"/>
      <c r="GK864" s="5"/>
      <c r="GL864" s="5"/>
      <c r="GM864" s="5"/>
      <c r="GN864" s="5"/>
      <c r="GO864" s="5"/>
      <c r="GP864" s="5"/>
      <c r="GQ864" s="5"/>
      <c r="GR864" s="5"/>
      <c r="GS864" s="5"/>
      <c r="GT864" s="5"/>
      <c r="GU864" s="5"/>
      <c r="GV864" s="5"/>
      <c r="GW864" s="5"/>
      <c r="GX864" s="5"/>
      <c r="GY864" s="5"/>
      <c r="GZ864" s="5"/>
      <c r="HA864" s="5"/>
      <c r="HB864" s="5"/>
      <c r="HC864" s="5"/>
      <c r="HD864" s="5"/>
      <c r="HE864" s="5"/>
      <c r="HF864" s="5"/>
      <c r="HG864" s="5"/>
      <c r="HH864" s="5"/>
      <c r="HI864" s="5"/>
      <c r="HJ864" s="5"/>
      <c r="HK864" s="5"/>
      <c r="HL864" s="5"/>
    </row>
    <row r="865" spans="1:220" s="56" customFormat="1" x14ac:dyDescent="0.25">
      <c r="A865" s="44"/>
      <c r="B865" s="142"/>
      <c r="C865" s="143"/>
      <c r="D865" s="26"/>
      <c r="E865" s="26"/>
      <c r="F865" s="26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5"/>
      <c r="BB865" s="5"/>
      <c r="BC865" s="5"/>
      <c r="BD865" s="5"/>
      <c r="BE865" s="5"/>
      <c r="BF865" s="5"/>
      <c r="BG865" s="5"/>
      <c r="BH865" s="5"/>
      <c r="BI865" s="5"/>
      <c r="BJ865" s="5"/>
      <c r="BK865" s="5"/>
      <c r="BL865" s="5"/>
      <c r="BM865" s="5"/>
      <c r="BN865" s="5"/>
      <c r="BO865" s="5"/>
      <c r="BP865" s="5"/>
      <c r="BQ865" s="5"/>
      <c r="BR865" s="5"/>
      <c r="BS865" s="5"/>
      <c r="BT865" s="5"/>
      <c r="BU865" s="5"/>
      <c r="BV865" s="5"/>
      <c r="BW865" s="5"/>
      <c r="BX865" s="5"/>
      <c r="BY865" s="5"/>
      <c r="BZ865" s="5"/>
      <c r="CA865" s="5"/>
      <c r="CB865" s="5"/>
      <c r="CC865" s="5"/>
      <c r="CD865" s="5"/>
      <c r="CE865" s="5"/>
      <c r="CF865" s="5"/>
      <c r="CG865" s="5"/>
      <c r="CH865" s="5"/>
      <c r="CI865" s="5"/>
      <c r="CJ865" s="5"/>
      <c r="CK865" s="5"/>
      <c r="CL865" s="5"/>
      <c r="CM865" s="5"/>
      <c r="CN865" s="5"/>
      <c r="CO865" s="5"/>
      <c r="CP865" s="5"/>
      <c r="CQ865" s="5"/>
      <c r="CR865" s="5"/>
      <c r="CS865" s="5"/>
      <c r="CT865" s="5"/>
      <c r="CU865" s="5"/>
      <c r="CV865" s="5"/>
      <c r="CW865" s="5"/>
      <c r="CX865" s="5"/>
      <c r="CY865" s="5"/>
      <c r="CZ865" s="5"/>
      <c r="DA865" s="5"/>
      <c r="DB865" s="5"/>
      <c r="DC865" s="5"/>
      <c r="DD865" s="5"/>
      <c r="DE865" s="5"/>
      <c r="DF865" s="5"/>
      <c r="DG865" s="5"/>
      <c r="DH865" s="5"/>
      <c r="DI865" s="5"/>
      <c r="DJ865" s="5"/>
      <c r="DK865" s="5"/>
      <c r="DL865" s="5"/>
      <c r="DM865" s="5"/>
      <c r="DN865" s="5"/>
      <c r="DO865" s="5"/>
      <c r="DP865" s="5"/>
      <c r="DQ865" s="5"/>
      <c r="DR865" s="5"/>
      <c r="DS865" s="5"/>
      <c r="DT865" s="5"/>
      <c r="DU865" s="5"/>
      <c r="DV865" s="5"/>
      <c r="DW865" s="5"/>
      <c r="DX865" s="5"/>
      <c r="DY865" s="5"/>
      <c r="DZ865" s="5"/>
      <c r="EA865" s="5"/>
      <c r="EB865" s="5"/>
      <c r="EC865" s="5"/>
      <c r="ED865" s="5"/>
      <c r="EE865" s="5"/>
      <c r="EF865" s="5"/>
      <c r="EG865" s="5"/>
      <c r="EH865" s="5"/>
      <c r="EI865" s="5"/>
      <c r="EJ865" s="5"/>
      <c r="EK865" s="5"/>
      <c r="EL865" s="5"/>
      <c r="EM865" s="5"/>
      <c r="EN865" s="5"/>
      <c r="EO865" s="5"/>
      <c r="EP865" s="5"/>
      <c r="EQ865" s="5"/>
      <c r="ER865" s="5"/>
      <c r="ES865" s="5"/>
      <c r="ET865" s="5"/>
      <c r="EU865" s="5"/>
      <c r="EV865" s="5"/>
      <c r="EW865" s="5"/>
      <c r="EX865" s="5"/>
      <c r="EY865" s="5"/>
      <c r="EZ865" s="5"/>
      <c r="FA865" s="5"/>
      <c r="FB865" s="5"/>
      <c r="FC865" s="5"/>
      <c r="FD865" s="5"/>
      <c r="FE865" s="5"/>
      <c r="FF865" s="5"/>
      <c r="FG865" s="5"/>
      <c r="FH865" s="5"/>
      <c r="FI865" s="5"/>
      <c r="FJ865" s="5"/>
      <c r="FK865" s="5"/>
      <c r="FL865" s="5"/>
      <c r="FM865" s="5"/>
      <c r="FN865" s="5"/>
      <c r="FO865" s="5"/>
      <c r="FP865" s="5"/>
      <c r="FQ865" s="5"/>
      <c r="FR865" s="5"/>
      <c r="FS865" s="5"/>
      <c r="FT865" s="5"/>
      <c r="FU865" s="5"/>
      <c r="FV865" s="5"/>
      <c r="FW865" s="5"/>
      <c r="FX865" s="5"/>
      <c r="FY865" s="5"/>
      <c r="FZ865" s="5"/>
      <c r="GA865" s="5"/>
      <c r="GB865" s="5"/>
      <c r="GC865" s="5"/>
      <c r="GD865" s="5"/>
      <c r="GE865" s="5"/>
      <c r="GF865" s="5"/>
      <c r="GG865" s="5"/>
      <c r="GH865" s="5"/>
      <c r="GI865" s="5"/>
      <c r="GJ865" s="5"/>
      <c r="GK865" s="5"/>
      <c r="GL865" s="5"/>
      <c r="GM865" s="5"/>
      <c r="GN865" s="5"/>
      <c r="GO865" s="5"/>
      <c r="GP865" s="5"/>
      <c r="GQ865" s="5"/>
      <c r="GR865" s="5"/>
      <c r="GS865" s="5"/>
      <c r="GT865" s="5"/>
      <c r="GU865" s="5"/>
      <c r="GV865" s="5"/>
      <c r="GW865" s="5"/>
      <c r="GX865" s="5"/>
      <c r="GY865" s="5"/>
      <c r="GZ865" s="5"/>
      <c r="HA865" s="5"/>
      <c r="HB865" s="5"/>
      <c r="HC865" s="5"/>
      <c r="HD865" s="5"/>
      <c r="HE865" s="5"/>
      <c r="HF865" s="5"/>
      <c r="HG865" s="5"/>
      <c r="HH865" s="5"/>
      <c r="HI865" s="5"/>
      <c r="HJ865" s="5"/>
      <c r="HK865" s="5"/>
      <c r="HL865" s="5"/>
    </row>
    <row r="866" spans="1:220" s="56" customFormat="1" x14ac:dyDescent="0.25">
      <c r="A866" s="44"/>
      <c r="B866" s="142"/>
      <c r="C866" s="143"/>
      <c r="D866" s="26"/>
      <c r="E866" s="26"/>
      <c r="F866" s="26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5"/>
      <c r="BB866" s="5"/>
      <c r="BC866" s="5"/>
      <c r="BD866" s="5"/>
      <c r="BE866" s="5"/>
      <c r="BF866" s="5"/>
      <c r="BG866" s="5"/>
      <c r="BH866" s="5"/>
      <c r="BI866" s="5"/>
      <c r="BJ866" s="5"/>
      <c r="BK866" s="5"/>
      <c r="BL866" s="5"/>
      <c r="BM866" s="5"/>
      <c r="BN866" s="5"/>
      <c r="BO866" s="5"/>
      <c r="BP866" s="5"/>
      <c r="BQ866" s="5"/>
      <c r="BR866" s="5"/>
      <c r="BS866" s="5"/>
      <c r="BT866" s="5"/>
      <c r="BU866" s="5"/>
      <c r="BV866" s="5"/>
      <c r="BW866" s="5"/>
      <c r="BX866" s="5"/>
      <c r="BY866" s="5"/>
      <c r="BZ866" s="5"/>
      <c r="CA866" s="5"/>
      <c r="CB866" s="5"/>
      <c r="CC866" s="5"/>
      <c r="CD866" s="5"/>
      <c r="CE866" s="5"/>
      <c r="CF866" s="5"/>
      <c r="CG866" s="5"/>
      <c r="CH866" s="5"/>
      <c r="CI866" s="5"/>
      <c r="CJ866" s="5"/>
      <c r="CK866" s="5"/>
      <c r="CL866" s="5"/>
      <c r="CM866" s="5"/>
      <c r="CN866" s="5"/>
      <c r="CO866" s="5"/>
      <c r="CP866" s="5"/>
      <c r="CQ866" s="5"/>
      <c r="CR866" s="5"/>
      <c r="CS866" s="5"/>
      <c r="CT866" s="5"/>
      <c r="CU866" s="5"/>
      <c r="CV866" s="5"/>
      <c r="CW866" s="5"/>
      <c r="CX866" s="5"/>
      <c r="CY866" s="5"/>
      <c r="CZ866" s="5"/>
      <c r="DA866" s="5"/>
      <c r="DB866" s="5"/>
      <c r="DC866" s="5"/>
      <c r="DD866" s="5"/>
      <c r="DE866" s="5"/>
      <c r="DF866" s="5"/>
      <c r="DG866" s="5"/>
      <c r="DH866" s="5"/>
      <c r="DI866" s="5"/>
      <c r="DJ866" s="5"/>
      <c r="DK866" s="5"/>
      <c r="DL866" s="5"/>
      <c r="DM866" s="5"/>
      <c r="DN866" s="5"/>
      <c r="DO866" s="5"/>
      <c r="DP866" s="5"/>
      <c r="DQ866" s="5"/>
      <c r="DR866" s="5"/>
      <c r="DS866" s="5"/>
      <c r="DT866" s="5"/>
      <c r="DU866" s="5"/>
      <c r="DV866" s="5"/>
      <c r="DW866" s="5"/>
      <c r="DX866" s="5"/>
      <c r="DY866" s="5"/>
      <c r="DZ866" s="5"/>
      <c r="EA866" s="5"/>
      <c r="EB866" s="5"/>
      <c r="EC866" s="5"/>
      <c r="ED866" s="5"/>
      <c r="EE866" s="5"/>
      <c r="EF866" s="5"/>
      <c r="EG866" s="5"/>
      <c r="EH866" s="5"/>
      <c r="EI866" s="5"/>
      <c r="EJ866" s="5"/>
      <c r="EK866" s="5"/>
      <c r="EL866" s="5"/>
      <c r="EM866" s="5"/>
      <c r="EN866" s="5"/>
      <c r="EO866" s="5"/>
      <c r="EP866" s="5"/>
      <c r="EQ866" s="5"/>
      <c r="ER866" s="5"/>
      <c r="ES866" s="5"/>
      <c r="ET866" s="5"/>
      <c r="EU866" s="5"/>
      <c r="EV866" s="5"/>
      <c r="EW866" s="5"/>
      <c r="EX866" s="5"/>
      <c r="EY866" s="5"/>
      <c r="EZ866" s="5"/>
      <c r="FA866" s="5"/>
      <c r="FB866" s="5"/>
      <c r="FC866" s="5"/>
      <c r="FD866" s="5"/>
      <c r="FE866" s="5"/>
      <c r="FF866" s="5"/>
      <c r="FG866" s="5"/>
      <c r="FH866" s="5"/>
      <c r="FI866" s="5"/>
      <c r="FJ866" s="5"/>
      <c r="FK866" s="5"/>
      <c r="FL866" s="5"/>
      <c r="FM866" s="5"/>
      <c r="FN866" s="5"/>
      <c r="FO866" s="5"/>
      <c r="FP866" s="5"/>
      <c r="FQ866" s="5"/>
      <c r="FR866" s="5"/>
      <c r="FS866" s="5"/>
      <c r="FT866" s="5"/>
      <c r="FU866" s="5"/>
      <c r="FV866" s="5"/>
      <c r="FW866" s="5"/>
      <c r="FX866" s="5"/>
      <c r="FY866" s="5"/>
      <c r="FZ866" s="5"/>
      <c r="GA866" s="5"/>
      <c r="GB866" s="5"/>
      <c r="GC866" s="5"/>
      <c r="GD866" s="5"/>
      <c r="GE866" s="5"/>
      <c r="GF866" s="5"/>
      <c r="GG866" s="5"/>
      <c r="GH866" s="5"/>
      <c r="GI866" s="5"/>
      <c r="GJ866" s="5"/>
      <c r="GK866" s="5"/>
      <c r="GL866" s="5"/>
      <c r="GM866" s="5"/>
      <c r="GN866" s="5"/>
      <c r="GO866" s="5"/>
      <c r="GP866" s="5"/>
      <c r="GQ866" s="5"/>
      <c r="GR866" s="5"/>
      <c r="GS866" s="5"/>
      <c r="GT866" s="5"/>
      <c r="GU866" s="5"/>
      <c r="GV866" s="5"/>
      <c r="GW866" s="5"/>
      <c r="GX866" s="5"/>
      <c r="GY866" s="5"/>
      <c r="GZ866" s="5"/>
      <c r="HA866" s="5"/>
      <c r="HB866" s="5"/>
      <c r="HC866" s="5"/>
      <c r="HD866" s="5"/>
      <c r="HE866" s="5"/>
      <c r="HF866" s="5"/>
      <c r="HG866" s="5"/>
      <c r="HH866" s="5"/>
      <c r="HI866" s="5"/>
      <c r="HJ866" s="5"/>
      <c r="HK866" s="5"/>
      <c r="HL866" s="5"/>
    </row>
    <row r="867" spans="1:220" s="56" customFormat="1" x14ac:dyDescent="0.25">
      <c r="A867" s="44"/>
      <c r="B867" s="142"/>
      <c r="C867" s="143"/>
      <c r="D867" s="26"/>
      <c r="E867" s="26"/>
      <c r="F867" s="26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  <c r="AZ867" s="5"/>
      <c r="BA867" s="5"/>
      <c r="BB867" s="5"/>
      <c r="BC867" s="5"/>
      <c r="BD867" s="5"/>
      <c r="BE867" s="5"/>
      <c r="BF867" s="5"/>
      <c r="BG867" s="5"/>
      <c r="BH867" s="5"/>
      <c r="BI867" s="5"/>
      <c r="BJ867" s="5"/>
      <c r="BK867" s="5"/>
      <c r="BL867" s="5"/>
      <c r="BM867" s="5"/>
      <c r="BN867" s="5"/>
      <c r="BO867" s="5"/>
      <c r="BP867" s="5"/>
      <c r="BQ867" s="5"/>
      <c r="BR867" s="5"/>
      <c r="BS867" s="5"/>
      <c r="BT867" s="5"/>
      <c r="BU867" s="5"/>
      <c r="BV867" s="5"/>
      <c r="BW867" s="5"/>
      <c r="BX867" s="5"/>
      <c r="BY867" s="5"/>
      <c r="BZ867" s="5"/>
      <c r="CA867" s="5"/>
      <c r="CB867" s="5"/>
      <c r="CC867" s="5"/>
      <c r="CD867" s="5"/>
      <c r="CE867" s="5"/>
      <c r="CF867" s="5"/>
      <c r="CG867" s="5"/>
      <c r="CH867" s="5"/>
      <c r="CI867" s="5"/>
      <c r="CJ867" s="5"/>
      <c r="CK867" s="5"/>
      <c r="CL867" s="5"/>
      <c r="CM867" s="5"/>
      <c r="CN867" s="5"/>
      <c r="CO867" s="5"/>
      <c r="CP867" s="5"/>
      <c r="CQ867" s="5"/>
      <c r="CR867" s="5"/>
      <c r="CS867" s="5"/>
      <c r="CT867" s="5"/>
      <c r="CU867" s="5"/>
      <c r="CV867" s="5"/>
      <c r="CW867" s="5"/>
      <c r="CX867" s="5"/>
      <c r="CY867" s="5"/>
      <c r="CZ867" s="5"/>
      <c r="DA867" s="5"/>
      <c r="DB867" s="5"/>
      <c r="DC867" s="5"/>
      <c r="DD867" s="5"/>
      <c r="DE867" s="5"/>
      <c r="DF867" s="5"/>
      <c r="DG867" s="5"/>
      <c r="DH867" s="5"/>
      <c r="DI867" s="5"/>
      <c r="DJ867" s="5"/>
      <c r="DK867" s="5"/>
      <c r="DL867" s="5"/>
      <c r="DM867" s="5"/>
      <c r="DN867" s="5"/>
      <c r="DO867" s="5"/>
      <c r="DP867" s="5"/>
      <c r="DQ867" s="5"/>
      <c r="DR867" s="5"/>
      <c r="DS867" s="5"/>
      <c r="DT867" s="5"/>
      <c r="DU867" s="5"/>
      <c r="DV867" s="5"/>
      <c r="DW867" s="5"/>
      <c r="DX867" s="5"/>
      <c r="DY867" s="5"/>
      <c r="DZ867" s="5"/>
      <c r="EA867" s="5"/>
      <c r="EB867" s="5"/>
      <c r="EC867" s="5"/>
      <c r="ED867" s="5"/>
      <c r="EE867" s="5"/>
      <c r="EF867" s="5"/>
      <c r="EG867" s="5"/>
      <c r="EH867" s="5"/>
      <c r="EI867" s="5"/>
      <c r="EJ867" s="5"/>
      <c r="EK867" s="5"/>
      <c r="EL867" s="5"/>
      <c r="EM867" s="5"/>
      <c r="EN867" s="5"/>
      <c r="EO867" s="5"/>
      <c r="EP867" s="5"/>
      <c r="EQ867" s="5"/>
      <c r="ER867" s="5"/>
      <c r="ES867" s="5"/>
      <c r="ET867" s="5"/>
      <c r="EU867" s="5"/>
      <c r="EV867" s="5"/>
      <c r="EW867" s="5"/>
      <c r="EX867" s="5"/>
      <c r="EY867" s="5"/>
      <c r="EZ867" s="5"/>
      <c r="FA867" s="5"/>
      <c r="FB867" s="5"/>
      <c r="FC867" s="5"/>
      <c r="FD867" s="5"/>
      <c r="FE867" s="5"/>
      <c r="FF867" s="5"/>
      <c r="FG867" s="5"/>
      <c r="FH867" s="5"/>
      <c r="FI867" s="5"/>
      <c r="FJ867" s="5"/>
      <c r="FK867" s="5"/>
      <c r="FL867" s="5"/>
      <c r="FM867" s="5"/>
      <c r="FN867" s="5"/>
      <c r="FO867" s="5"/>
      <c r="FP867" s="5"/>
      <c r="FQ867" s="5"/>
      <c r="FR867" s="5"/>
      <c r="FS867" s="5"/>
      <c r="FT867" s="5"/>
      <c r="FU867" s="5"/>
      <c r="FV867" s="5"/>
      <c r="FW867" s="5"/>
      <c r="FX867" s="5"/>
      <c r="FY867" s="5"/>
      <c r="FZ867" s="5"/>
      <c r="GA867" s="5"/>
      <c r="GB867" s="5"/>
      <c r="GC867" s="5"/>
      <c r="GD867" s="5"/>
      <c r="GE867" s="5"/>
      <c r="GF867" s="5"/>
      <c r="GG867" s="5"/>
      <c r="GH867" s="5"/>
      <c r="GI867" s="5"/>
      <c r="GJ867" s="5"/>
      <c r="GK867" s="5"/>
      <c r="GL867" s="5"/>
      <c r="GM867" s="5"/>
      <c r="GN867" s="5"/>
      <c r="GO867" s="5"/>
      <c r="GP867" s="5"/>
      <c r="GQ867" s="5"/>
      <c r="GR867" s="5"/>
      <c r="GS867" s="5"/>
      <c r="GT867" s="5"/>
      <c r="GU867" s="5"/>
      <c r="GV867" s="5"/>
      <c r="GW867" s="5"/>
      <c r="GX867" s="5"/>
      <c r="GY867" s="5"/>
      <c r="GZ867" s="5"/>
      <c r="HA867" s="5"/>
      <c r="HB867" s="5"/>
      <c r="HC867" s="5"/>
      <c r="HD867" s="5"/>
      <c r="HE867" s="5"/>
      <c r="HF867" s="5"/>
      <c r="HG867" s="5"/>
      <c r="HH867" s="5"/>
      <c r="HI867" s="5"/>
      <c r="HJ867" s="5"/>
      <c r="HK867" s="5"/>
      <c r="HL867" s="5"/>
    </row>
    <row r="868" spans="1:220" s="56" customFormat="1" x14ac:dyDescent="0.25">
      <c r="A868" s="44"/>
      <c r="B868" s="142"/>
      <c r="C868" s="143"/>
      <c r="D868" s="26"/>
      <c r="E868" s="26"/>
      <c r="F868" s="26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5"/>
      <c r="BB868" s="5"/>
      <c r="BC868" s="5"/>
      <c r="BD868" s="5"/>
      <c r="BE868" s="5"/>
      <c r="BF868" s="5"/>
      <c r="BG868" s="5"/>
      <c r="BH868" s="5"/>
      <c r="BI868" s="5"/>
      <c r="BJ868" s="5"/>
      <c r="BK868" s="5"/>
      <c r="BL868" s="5"/>
      <c r="BM868" s="5"/>
      <c r="BN868" s="5"/>
      <c r="BO868" s="5"/>
      <c r="BP868" s="5"/>
      <c r="BQ868" s="5"/>
      <c r="BR868" s="5"/>
      <c r="BS868" s="5"/>
      <c r="BT868" s="5"/>
      <c r="BU868" s="5"/>
      <c r="BV868" s="5"/>
      <c r="BW868" s="5"/>
      <c r="BX868" s="5"/>
      <c r="BY868" s="5"/>
      <c r="BZ868" s="5"/>
      <c r="CA868" s="5"/>
      <c r="CB868" s="5"/>
      <c r="CC868" s="5"/>
      <c r="CD868" s="5"/>
      <c r="CE868" s="5"/>
      <c r="CF868" s="5"/>
      <c r="CG868" s="5"/>
      <c r="CH868" s="5"/>
      <c r="CI868" s="5"/>
      <c r="CJ868" s="5"/>
      <c r="CK868" s="5"/>
      <c r="CL868" s="5"/>
      <c r="CM868" s="5"/>
      <c r="CN868" s="5"/>
      <c r="CO868" s="5"/>
      <c r="CP868" s="5"/>
      <c r="CQ868" s="5"/>
      <c r="CR868" s="5"/>
      <c r="CS868" s="5"/>
      <c r="CT868" s="5"/>
      <c r="CU868" s="5"/>
      <c r="CV868" s="5"/>
      <c r="CW868" s="5"/>
      <c r="CX868" s="5"/>
      <c r="CY868" s="5"/>
      <c r="CZ868" s="5"/>
      <c r="DA868" s="5"/>
      <c r="DB868" s="5"/>
      <c r="DC868" s="5"/>
      <c r="DD868" s="5"/>
      <c r="DE868" s="5"/>
      <c r="DF868" s="5"/>
      <c r="DG868" s="5"/>
      <c r="DH868" s="5"/>
      <c r="DI868" s="5"/>
      <c r="DJ868" s="5"/>
      <c r="DK868" s="5"/>
      <c r="DL868" s="5"/>
      <c r="DM868" s="5"/>
      <c r="DN868" s="5"/>
      <c r="DO868" s="5"/>
      <c r="DP868" s="5"/>
      <c r="DQ868" s="5"/>
      <c r="DR868" s="5"/>
      <c r="DS868" s="5"/>
      <c r="DT868" s="5"/>
      <c r="DU868" s="5"/>
      <c r="DV868" s="5"/>
      <c r="DW868" s="5"/>
      <c r="DX868" s="5"/>
      <c r="DY868" s="5"/>
      <c r="DZ868" s="5"/>
      <c r="EA868" s="5"/>
      <c r="EB868" s="5"/>
      <c r="EC868" s="5"/>
      <c r="ED868" s="5"/>
      <c r="EE868" s="5"/>
      <c r="EF868" s="5"/>
      <c r="EG868" s="5"/>
      <c r="EH868" s="5"/>
      <c r="EI868" s="5"/>
      <c r="EJ868" s="5"/>
      <c r="EK868" s="5"/>
      <c r="EL868" s="5"/>
      <c r="EM868" s="5"/>
      <c r="EN868" s="5"/>
      <c r="EO868" s="5"/>
      <c r="EP868" s="5"/>
      <c r="EQ868" s="5"/>
      <c r="ER868" s="5"/>
      <c r="ES868" s="5"/>
      <c r="ET868" s="5"/>
      <c r="EU868" s="5"/>
      <c r="EV868" s="5"/>
      <c r="EW868" s="5"/>
      <c r="EX868" s="5"/>
      <c r="EY868" s="5"/>
      <c r="EZ868" s="5"/>
      <c r="FA868" s="5"/>
      <c r="FB868" s="5"/>
      <c r="FC868" s="5"/>
      <c r="FD868" s="5"/>
      <c r="FE868" s="5"/>
      <c r="FF868" s="5"/>
      <c r="FG868" s="5"/>
      <c r="FH868" s="5"/>
      <c r="FI868" s="5"/>
      <c r="FJ868" s="5"/>
      <c r="FK868" s="5"/>
      <c r="FL868" s="5"/>
      <c r="FM868" s="5"/>
      <c r="FN868" s="5"/>
      <c r="FO868" s="5"/>
      <c r="FP868" s="5"/>
      <c r="FQ868" s="5"/>
      <c r="FR868" s="5"/>
      <c r="FS868" s="5"/>
      <c r="FT868" s="5"/>
      <c r="FU868" s="5"/>
      <c r="FV868" s="5"/>
      <c r="FW868" s="5"/>
      <c r="FX868" s="5"/>
      <c r="FY868" s="5"/>
      <c r="FZ868" s="5"/>
      <c r="GA868" s="5"/>
      <c r="GB868" s="5"/>
      <c r="GC868" s="5"/>
      <c r="GD868" s="5"/>
      <c r="GE868" s="5"/>
      <c r="GF868" s="5"/>
      <c r="GG868" s="5"/>
      <c r="GH868" s="5"/>
      <c r="GI868" s="5"/>
      <c r="GJ868" s="5"/>
      <c r="GK868" s="5"/>
      <c r="GL868" s="5"/>
      <c r="GM868" s="5"/>
      <c r="GN868" s="5"/>
      <c r="GO868" s="5"/>
      <c r="GP868" s="5"/>
      <c r="GQ868" s="5"/>
      <c r="GR868" s="5"/>
      <c r="GS868" s="5"/>
      <c r="GT868" s="5"/>
      <c r="GU868" s="5"/>
      <c r="GV868" s="5"/>
      <c r="GW868" s="5"/>
      <c r="GX868" s="5"/>
      <c r="GY868" s="5"/>
      <c r="GZ868" s="5"/>
      <c r="HA868" s="5"/>
      <c r="HB868" s="5"/>
      <c r="HC868" s="5"/>
      <c r="HD868" s="5"/>
      <c r="HE868" s="5"/>
      <c r="HF868" s="5"/>
      <c r="HG868" s="5"/>
      <c r="HH868" s="5"/>
      <c r="HI868" s="5"/>
      <c r="HJ868" s="5"/>
      <c r="HK868" s="5"/>
      <c r="HL868" s="5"/>
    </row>
    <row r="869" spans="1:220" s="56" customFormat="1" x14ac:dyDescent="0.25">
      <c r="A869" s="44"/>
      <c r="B869" s="142"/>
      <c r="C869" s="143"/>
      <c r="D869" s="26"/>
      <c r="E869" s="26"/>
      <c r="F869" s="26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5"/>
      <c r="BB869" s="5"/>
      <c r="BC869" s="5"/>
      <c r="BD869" s="5"/>
      <c r="BE869" s="5"/>
      <c r="BF869" s="5"/>
      <c r="BG869" s="5"/>
      <c r="BH869" s="5"/>
      <c r="BI869" s="5"/>
      <c r="BJ869" s="5"/>
      <c r="BK869" s="5"/>
      <c r="BL869" s="5"/>
      <c r="BM869" s="5"/>
      <c r="BN869" s="5"/>
      <c r="BO869" s="5"/>
      <c r="BP869" s="5"/>
      <c r="BQ869" s="5"/>
      <c r="BR869" s="5"/>
      <c r="BS869" s="5"/>
      <c r="BT869" s="5"/>
      <c r="BU869" s="5"/>
      <c r="BV869" s="5"/>
      <c r="BW869" s="5"/>
      <c r="BX869" s="5"/>
      <c r="BY869" s="5"/>
      <c r="BZ869" s="5"/>
      <c r="CA869" s="5"/>
      <c r="CB869" s="5"/>
      <c r="CC869" s="5"/>
      <c r="CD869" s="5"/>
      <c r="CE869" s="5"/>
      <c r="CF869" s="5"/>
      <c r="CG869" s="5"/>
      <c r="CH869" s="5"/>
      <c r="CI869" s="5"/>
      <c r="CJ869" s="5"/>
      <c r="CK869" s="5"/>
      <c r="CL869" s="5"/>
      <c r="CM869" s="5"/>
      <c r="CN869" s="5"/>
      <c r="CO869" s="5"/>
      <c r="CP869" s="5"/>
      <c r="CQ869" s="5"/>
      <c r="CR869" s="5"/>
      <c r="CS869" s="5"/>
      <c r="CT869" s="5"/>
      <c r="CU869" s="5"/>
      <c r="CV869" s="5"/>
      <c r="CW869" s="5"/>
      <c r="CX869" s="5"/>
      <c r="CY869" s="5"/>
      <c r="CZ869" s="5"/>
      <c r="DA869" s="5"/>
      <c r="DB869" s="5"/>
      <c r="DC869" s="5"/>
      <c r="DD869" s="5"/>
      <c r="DE869" s="5"/>
      <c r="DF869" s="5"/>
      <c r="DG869" s="5"/>
      <c r="DH869" s="5"/>
      <c r="DI869" s="5"/>
      <c r="DJ869" s="5"/>
      <c r="DK869" s="5"/>
      <c r="DL869" s="5"/>
      <c r="DM869" s="5"/>
      <c r="DN869" s="5"/>
      <c r="DO869" s="5"/>
      <c r="DP869" s="5"/>
      <c r="DQ869" s="5"/>
      <c r="DR869" s="5"/>
      <c r="DS869" s="5"/>
      <c r="DT869" s="5"/>
      <c r="DU869" s="5"/>
      <c r="DV869" s="5"/>
      <c r="DW869" s="5"/>
      <c r="DX869" s="5"/>
      <c r="DY869" s="5"/>
      <c r="DZ869" s="5"/>
      <c r="EA869" s="5"/>
      <c r="EB869" s="5"/>
      <c r="EC869" s="5"/>
      <c r="ED869" s="5"/>
      <c r="EE869" s="5"/>
      <c r="EF869" s="5"/>
      <c r="EG869" s="5"/>
      <c r="EH869" s="5"/>
      <c r="EI869" s="5"/>
      <c r="EJ869" s="5"/>
      <c r="EK869" s="5"/>
      <c r="EL869" s="5"/>
      <c r="EM869" s="5"/>
      <c r="EN869" s="5"/>
      <c r="EO869" s="5"/>
      <c r="EP869" s="5"/>
      <c r="EQ869" s="5"/>
      <c r="ER869" s="5"/>
      <c r="ES869" s="5"/>
      <c r="ET869" s="5"/>
      <c r="EU869" s="5"/>
      <c r="EV869" s="5"/>
      <c r="EW869" s="5"/>
      <c r="EX869" s="5"/>
      <c r="EY869" s="5"/>
      <c r="EZ869" s="5"/>
      <c r="FA869" s="5"/>
      <c r="FB869" s="5"/>
      <c r="FC869" s="5"/>
      <c r="FD869" s="5"/>
      <c r="FE869" s="5"/>
      <c r="FF869" s="5"/>
      <c r="FG869" s="5"/>
      <c r="FH869" s="5"/>
      <c r="FI869" s="5"/>
      <c r="FJ869" s="5"/>
      <c r="FK869" s="5"/>
      <c r="FL869" s="5"/>
      <c r="FM869" s="5"/>
      <c r="FN869" s="5"/>
      <c r="FO869" s="5"/>
      <c r="FP869" s="5"/>
      <c r="FQ869" s="5"/>
      <c r="FR869" s="5"/>
      <c r="FS869" s="5"/>
      <c r="FT869" s="5"/>
      <c r="FU869" s="5"/>
      <c r="FV869" s="5"/>
      <c r="FW869" s="5"/>
      <c r="FX869" s="5"/>
      <c r="FY869" s="5"/>
      <c r="FZ869" s="5"/>
      <c r="GA869" s="5"/>
      <c r="GB869" s="5"/>
      <c r="GC869" s="5"/>
      <c r="GD869" s="5"/>
      <c r="GE869" s="5"/>
      <c r="GF869" s="5"/>
      <c r="GG869" s="5"/>
      <c r="GH869" s="5"/>
      <c r="GI869" s="5"/>
      <c r="GJ869" s="5"/>
      <c r="GK869" s="5"/>
      <c r="GL869" s="5"/>
      <c r="GM869" s="5"/>
      <c r="GN869" s="5"/>
      <c r="GO869" s="5"/>
      <c r="GP869" s="5"/>
      <c r="GQ869" s="5"/>
      <c r="GR869" s="5"/>
      <c r="GS869" s="5"/>
      <c r="GT869" s="5"/>
      <c r="GU869" s="5"/>
      <c r="GV869" s="5"/>
      <c r="GW869" s="5"/>
      <c r="GX869" s="5"/>
      <c r="GY869" s="5"/>
      <c r="GZ869" s="5"/>
      <c r="HA869" s="5"/>
      <c r="HB869" s="5"/>
      <c r="HC869" s="5"/>
      <c r="HD869" s="5"/>
      <c r="HE869" s="5"/>
      <c r="HF869" s="5"/>
      <c r="HG869" s="5"/>
      <c r="HH869" s="5"/>
      <c r="HI869" s="5"/>
      <c r="HJ869" s="5"/>
      <c r="HK869" s="5"/>
      <c r="HL869" s="5"/>
    </row>
    <row r="870" spans="1:220" s="56" customFormat="1" x14ac:dyDescent="0.25">
      <c r="A870" s="44"/>
      <c r="B870" s="142"/>
      <c r="C870" s="143"/>
      <c r="D870" s="26"/>
      <c r="E870" s="26"/>
      <c r="F870" s="26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 s="5"/>
      <c r="BB870" s="5"/>
      <c r="BC870" s="5"/>
      <c r="BD870" s="5"/>
      <c r="BE870" s="5"/>
      <c r="BF870" s="5"/>
      <c r="BG870" s="5"/>
      <c r="BH870" s="5"/>
      <c r="BI870" s="5"/>
      <c r="BJ870" s="5"/>
      <c r="BK870" s="5"/>
      <c r="BL870" s="5"/>
      <c r="BM870" s="5"/>
      <c r="BN870" s="5"/>
      <c r="BO870" s="5"/>
      <c r="BP870" s="5"/>
      <c r="BQ870" s="5"/>
      <c r="BR870" s="5"/>
      <c r="BS870" s="5"/>
      <c r="BT870" s="5"/>
      <c r="BU870" s="5"/>
      <c r="BV870" s="5"/>
      <c r="BW870" s="5"/>
      <c r="BX870" s="5"/>
      <c r="BY870" s="5"/>
      <c r="BZ870" s="5"/>
      <c r="CA870" s="5"/>
      <c r="CB870" s="5"/>
      <c r="CC870" s="5"/>
      <c r="CD870" s="5"/>
      <c r="CE870" s="5"/>
      <c r="CF870" s="5"/>
      <c r="CG870" s="5"/>
      <c r="CH870" s="5"/>
      <c r="CI870" s="5"/>
      <c r="CJ870" s="5"/>
      <c r="CK870" s="5"/>
      <c r="CL870" s="5"/>
      <c r="CM870" s="5"/>
      <c r="CN870" s="5"/>
      <c r="CO870" s="5"/>
      <c r="CP870" s="5"/>
      <c r="CQ870" s="5"/>
      <c r="CR870" s="5"/>
      <c r="CS870" s="5"/>
      <c r="CT870" s="5"/>
      <c r="CU870" s="5"/>
      <c r="CV870" s="5"/>
      <c r="CW870" s="5"/>
      <c r="CX870" s="5"/>
      <c r="CY870" s="5"/>
      <c r="CZ870" s="5"/>
      <c r="DA870" s="5"/>
      <c r="DB870" s="5"/>
      <c r="DC870" s="5"/>
      <c r="DD870" s="5"/>
      <c r="DE870" s="5"/>
      <c r="DF870" s="5"/>
      <c r="DG870" s="5"/>
      <c r="DH870" s="5"/>
      <c r="DI870" s="5"/>
      <c r="DJ870" s="5"/>
      <c r="DK870" s="5"/>
      <c r="DL870" s="5"/>
      <c r="DM870" s="5"/>
      <c r="DN870" s="5"/>
      <c r="DO870" s="5"/>
      <c r="DP870" s="5"/>
      <c r="DQ870" s="5"/>
      <c r="DR870" s="5"/>
      <c r="DS870" s="5"/>
      <c r="DT870" s="5"/>
      <c r="DU870" s="5"/>
      <c r="DV870" s="5"/>
      <c r="DW870" s="5"/>
      <c r="DX870" s="5"/>
      <c r="DY870" s="5"/>
      <c r="DZ870" s="5"/>
      <c r="EA870" s="5"/>
      <c r="EB870" s="5"/>
      <c r="EC870" s="5"/>
      <c r="ED870" s="5"/>
      <c r="EE870" s="5"/>
      <c r="EF870" s="5"/>
      <c r="EG870" s="5"/>
      <c r="EH870" s="5"/>
      <c r="EI870" s="5"/>
      <c r="EJ870" s="5"/>
      <c r="EK870" s="5"/>
      <c r="EL870" s="5"/>
      <c r="EM870" s="5"/>
      <c r="EN870" s="5"/>
      <c r="EO870" s="5"/>
      <c r="EP870" s="5"/>
      <c r="EQ870" s="5"/>
      <c r="ER870" s="5"/>
      <c r="ES870" s="5"/>
      <c r="ET870" s="5"/>
      <c r="EU870" s="5"/>
      <c r="EV870" s="5"/>
      <c r="EW870" s="5"/>
      <c r="EX870" s="5"/>
      <c r="EY870" s="5"/>
      <c r="EZ870" s="5"/>
      <c r="FA870" s="5"/>
      <c r="FB870" s="5"/>
      <c r="FC870" s="5"/>
      <c r="FD870" s="5"/>
      <c r="FE870" s="5"/>
      <c r="FF870" s="5"/>
      <c r="FG870" s="5"/>
      <c r="FH870" s="5"/>
      <c r="FI870" s="5"/>
      <c r="FJ870" s="5"/>
      <c r="FK870" s="5"/>
      <c r="FL870" s="5"/>
      <c r="FM870" s="5"/>
      <c r="FN870" s="5"/>
      <c r="FO870" s="5"/>
      <c r="FP870" s="5"/>
      <c r="FQ870" s="5"/>
      <c r="FR870" s="5"/>
      <c r="FS870" s="5"/>
      <c r="FT870" s="5"/>
      <c r="FU870" s="5"/>
      <c r="FV870" s="5"/>
      <c r="FW870" s="5"/>
      <c r="FX870" s="5"/>
      <c r="FY870" s="5"/>
      <c r="FZ870" s="5"/>
      <c r="GA870" s="5"/>
      <c r="GB870" s="5"/>
      <c r="GC870" s="5"/>
      <c r="GD870" s="5"/>
      <c r="GE870" s="5"/>
      <c r="GF870" s="5"/>
      <c r="GG870" s="5"/>
      <c r="GH870" s="5"/>
      <c r="GI870" s="5"/>
      <c r="GJ870" s="5"/>
      <c r="GK870" s="5"/>
      <c r="GL870" s="5"/>
      <c r="GM870" s="5"/>
      <c r="GN870" s="5"/>
      <c r="GO870" s="5"/>
      <c r="GP870" s="5"/>
      <c r="GQ870" s="5"/>
      <c r="GR870" s="5"/>
      <c r="GS870" s="5"/>
      <c r="GT870" s="5"/>
      <c r="GU870" s="5"/>
      <c r="GV870" s="5"/>
      <c r="GW870" s="5"/>
      <c r="GX870" s="5"/>
      <c r="GY870" s="5"/>
      <c r="GZ870" s="5"/>
      <c r="HA870" s="5"/>
      <c r="HB870" s="5"/>
      <c r="HC870" s="5"/>
      <c r="HD870" s="5"/>
      <c r="HE870" s="5"/>
      <c r="HF870" s="5"/>
      <c r="HG870" s="5"/>
      <c r="HH870" s="5"/>
      <c r="HI870" s="5"/>
      <c r="HJ870" s="5"/>
      <c r="HK870" s="5"/>
      <c r="HL870" s="5"/>
    </row>
    <row r="871" spans="1:220" s="56" customFormat="1" x14ac:dyDescent="0.25">
      <c r="A871" s="44"/>
      <c r="B871" s="142"/>
      <c r="C871" s="143"/>
      <c r="D871" s="26"/>
      <c r="E871" s="26"/>
      <c r="F871" s="26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  <c r="AZ871" s="5"/>
      <c r="BA871" s="5"/>
      <c r="BB871" s="5"/>
      <c r="BC871" s="5"/>
      <c r="BD871" s="5"/>
      <c r="BE871" s="5"/>
      <c r="BF871" s="5"/>
      <c r="BG871" s="5"/>
      <c r="BH871" s="5"/>
      <c r="BI871" s="5"/>
      <c r="BJ871" s="5"/>
      <c r="BK871" s="5"/>
      <c r="BL871" s="5"/>
      <c r="BM871" s="5"/>
      <c r="BN871" s="5"/>
      <c r="BO871" s="5"/>
      <c r="BP871" s="5"/>
      <c r="BQ871" s="5"/>
      <c r="BR871" s="5"/>
      <c r="BS871" s="5"/>
      <c r="BT871" s="5"/>
      <c r="BU871" s="5"/>
      <c r="BV871" s="5"/>
      <c r="BW871" s="5"/>
      <c r="BX871" s="5"/>
      <c r="BY871" s="5"/>
      <c r="BZ871" s="5"/>
      <c r="CA871" s="5"/>
      <c r="CB871" s="5"/>
      <c r="CC871" s="5"/>
      <c r="CD871" s="5"/>
      <c r="CE871" s="5"/>
      <c r="CF871" s="5"/>
      <c r="CG871" s="5"/>
      <c r="CH871" s="5"/>
      <c r="CI871" s="5"/>
      <c r="CJ871" s="5"/>
      <c r="CK871" s="5"/>
      <c r="CL871" s="5"/>
      <c r="CM871" s="5"/>
      <c r="CN871" s="5"/>
      <c r="CO871" s="5"/>
      <c r="CP871" s="5"/>
      <c r="CQ871" s="5"/>
      <c r="CR871" s="5"/>
      <c r="CS871" s="5"/>
      <c r="CT871" s="5"/>
      <c r="CU871" s="5"/>
      <c r="CV871" s="5"/>
      <c r="CW871" s="5"/>
      <c r="CX871" s="5"/>
      <c r="CY871" s="5"/>
      <c r="CZ871" s="5"/>
      <c r="DA871" s="5"/>
      <c r="DB871" s="5"/>
      <c r="DC871" s="5"/>
      <c r="DD871" s="5"/>
      <c r="DE871" s="5"/>
      <c r="DF871" s="5"/>
      <c r="DG871" s="5"/>
      <c r="DH871" s="5"/>
      <c r="DI871" s="5"/>
      <c r="DJ871" s="5"/>
      <c r="DK871" s="5"/>
      <c r="DL871" s="5"/>
      <c r="DM871" s="5"/>
      <c r="DN871" s="5"/>
      <c r="DO871" s="5"/>
      <c r="DP871" s="5"/>
      <c r="DQ871" s="5"/>
      <c r="DR871" s="5"/>
      <c r="DS871" s="5"/>
      <c r="DT871" s="5"/>
      <c r="DU871" s="5"/>
      <c r="DV871" s="5"/>
      <c r="DW871" s="5"/>
      <c r="DX871" s="5"/>
      <c r="DY871" s="5"/>
      <c r="DZ871" s="5"/>
      <c r="EA871" s="5"/>
      <c r="EB871" s="5"/>
      <c r="EC871" s="5"/>
      <c r="ED871" s="5"/>
      <c r="EE871" s="5"/>
      <c r="EF871" s="5"/>
      <c r="EG871" s="5"/>
      <c r="EH871" s="5"/>
      <c r="EI871" s="5"/>
      <c r="EJ871" s="5"/>
      <c r="EK871" s="5"/>
      <c r="EL871" s="5"/>
      <c r="EM871" s="5"/>
      <c r="EN871" s="5"/>
      <c r="EO871" s="5"/>
      <c r="EP871" s="5"/>
      <c r="EQ871" s="5"/>
      <c r="ER871" s="5"/>
      <c r="ES871" s="5"/>
      <c r="ET871" s="5"/>
      <c r="EU871" s="5"/>
      <c r="EV871" s="5"/>
      <c r="EW871" s="5"/>
      <c r="EX871" s="5"/>
      <c r="EY871" s="5"/>
      <c r="EZ871" s="5"/>
      <c r="FA871" s="5"/>
      <c r="FB871" s="5"/>
      <c r="FC871" s="5"/>
      <c r="FD871" s="5"/>
      <c r="FE871" s="5"/>
      <c r="FF871" s="5"/>
      <c r="FG871" s="5"/>
      <c r="FH871" s="5"/>
      <c r="FI871" s="5"/>
      <c r="FJ871" s="5"/>
      <c r="FK871" s="5"/>
      <c r="FL871" s="5"/>
      <c r="FM871" s="5"/>
      <c r="FN871" s="5"/>
      <c r="FO871" s="5"/>
      <c r="FP871" s="5"/>
      <c r="FQ871" s="5"/>
      <c r="FR871" s="5"/>
      <c r="FS871" s="5"/>
      <c r="FT871" s="5"/>
      <c r="FU871" s="5"/>
      <c r="FV871" s="5"/>
      <c r="FW871" s="5"/>
      <c r="FX871" s="5"/>
      <c r="FY871" s="5"/>
      <c r="FZ871" s="5"/>
      <c r="GA871" s="5"/>
      <c r="GB871" s="5"/>
      <c r="GC871" s="5"/>
      <c r="GD871" s="5"/>
      <c r="GE871" s="5"/>
      <c r="GF871" s="5"/>
      <c r="GG871" s="5"/>
      <c r="GH871" s="5"/>
      <c r="GI871" s="5"/>
      <c r="GJ871" s="5"/>
      <c r="GK871" s="5"/>
      <c r="GL871" s="5"/>
      <c r="GM871" s="5"/>
      <c r="GN871" s="5"/>
      <c r="GO871" s="5"/>
      <c r="GP871" s="5"/>
      <c r="GQ871" s="5"/>
      <c r="GR871" s="5"/>
      <c r="GS871" s="5"/>
      <c r="GT871" s="5"/>
      <c r="GU871" s="5"/>
      <c r="GV871" s="5"/>
      <c r="GW871" s="5"/>
      <c r="GX871" s="5"/>
      <c r="GY871" s="5"/>
      <c r="GZ871" s="5"/>
      <c r="HA871" s="5"/>
      <c r="HB871" s="5"/>
      <c r="HC871" s="5"/>
      <c r="HD871" s="5"/>
      <c r="HE871" s="5"/>
      <c r="HF871" s="5"/>
      <c r="HG871" s="5"/>
      <c r="HH871" s="5"/>
      <c r="HI871" s="5"/>
      <c r="HJ871" s="5"/>
      <c r="HK871" s="5"/>
      <c r="HL871" s="5"/>
    </row>
    <row r="872" spans="1:220" s="56" customFormat="1" x14ac:dyDescent="0.25">
      <c r="A872" s="44"/>
      <c r="B872" s="142"/>
      <c r="C872" s="143"/>
      <c r="D872" s="26"/>
      <c r="E872" s="26"/>
      <c r="F872" s="26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 s="5"/>
      <c r="BB872" s="5"/>
      <c r="BC872" s="5"/>
      <c r="BD872" s="5"/>
      <c r="BE872" s="5"/>
      <c r="BF872" s="5"/>
      <c r="BG872" s="5"/>
      <c r="BH872" s="5"/>
      <c r="BI872" s="5"/>
      <c r="BJ872" s="5"/>
      <c r="BK872" s="5"/>
      <c r="BL872" s="5"/>
      <c r="BM872" s="5"/>
      <c r="BN872" s="5"/>
      <c r="BO872" s="5"/>
      <c r="BP872" s="5"/>
      <c r="BQ872" s="5"/>
      <c r="BR872" s="5"/>
      <c r="BS872" s="5"/>
      <c r="BT872" s="5"/>
      <c r="BU872" s="5"/>
      <c r="BV872" s="5"/>
      <c r="BW872" s="5"/>
      <c r="BX872" s="5"/>
      <c r="BY872" s="5"/>
      <c r="BZ872" s="5"/>
      <c r="CA872" s="5"/>
      <c r="CB872" s="5"/>
      <c r="CC872" s="5"/>
      <c r="CD872" s="5"/>
      <c r="CE872" s="5"/>
      <c r="CF872" s="5"/>
      <c r="CG872" s="5"/>
      <c r="CH872" s="5"/>
      <c r="CI872" s="5"/>
      <c r="CJ872" s="5"/>
      <c r="CK872" s="5"/>
      <c r="CL872" s="5"/>
      <c r="CM872" s="5"/>
      <c r="CN872" s="5"/>
      <c r="CO872" s="5"/>
      <c r="CP872" s="5"/>
      <c r="CQ872" s="5"/>
      <c r="CR872" s="5"/>
      <c r="CS872" s="5"/>
      <c r="CT872" s="5"/>
      <c r="CU872" s="5"/>
      <c r="CV872" s="5"/>
      <c r="CW872" s="5"/>
      <c r="CX872" s="5"/>
      <c r="CY872" s="5"/>
      <c r="CZ872" s="5"/>
      <c r="DA872" s="5"/>
      <c r="DB872" s="5"/>
      <c r="DC872" s="5"/>
      <c r="DD872" s="5"/>
      <c r="DE872" s="5"/>
      <c r="DF872" s="5"/>
      <c r="DG872" s="5"/>
      <c r="DH872" s="5"/>
      <c r="DI872" s="5"/>
      <c r="DJ872" s="5"/>
      <c r="DK872" s="5"/>
      <c r="DL872" s="5"/>
      <c r="DM872" s="5"/>
      <c r="DN872" s="5"/>
      <c r="DO872" s="5"/>
      <c r="DP872" s="5"/>
      <c r="DQ872" s="5"/>
      <c r="DR872" s="5"/>
      <c r="DS872" s="5"/>
      <c r="DT872" s="5"/>
      <c r="DU872" s="5"/>
      <c r="DV872" s="5"/>
      <c r="DW872" s="5"/>
      <c r="DX872" s="5"/>
      <c r="DY872" s="5"/>
      <c r="DZ872" s="5"/>
      <c r="EA872" s="5"/>
      <c r="EB872" s="5"/>
      <c r="EC872" s="5"/>
      <c r="ED872" s="5"/>
      <c r="EE872" s="5"/>
      <c r="EF872" s="5"/>
      <c r="EG872" s="5"/>
      <c r="EH872" s="5"/>
      <c r="EI872" s="5"/>
      <c r="EJ872" s="5"/>
      <c r="EK872" s="5"/>
      <c r="EL872" s="5"/>
      <c r="EM872" s="5"/>
      <c r="EN872" s="5"/>
      <c r="EO872" s="5"/>
      <c r="EP872" s="5"/>
      <c r="EQ872" s="5"/>
      <c r="ER872" s="5"/>
      <c r="ES872" s="5"/>
      <c r="ET872" s="5"/>
      <c r="EU872" s="5"/>
      <c r="EV872" s="5"/>
      <c r="EW872" s="5"/>
      <c r="EX872" s="5"/>
      <c r="EY872" s="5"/>
      <c r="EZ872" s="5"/>
      <c r="FA872" s="5"/>
      <c r="FB872" s="5"/>
      <c r="FC872" s="5"/>
      <c r="FD872" s="5"/>
      <c r="FE872" s="5"/>
      <c r="FF872" s="5"/>
      <c r="FG872" s="5"/>
      <c r="FH872" s="5"/>
      <c r="FI872" s="5"/>
      <c r="FJ872" s="5"/>
      <c r="FK872" s="5"/>
      <c r="FL872" s="5"/>
      <c r="FM872" s="5"/>
      <c r="FN872" s="5"/>
      <c r="FO872" s="5"/>
      <c r="FP872" s="5"/>
      <c r="FQ872" s="5"/>
      <c r="FR872" s="5"/>
      <c r="FS872" s="5"/>
      <c r="FT872" s="5"/>
      <c r="FU872" s="5"/>
      <c r="FV872" s="5"/>
      <c r="FW872" s="5"/>
      <c r="FX872" s="5"/>
      <c r="FY872" s="5"/>
      <c r="FZ872" s="5"/>
      <c r="GA872" s="5"/>
      <c r="GB872" s="5"/>
      <c r="GC872" s="5"/>
      <c r="GD872" s="5"/>
      <c r="GE872" s="5"/>
      <c r="GF872" s="5"/>
      <c r="GG872" s="5"/>
      <c r="GH872" s="5"/>
      <c r="GI872" s="5"/>
      <c r="GJ872" s="5"/>
      <c r="GK872" s="5"/>
      <c r="GL872" s="5"/>
      <c r="GM872" s="5"/>
      <c r="GN872" s="5"/>
      <c r="GO872" s="5"/>
      <c r="GP872" s="5"/>
      <c r="GQ872" s="5"/>
      <c r="GR872" s="5"/>
      <c r="GS872" s="5"/>
      <c r="GT872" s="5"/>
      <c r="GU872" s="5"/>
      <c r="GV872" s="5"/>
      <c r="GW872" s="5"/>
      <c r="GX872" s="5"/>
      <c r="GY872" s="5"/>
      <c r="GZ872" s="5"/>
      <c r="HA872" s="5"/>
      <c r="HB872" s="5"/>
      <c r="HC872" s="5"/>
      <c r="HD872" s="5"/>
      <c r="HE872" s="5"/>
      <c r="HF872" s="5"/>
      <c r="HG872" s="5"/>
      <c r="HH872" s="5"/>
      <c r="HI872" s="5"/>
      <c r="HJ872" s="5"/>
      <c r="HK872" s="5"/>
      <c r="HL872" s="5"/>
    </row>
    <row r="873" spans="1:220" s="56" customFormat="1" x14ac:dyDescent="0.25">
      <c r="A873" s="44"/>
      <c r="B873" s="142"/>
      <c r="C873" s="143"/>
      <c r="D873" s="26"/>
      <c r="E873" s="26"/>
      <c r="F873" s="26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AZ873" s="5"/>
      <c r="BA873" s="5"/>
      <c r="BB873" s="5"/>
      <c r="BC873" s="5"/>
      <c r="BD873" s="5"/>
      <c r="BE873" s="5"/>
      <c r="BF873" s="5"/>
      <c r="BG873" s="5"/>
      <c r="BH873" s="5"/>
      <c r="BI873" s="5"/>
      <c r="BJ873" s="5"/>
      <c r="BK873" s="5"/>
      <c r="BL873" s="5"/>
      <c r="BM873" s="5"/>
      <c r="BN873" s="5"/>
      <c r="BO873" s="5"/>
      <c r="BP873" s="5"/>
      <c r="BQ873" s="5"/>
      <c r="BR873" s="5"/>
      <c r="BS873" s="5"/>
      <c r="BT873" s="5"/>
      <c r="BU873" s="5"/>
      <c r="BV873" s="5"/>
      <c r="BW873" s="5"/>
      <c r="BX873" s="5"/>
      <c r="BY873" s="5"/>
      <c r="BZ873" s="5"/>
      <c r="CA873" s="5"/>
      <c r="CB873" s="5"/>
      <c r="CC873" s="5"/>
      <c r="CD873" s="5"/>
      <c r="CE873" s="5"/>
      <c r="CF873" s="5"/>
      <c r="CG873" s="5"/>
      <c r="CH873" s="5"/>
      <c r="CI873" s="5"/>
      <c r="CJ873" s="5"/>
      <c r="CK873" s="5"/>
      <c r="CL873" s="5"/>
      <c r="CM873" s="5"/>
      <c r="CN873" s="5"/>
      <c r="CO873" s="5"/>
      <c r="CP873" s="5"/>
      <c r="CQ873" s="5"/>
      <c r="CR873" s="5"/>
      <c r="CS873" s="5"/>
      <c r="CT873" s="5"/>
      <c r="CU873" s="5"/>
      <c r="CV873" s="5"/>
      <c r="CW873" s="5"/>
      <c r="CX873" s="5"/>
      <c r="CY873" s="5"/>
      <c r="CZ873" s="5"/>
      <c r="DA873" s="5"/>
      <c r="DB873" s="5"/>
      <c r="DC873" s="5"/>
      <c r="DD873" s="5"/>
      <c r="DE873" s="5"/>
      <c r="DF873" s="5"/>
      <c r="DG873" s="5"/>
      <c r="DH873" s="5"/>
      <c r="DI873" s="5"/>
      <c r="DJ873" s="5"/>
      <c r="DK873" s="5"/>
      <c r="DL873" s="5"/>
      <c r="DM873" s="5"/>
      <c r="DN873" s="5"/>
      <c r="DO873" s="5"/>
      <c r="DP873" s="5"/>
      <c r="DQ873" s="5"/>
      <c r="DR873" s="5"/>
      <c r="DS873" s="5"/>
      <c r="DT873" s="5"/>
      <c r="DU873" s="5"/>
      <c r="DV873" s="5"/>
      <c r="DW873" s="5"/>
      <c r="DX873" s="5"/>
      <c r="DY873" s="5"/>
      <c r="DZ873" s="5"/>
      <c r="EA873" s="5"/>
      <c r="EB873" s="5"/>
      <c r="EC873" s="5"/>
      <c r="ED873" s="5"/>
      <c r="EE873" s="5"/>
      <c r="EF873" s="5"/>
      <c r="EG873" s="5"/>
      <c r="EH873" s="5"/>
      <c r="EI873" s="5"/>
      <c r="EJ873" s="5"/>
      <c r="EK873" s="5"/>
      <c r="EL873" s="5"/>
      <c r="EM873" s="5"/>
      <c r="EN873" s="5"/>
      <c r="EO873" s="5"/>
      <c r="EP873" s="5"/>
      <c r="EQ873" s="5"/>
      <c r="ER873" s="5"/>
      <c r="ES873" s="5"/>
      <c r="ET873" s="5"/>
      <c r="EU873" s="5"/>
      <c r="EV873" s="5"/>
      <c r="EW873" s="5"/>
      <c r="EX873" s="5"/>
      <c r="EY873" s="5"/>
      <c r="EZ873" s="5"/>
      <c r="FA873" s="5"/>
      <c r="FB873" s="5"/>
      <c r="FC873" s="5"/>
      <c r="FD873" s="5"/>
      <c r="FE873" s="5"/>
      <c r="FF873" s="5"/>
      <c r="FG873" s="5"/>
      <c r="FH873" s="5"/>
      <c r="FI873" s="5"/>
      <c r="FJ873" s="5"/>
      <c r="FK873" s="5"/>
      <c r="FL873" s="5"/>
      <c r="FM873" s="5"/>
      <c r="FN873" s="5"/>
      <c r="FO873" s="5"/>
      <c r="FP873" s="5"/>
      <c r="FQ873" s="5"/>
      <c r="FR873" s="5"/>
      <c r="FS873" s="5"/>
      <c r="FT873" s="5"/>
      <c r="FU873" s="5"/>
      <c r="FV873" s="5"/>
      <c r="FW873" s="5"/>
      <c r="FX873" s="5"/>
      <c r="FY873" s="5"/>
      <c r="FZ873" s="5"/>
      <c r="GA873" s="5"/>
      <c r="GB873" s="5"/>
      <c r="GC873" s="5"/>
      <c r="GD873" s="5"/>
      <c r="GE873" s="5"/>
      <c r="GF873" s="5"/>
      <c r="GG873" s="5"/>
      <c r="GH873" s="5"/>
      <c r="GI873" s="5"/>
      <c r="GJ873" s="5"/>
      <c r="GK873" s="5"/>
      <c r="GL873" s="5"/>
      <c r="GM873" s="5"/>
      <c r="GN873" s="5"/>
      <c r="GO873" s="5"/>
      <c r="GP873" s="5"/>
      <c r="GQ873" s="5"/>
      <c r="GR873" s="5"/>
      <c r="GS873" s="5"/>
      <c r="GT873" s="5"/>
      <c r="GU873" s="5"/>
      <c r="GV873" s="5"/>
      <c r="GW873" s="5"/>
      <c r="GX873" s="5"/>
      <c r="GY873" s="5"/>
      <c r="GZ873" s="5"/>
      <c r="HA873" s="5"/>
      <c r="HB873" s="5"/>
      <c r="HC873" s="5"/>
      <c r="HD873" s="5"/>
      <c r="HE873" s="5"/>
      <c r="HF873" s="5"/>
      <c r="HG873" s="5"/>
      <c r="HH873" s="5"/>
      <c r="HI873" s="5"/>
      <c r="HJ873" s="5"/>
      <c r="HK873" s="5"/>
      <c r="HL873" s="5"/>
    </row>
    <row r="874" spans="1:220" s="56" customFormat="1" x14ac:dyDescent="0.25">
      <c r="A874" s="44"/>
      <c r="B874" s="142"/>
      <c r="C874" s="143"/>
      <c r="D874" s="26"/>
      <c r="E874" s="26"/>
      <c r="F874" s="26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 s="5"/>
      <c r="BB874" s="5"/>
      <c r="BC874" s="5"/>
      <c r="BD874" s="5"/>
      <c r="BE874" s="5"/>
      <c r="BF874" s="5"/>
      <c r="BG874" s="5"/>
      <c r="BH874" s="5"/>
      <c r="BI874" s="5"/>
      <c r="BJ874" s="5"/>
      <c r="BK874" s="5"/>
      <c r="BL874" s="5"/>
      <c r="BM874" s="5"/>
      <c r="BN874" s="5"/>
      <c r="BO874" s="5"/>
      <c r="BP874" s="5"/>
      <c r="BQ874" s="5"/>
      <c r="BR874" s="5"/>
      <c r="BS874" s="5"/>
      <c r="BT874" s="5"/>
      <c r="BU874" s="5"/>
      <c r="BV874" s="5"/>
      <c r="BW874" s="5"/>
      <c r="BX874" s="5"/>
      <c r="BY874" s="5"/>
      <c r="BZ874" s="5"/>
      <c r="CA874" s="5"/>
      <c r="CB874" s="5"/>
      <c r="CC874" s="5"/>
      <c r="CD874" s="5"/>
      <c r="CE874" s="5"/>
      <c r="CF874" s="5"/>
      <c r="CG874" s="5"/>
      <c r="CH874" s="5"/>
      <c r="CI874" s="5"/>
      <c r="CJ874" s="5"/>
      <c r="CK874" s="5"/>
      <c r="CL874" s="5"/>
      <c r="CM874" s="5"/>
      <c r="CN874" s="5"/>
      <c r="CO874" s="5"/>
      <c r="CP874" s="5"/>
      <c r="CQ874" s="5"/>
      <c r="CR874" s="5"/>
      <c r="CS874" s="5"/>
      <c r="CT874" s="5"/>
      <c r="CU874" s="5"/>
      <c r="CV874" s="5"/>
      <c r="CW874" s="5"/>
      <c r="CX874" s="5"/>
      <c r="CY874" s="5"/>
      <c r="CZ874" s="5"/>
      <c r="DA874" s="5"/>
      <c r="DB874" s="5"/>
      <c r="DC874" s="5"/>
      <c r="DD874" s="5"/>
      <c r="DE874" s="5"/>
      <c r="DF874" s="5"/>
      <c r="DG874" s="5"/>
      <c r="DH874" s="5"/>
      <c r="DI874" s="5"/>
      <c r="DJ874" s="5"/>
      <c r="DK874" s="5"/>
      <c r="DL874" s="5"/>
      <c r="DM874" s="5"/>
      <c r="DN874" s="5"/>
      <c r="DO874" s="5"/>
      <c r="DP874" s="5"/>
      <c r="DQ874" s="5"/>
      <c r="DR874" s="5"/>
      <c r="DS874" s="5"/>
      <c r="DT874" s="5"/>
      <c r="DU874" s="5"/>
      <c r="DV874" s="5"/>
      <c r="DW874" s="5"/>
      <c r="DX874" s="5"/>
      <c r="DY874" s="5"/>
      <c r="DZ874" s="5"/>
      <c r="EA874" s="5"/>
      <c r="EB874" s="5"/>
      <c r="EC874" s="5"/>
      <c r="ED874" s="5"/>
      <c r="EE874" s="5"/>
      <c r="EF874" s="5"/>
      <c r="EG874" s="5"/>
      <c r="EH874" s="5"/>
      <c r="EI874" s="5"/>
      <c r="EJ874" s="5"/>
      <c r="EK874" s="5"/>
      <c r="EL874" s="5"/>
      <c r="EM874" s="5"/>
      <c r="EN874" s="5"/>
      <c r="EO874" s="5"/>
      <c r="EP874" s="5"/>
      <c r="EQ874" s="5"/>
      <c r="ER874" s="5"/>
      <c r="ES874" s="5"/>
      <c r="ET874" s="5"/>
      <c r="EU874" s="5"/>
      <c r="EV874" s="5"/>
      <c r="EW874" s="5"/>
      <c r="EX874" s="5"/>
      <c r="EY874" s="5"/>
      <c r="EZ874" s="5"/>
      <c r="FA874" s="5"/>
      <c r="FB874" s="5"/>
      <c r="FC874" s="5"/>
      <c r="FD874" s="5"/>
      <c r="FE874" s="5"/>
      <c r="FF874" s="5"/>
      <c r="FG874" s="5"/>
      <c r="FH874" s="5"/>
      <c r="FI874" s="5"/>
      <c r="FJ874" s="5"/>
      <c r="FK874" s="5"/>
      <c r="FL874" s="5"/>
      <c r="FM874" s="5"/>
      <c r="FN874" s="5"/>
      <c r="FO874" s="5"/>
      <c r="FP874" s="5"/>
      <c r="FQ874" s="5"/>
      <c r="FR874" s="5"/>
      <c r="FS874" s="5"/>
      <c r="FT874" s="5"/>
      <c r="FU874" s="5"/>
      <c r="FV874" s="5"/>
      <c r="FW874" s="5"/>
      <c r="FX874" s="5"/>
      <c r="FY874" s="5"/>
      <c r="FZ874" s="5"/>
      <c r="GA874" s="5"/>
      <c r="GB874" s="5"/>
      <c r="GC874" s="5"/>
      <c r="GD874" s="5"/>
      <c r="GE874" s="5"/>
      <c r="GF874" s="5"/>
      <c r="GG874" s="5"/>
      <c r="GH874" s="5"/>
      <c r="GI874" s="5"/>
      <c r="GJ874" s="5"/>
      <c r="GK874" s="5"/>
      <c r="GL874" s="5"/>
      <c r="GM874" s="5"/>
      <c r="GN874" s="5"/>
      <c r="GO874" s="5"/>
      <c r="GP874" s="5"/>
      <c r="GQ874" s="5"/>
      <c r="GR874" s="5"/>
      <c r="GS874" s="5"/>
      <c r="GT874" s="5"/>
      <c r="GU874" s="5"/>
      <c r="GV874" s="5"/>
      <c r="GW874" s="5"/>
      <c r="GX874" s="5"/>
      <c r="GY874" s="5"/>
      <c r="GZ874" s="5"/>
      <c r="HA874" s="5"/>
      <c r="HB874" s="5"/>
      <c r="HC874" s="5"/>
      <c r="HD874" s="5"/>
      <c r="HE874" s="5"/>
      <c r="HF874" s="5"/>
      <c r="HG874" s="5"/>
      <c r="HH874" s="5"/>
      <c r="HI874" s="5"/>
      <c r="HJ874" s="5"/>
      <c r="HK874" s="5"/>
      <c r="HL874" s="5"/>
    </row>
    <row r="875" spans="1:220" s="56" customFormat="1" x14ac:dyDescent="0.25">
      <c r="A875" s="44"/>
      <c r="B875" s="142"/>
      <c r="C875" s="143"/>
      <c r="D875" s="26"/>
      <c r="E875" s="26"/>
      <c r="F875" s="26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 s="5"/>
      <c r="BB875" s="5"/>
      <c r="BC875" s="5"/>
      <c r="BD875" s="5"/>
      <c r="BE875" s="5"/>
      <c r="BF875" s="5"/>
      <c r="BG875" s="5"/>
      <c r="BH875" s="5"/>
      <c r="BI875" s="5"/>
      <c r="BJ875" s="5"/>
      <c r="BK875" s="5"/>
      <c r="BL875" s="5"/>
      <c r="BM875" s="5"/>
      <c r="BN875" s="5"/>
      <c r="BO875" s="5"/>
      <c r="BP875" s="5"/>
      <c r="BQ875" s="5"/>
      <c r="BR875" s="5"/>
      <c r="BS875" s="5"/>
      <c r="BT875" s="5"/>
      <c r="BU875" s="5"/>
      <c r="BV875" s="5"/>
      <c r="BW875" s="5"/>
      <c r="BX875" s="5"/>
      <c r="BY875" s="5"/>
      <c r="BZ875" s="5"/>
      <c r="CA875" s="5"/>
      <c r="CB875" s="5"/>
      <c r="CC875" s="5"/>
      <c r="CD875" s="5"/>
      <c r="CE875" s="5"/>
      <c r="CF875" s="5"/>
      <c r="CG875" s="5"/>
      <c r="CH875" s="5"/>
      <c r="CI875" s="5"/>
      <c r="CJ875" s="5"/>
      <c r="CK875" s="5"/>
      <c r="CL875" s="5"/>
      <c r="CM875" s="5"/>
      <c r="CN875" s="5"/>
      <c r="CO875" s="5"/>
      <c r="CP875" s="5"/>
      <c r="CQ875" s="5"/>
      <c r="CR875" s="5"/>
      <c r="CS875" s="5"/>
      <c r="CT875" s="5"/>
      <c r="CU875" s="5"/>
      <c r="CV875" s="5"/>
      <c r="CW875" s="5"/>
      <c r="CX875" s="5"/>
      <c r="CY875" s="5"/>
      <c r="CZ875" s="5"/>
      <c r="DA875" s="5"/>
      <c r="DB875" s="5"/>
      <c r="DC875" s="5"/>
      <c r="DD875" s="5"/>
      <c r="DE875" s="5"/>
      <c r="DF875" s="5"/>
      <c r="DG875" s="5"/>
      <c r="DH875" s="5"/>
      <c r="DI875" s="5"/>
      <c r="DJ875" s="5"/>
      <c r="DK875" s="5"/>
      <c r="DL875" s="5"/>
      <c r="DM875" s="5"/>
      <c r="DN875" s="5"/>
      <c r="DO875" s="5"/>
      <c r="DP875" s="5"/>
      <c r="DQ875" s="5"/>
      <c r="DR875" s="5"/>
      <c r="DS875" s="5"/>
      <c r="DT875" s="5"/>
      <c r="DU875" s="5"/>
      <c r="DV875" s="5"/>
      <c r="DW875" s="5"/>
      <c r="DX875" s="5"/>
      <c r="DY875" s="5"/>
      <c r="DZ875" s="5"/>
      <c r="EA875" s="5"/>
      <c r="EB875" s="5"/>
      <c r="EC875" s="5"/>
      <c r="ED875" s="5"/>
      <c r="EE875" s="5"/>
      <c r="EF875" s="5"/>
      <c r="EG875" s="5"/>
      <c r="EH875" s="5"/>
      <c r="EI875" s="5"/>
      <c r="EJ875" s="5"/>
      <c r="EK875" s="5"/>
      <c r="EL875" s="5"/>
      <c r="EM875" s="5"/>
      <c r="EN875" s="5"/>
      <c r="EO875" s="5"/>
      <c r="EP875" s="5"/>
      <c r="EQ875" s="5"/>
      <c r="ER875" s="5"/>
      <c r="ES875" s="5"/>
      <c r="ET875" s="5"/>
      <c r="EU875" s="5"/>
      <c r="EV875" s="5"/>
      <c r="EW875" s="5"/>
      <c r="EX875" s="5"/>
      <c r="EY875" s="5"/>
      <c r="EZ875" s="5"/>
      <c r="FA875" s="5"/>
      <c r="FB875" s="5"/>
      <c r="FC875" s="5"/>
      <c r="FD875" s="5"/>
      <c r="FE875" s="5"/>
      <c r="FF875" s="5"/>
      <c r="FG875" s="5"/>
      <c r="FH875" s="5"/>
      <c r="FI875" s="5"/>
      <c r="FJ875" s="5"/>
      <c r="FK875" s="5"/>
      <c r="FL875" s="5"/>
      <c r="FM875" s="5"/>
      <c r="FN875" s="5"/>
      <c r="FO875" s="5"/>
      <c r="FP875" s="5"/>
      <c r="FQ875" s="5"/>
      <c r="FR875" s="5"/>
      <c r="FS875" s="5"/>
      <c r="FT875" s="5"/>
      <c r="FU875" s="5"/>
      <c r="FV875" s="5"/>
      <c r="FW875" s="5"/>
      <c r="FX875" s="5"/>
      <c r="FY875" s="5"/>
      <c r="FZ875" s="5"/>
      <c r="GA875" s="5"/>
      <c r="GB875" s="5"/>
      <c r="GC875" s="5"/>
      <c r="GD875" s="5"/>
      <c r="GE875" s="5"/>
      <c r="GF875" s="5"/>
      <c r="GG875" s="5"/>
      <c r="GH875" s="5"/>
      <c r="GI875" s="5"/>
      <c r="GJ875" s="5"/>
      <c r="GK875" s="5"/>
      <c r="GL875" s="5"/>
      <c r="GM875" s="5"/>
      <c r="GN875" s="5"/>
      <c r="GO875" s="5"/>
      <c r="GP875" s="5"/>
      <c r="GQ875" s="5"/>
      <c r="GR875" s="5"/>
      <c r="GS875" s="5"/>
      <c r="GT875" s="5"/>
      <c r="GU875" s="5"/>
      <c r="GV875" s="5"/>
      <c r="GW875" s="5"/>
      <c r="GX875" s="5"/>
      <c r="GY875" s="5"/>
      <c r="GZ875" s="5"/>
      <c r="HA875" s="5"/>
      <c r="HB875" s="5"/>
      <c r="HC875" s="5"/>
      <c r="HD875" s="5"/>
      <c r="HE875" s="5"/>
      <c r="HF875" s="5"/>
      <c r="HG875" s="5"/>
      <c r="HH875" s="5"/>
      <c r="HI875" s="5"/>
      <c r="HJ875" s="5"/>
      <c r="HK875" s="5"/>
      <c r="HL875" s="5"/>
    </row>
    <row r="876" spans="1:220" s="56" customFormat="1" x14ac:dyDescent="0.25">
      <c r="A876" s="44"/>
      <c r="B876" s="142"/>
      <c r="C876" s="143"/>
      <c r="D876" s="26"/>
      <c r="E876" s="26"/>
      <c r="F876" s="26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5"/>
      <c r="BB876" s="5"/>
      <c r="BC876" s="5"/>
      <c r="BD876" s="5"/>
      <c r="BE876" s="5"/>
      <c r="BF876" s="5"/>
      <c r="BG876" s="5"/>
      <c r="BH876" s="5"/>
      <c r="BI876" s="5"/>
      <c r="BJ876" s="5"/>
      <c r="BK876" s="5"/>
      <c r="BL876" s="5"/>
      <c r="BM876" s="5"/>
      <c r="BN876" s="5"/>
      <c r="BO876" s="5"/>
      <c r="BP876" s="5"/>
      <c r="BQ876" s="5"/>
      <c r="BR876" s="5"/>
      <c r="BS876" s="5"/>
      <c r="BT876" s="5"/>
      <c r="BU876" s="5"/>
      <c r="BV876" s="5"/>
      <c r="BW876" s="5"/>
      <c r="BX876" s="5"/>
      <c r="BY876" s="5"/>
      <c r="BZ876" s="5"/>
      <c r="CA876" s="5"/>
      <c r="CB876" s="5"/>
      <c r="CC876" s="5"/>
      <c r="CD876" s="5"/>
      <c r="CE876" s="5"/>
      <c r="CF876" s="5"/>
      <c r="CG876" s="5"/>
      <c r="CH876" s="5"/>
      <c r="CI876" s="5"/>
      <c r="CJ876" s="5"/>
      <c r="CK876" s="5"/>
      <c r="CL876" s="5"/>
      <c r="CM876" s="5"/>
      <c r="CN876" s="5"/>
      <c r="CO876" s="5"/>
      <c r="CP876" s="5"/>
      <c r="CQ876" s="5"/>
      <c r="CR876" s="5"/>
      <c r="CS876" s="5"/>
      <c r="CT876" s="5"/>
      <c r="CU876" s="5"/>
      <c r="CV876" s="5"/>
      <c r="CW876" s="5"/>
      <c r="CX876" s="5"/>
      <c r="CY876" s="5"/>
      <c r="CZ876" s="5"/>
      <c r="DA876" s="5"/>
      <c r="DB876" s="5"/>
      <c r="DC876" s="5"/>
      <c r="DD876" s="5"/>
      <c r="DE876" s="5"/>
      <c r="DF876" s="5"/>
      <c r="DG876" s="5"/>
      <c r="DH876" s="5"/>
      <c r="DI876" s="5"/>
      <c r="DJ876" s="5"/>
      <c r="DK876" s="5"/>
      <c r="DL876" s="5"/>
      <c r="DM876" s="5"/>
      <c r="DN876" s="5"/>
      <c r="DO876" s="5"/>
      <c r="DP876" s="5"/>
      <c r="DQ876" s="5"/>
      <c r="DR876" s="5"/>
      <c r="DS876" s="5"/>
      <c r="DT876" s="5"/>
      <c r="DU876" s="5"/>
      <c r="DV876" s="5"/>
      <c r="DW876" s="5"/>
      <c r="DX876" s="5"/>
      <c r="DY876" s="5"/>
      <c r="DZ876" s="5"/>
      <c r="EA876" s="5"/>
      <c r="EB876" s="5"/>
      <c r="EC876" s="5"/>
      <c r="ED876" s="5"/>
      <c r="EE876" s="5"/>
      <c r="EF876" s="5"/>
      <c r="EG876" s="5"/>
      <c r="EH876" s="5"/>
      <c r="EI876" s="5"/>
      <c r="EJ876" s="5"/>
      <c r="EK876" s="5"/>
      <c r="EL876" s="5"/>
      <c r="EM876" s="5"/>
      <c r="EN876" s="5"/>
      <c r="EO876" s="5"/>
      <c r="EP876" s="5"/>
      <c r="EQ876" s="5"/>
      <c r="ER876" s="5"/>
      <c r="ES876" s="5"/>
      <c r="ET876" s="5"/>
      <c r="EU876" s="5"/>
      <c r="EV876" s="5"/>
      <c r="EW876" s="5"/>
      <c r="EX876" s="5"/>
      <c r="EY876" s="5"/>
      <c r="EZ876" s="5"/>
      <c r="FA876" s="5"/>
      <c r="FB876" s="5"/>
      <c r="FC876" s="5"/>
      <c r="FD876" s="5"/>
      <c r="FE876" s="5"/>
      <c r="FF876" s="5"/>
      <c r="FG876" s="5"/>
      <c r="FH876" s="5"/>
      <c r="FI876" s="5"/>
      <c r="FJ876" s="5"/>
      <c r="FK876" s="5"/>
      <c r="FL876" s="5"/>
      <c r="FM876" s="5"/>
      <c r="FN876" s="5"/>
      <c r="FO876" s="5"/>
      <c r="FP876" s="5"/>
      <c r="FQ876" s="5"/>
      <c r="FR876" s="5"/>
      <c r="FS876" s="5"/>
      <c r="FT876" s="5"/>
      <c r="FU876" s="5"/>
      <c r="FV876" s="5"/>
      <c r="FW876" s="5"/>
      <c r="FX876" s="5"/>
      <c r="FY876" s="5"/>
      <c r="FZ876" s="5"/>
      <c r="GA876" s="5"/>
      <c r="GB876" s="5"/>
      <c r="GC876" s="5"/>
      <c r="GD876" s="5"/>
      <c r="GE876" s="5"/>
      <c r="GF876" s="5"/>
      <c r="GG876" s="5"/>
      <c r="GH876" s="5"/>
      <c r="GI876" s="5"/>
      <c r="GJ876" s="5"/>
      <c r="GK876" s="5"/>
      <c r="GL876" s="5"/>
      <c r="GM876" s="5"/>
      <c r="GN876" s="5"/>
      <c r="GO876" s="5"/>
      <c r="GP876" s="5"/>
      <c r="GQ876" s="5"/>
      <c r="GR876" s="5"/>
      <c r="GS876" s="5"/>
      <c r="GT876" s="5"/>
      <c r="GU876" s="5"/>
      <c r="GV876" s="5"/>
      <c r="GW876" s="5"/>
      <c r="GX876" s="5"/>
      <c r="GY876" s="5"/>
      <c r="GZ876" s="5"/>
      <c r="HA876" s="5"/>
      <c r="HB876" s="5"/>
      <c r="HC876" s="5"/>
      <c r="HD876" s="5"/>
      <c r="HE876" s="5"/>
      <c r="HF876" s="5"/>
      <c r="HG876" s="5"/>
      <c r="HH876" s="5"/>
      <c r="HI876" s="5"/>
      <c r="HJ876" s="5"/>
      <c r="HK876" s="5"/>
      <c r="HL876" s="5"/>
    </row>
    <row r="877" spans="1:220" s="56" customFormat="1" x14ac:dyDescent="0.25">
      <c r="A877" s="44"/>
      <c r="B877" s="142"/>
      <c r="C877" s="143"/>
      <c r="D877" s="26"/>
      <c r="E877" s="26"/>
      <c r="F877" s="26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  <c r="AZ877" s="5"/>
      <c r="BA877" s="5"/>
      <c r="BB877" s="5"/>
      <c r="BC877" s="5"/>
      <c r="BD877" s="5"/>
      <c r="BE877" s="5"/>
      <c r="BF877" s="5"/>
      <c r="BG877" s="5"/>
      <c r="BH877" s="5"/>
      <c r="BI877" s="5"/>
      <c r="BJ877" s="5"/>
      <c r="BK877" s="5"/>
      <c r="BL877" s="5"/>
      <c r="BM877" s="5"/>
      <c r="BN877" s="5"/>
      <c r="BO877" s="5"/>
      <c r="BP877" s="5"/>
      <c r="BQ877" s="5"/>
      <c r="BR877" s="5"/>
      <c r="BS877" s="5"/>
      <c r="BT877" s="5"/>
      <c r="BU877" s="5"/>
      <c r="BV877" s="5"/>
      <c r="BW877" s="5"/>
      <c r="BX877" s="5"/>
      <c r="BY877" s="5"/>
      <c r="BZ877" s="5"/>
      <c r="CA877" s="5"/>
      <c r="CB877" s="5"/>
      <c r="CC877" s="5"/>
      <c r="CD877" s="5"/>
      <c r="CE877" s="5"/>
      <c r="CF877" s="5"/>
      <c r="CG877" s="5"/>
      <c r="CH877" s="5"/>
      <c r="CI877" s="5"/>
      <c r="CJ877" s="5"/>
      <c r="CK877" s="5"/>
      <c r="CL877" s="5"/>
      <c r="CM877" s="5"/>
      <c r="CN877" s="5"/>
      <c r="CO877" s="5"/>
      <c r="CP877" s="5"/>
      <c r="CQ877" s="5"/>
      <c r="CR877" s="5"/>
      <c r="CS877" s="5"/>
      <c r="CT877" s="5"/>
      <c r="CU877" s="5"/>
      <c r="CV877" s="5"/>
      <c r="CW877" s="5"/>
      <c r="CX877" s="5"/>
      <c r="CY877" s="5"/>
      <c r="CZ877" s="5"/>
      <c r="DA877" s="5"/>
      <c r="DB877" s="5"/>
      <c r="DC877" s="5"/>
      <c r="DD877" s="5"/>
      <c r="DE877" s="5"/>
      <c r="DF877" s="5"/>
      <c r="DG877" s="5"/>
      <c r="DH877" s="5"/>
      <c r="DI877" s="5"/>
      <c r="DJ877" s="5"/>
      <c r="DK877" s="5"/>
      <c r="DL877" s="5"/>
      <c r="DM877" s="5"/>
      <c r="DN877" s="5"/>
      <c r="DO877" s="5"/>
      <c r="DP877" s="5"/>
      <c r="DQ877" s="5"/>
      <c r="DR877" s="5"/>
      <c r="DS877" s="5"/>
      <c r="DT877" s="5"/>
      <c r="DU877" s="5"/>
      <c r="DV877" s="5"/>
      <c r="DW877" s="5"/>
      <c r="DX877" s="5"/>
      <c r="DY877" s="5"/>
      <c r="DZ877" s="5"/>
      <c r="EA877" s="5"/>
      <c r="EB877" s="5"/>
      <c r="EC877" s="5"/>
      <c r="ED877" s="5"/>
      <c r="EE877" s="5"/>
      <c r="EF877" s="5"/>
      <c r="EG877" s="5"/>
      <c r="EH877" s="5"/>
      <c r="EI877" s="5"/>
      <c r="EJ877" s="5"/>
      <c r="EK877" s="5"/>
      <c r="EL877" s="5"/>
      <c r="EM877" s="5"/>
      <c r="EN877" s="5"/>
      <c r="EO877" s="5"/>
      <c r="EP877" s="5"/>
      <c r="EQ877" s="5"/>
      <c r="ER877" s="5"/>
      <c r="ES877" s="5"/>
      <c r="ET877" s="5"/>
      <c r="EU877" s="5"/>
      <c r="EV877" s="5"/>
      <c r="EW877" s="5"/>
      <c r="EX877" s="5"/>
      <c r="EY877" s="5"/>
      <c r="EZ877" s="5"/>
      <c r="FA877" s="5"/>
      <c r="FB877" s="5"/>
      <c r="FC877" s="5"/>
      <c r="FD877" s="5"/>
      <c r="FE877" s="5"/>
      <c r="FF877" s="5"/>
      <c r="FG877" s="5"/>
      <c r="FH877" s="5"/>
      <c r="FI877" s="5"/>
      <c r="FJ877" s="5"/>
      <c r="FK877" s="5"/>
      <c r="FL877" s="5"/>
      <c r="FM877" s="5"/>
      <c r="FN877" s="5"/>
      <c r="FO877" s="5"/>
      <c r="FP877" s="5"/>
      <c r="FQ877" s="5"/>
      <c r="FR877" s="5"/>
      <c r="FS877" s="5"/>
      <c r="FT877" s="5"/>
      <c r="FU877" s="5"/>
      <c r="FV877" s="5"/>
      <c r="FW877" s="5"/>
      <c r="FX877" s="5"/>
      <c r="FY877" s="5"/>
      <c r="FZ877" s="5"/>
      <c r="GA877" s="5"/>
      <c r="GB877" s="5"/>
      <c r="GC877" s="5"/>
      <c r="GD877" s="5"/>
      <c r="GE877" s="5"/>
      <c r="GF877" s="5"/>
      <c r="GG877" s="5"/>
      <c r="GH877" s="5"/>
      <c r="GI877" s="5"/>
      <c r="GJ877" s="5"/>
      <c r="GK877" s="5"/>
      <c r="GL877" s="5"/>
      <c r="GM877" s="5"/>
      <c r="GN877" s="5"/>
      <c r="GO877" s="5"/>
      <c r="GP877" s="5"/>
      <c r="GQ877" s="5"/>
      <c r="GR877" s="5"/>
      <c r="GS877" s="5"/>
      <c r="GT877" s="5"/>
      <c r="GU877" s="5"/>
      <c r="GV877" s="5"/>
      <c r="GW877" s="5"/>
      <c r="GX877" s="5"/>
      <c r="GY877" s="5"/>
      <c r="GZ877" s="5"/>
      <c r="HA877" s="5"/>
      <c r="HB877" s="5"/>
      <c r="HC877" s="5"/>
      <c r="HD877" s="5"/>
      <c r="HE877" s="5"/>
      <c r="HF877" s="5"/>
      <c r="HG877" s="5"/>
      <c r="HH877" s="5"/>
      <c r="HI877" s="5"/>
      <c r="HJ877" s="5"/>
      <c r="HK877" s="5"/>
      <c r="HL877" s="5"/>
    </row>
    <row r="878" spans="1:220" s="56" customFormat="1" x14ac:dyDescent="0.25">
      <c r="A878" s="44"/>
      <c r="B878" s="142"/>
      <c r="C878" s="143"/>
      <c r="D878" s="26"/>
      <c r="E878" s="26"/>
      <c r="F878" s="26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  <c r="AZ878" s="5"/>
      <c r="BA878" s="5"/>
      <c r="BB878" s="5"/>
      <c r="BC878" s="5"/>
      <c r="BD878" s="5"/>
      <c r="BE878" s="5"/>
      <c r="BF878" s="5"/>
      <c r="BG878" s="5"/>
      <c r="BH878" s="5"/>
      <c r="BI878" s="5"/>
      <c r="BJ878" s="5"/>
      <c r="BK878" s="5"/>
      <c r="BL878" s="5"/>
      <c r="BM878" s="5"/>
      <c r="BN878" s="5"/>
      <c r="BO878" s="5"/>
      <c r="BP878" s="5"/>
      <c r="BQ878" s="5"/>
      <c r="BR878" s="5"/>
      <c r="BS878" s="5"/>
      <c r="BT878" s="5"/>
      <c r="BU878" s="5"/>
      <c r="BV878" s="5"/>
      <c r="BW878" s="5"/>
      <c r="BX878" s="5"/>
      <c r="BY878" s="5"/>
      <c r="BZ878" s="5"/>
      <c r="CA878" s="5"/>
      <c r="CB878" s="5"/>
      <c r="CC878" s="5"/>
      <c r="CD878" s="5"/>
      <c r="CE878" s="5"/>
      <c r="CF878" s="5"/>
      <c r="CG878" s="5"/>
      <c r="CH878" s="5"/>
      <c r="CI878" s="5"/>
      <c r="CJ878" s="5"/>
      <c r="CK878" s="5"/>
      <c r="CL878" s="5"/>
      <c r="CM878" s="5"/>
      <c r="CN878" s="5"/>
      <c r="CO878" s="5"/>
      <c r="CP878" s="5"/>
      <c r="CQ878" s="5"/>
      <c r="CR878" s="5"/>
      <c r="CS878" s="5"/>
      <c r="CT878" s="5"/>
      <c r="CU878" s="5"/>
      <c r="CV878" s="5"/>
      <c r="CW878" s="5"/>
      <c r="CX878" s="5"/>
      <c r="CY878" s="5"/>
      <c r="CZ878" s="5"/>
      <c r="DA878" s="5"/>
      <c r="DB878" s="5"/>
      <c r="DC878" s="5"/>
      <c r="DD878" s="5"/>
      <c r="DE878" s="5"/>
      <c r="DF878" s="5"/>
      <c r="DG878" s="5"/>
      <c r="DH878" s="5"/>
      <c r="DI878" s="5"/>
      <c r="DJ878" s="5"/>
      <c r="DK878" s="5"/>
      <c r="DL878" s="5"/>
      <c r="DM878" s="5"/>
      <c r="DN878" s="5"/>
      <c r="DO878" s="5"/>
      <c r="DP878" s="5"/>
      <c r="DQ878" s="5"/>
      <c r="DR878" s="5"/>
      <c r="DS878" s="5"/>
      <c r="DT878" s="5"/>
      <c r="DU878" s="5"/>
      <c r="DV878" s="5"/>
      <c r="DW878" s="5"/>
      <c r="DX878" s="5"/>
      <c r="DY878" s="5"/>
      <c r="DZ878" s="5"/>
      <c r="EA878" s="5"/>
      <c r="EB878" s="5"/>
      <c r="EC878" s="5"/>
      <c r="ED878" s="5"/>
      <c r="EE878" s="5"/>
      <c r="EF878" s="5"/>
      <c r="EG878" s="5"/>
      <c r="EH878" s="5"/>
      <c r="EI878" s="5"/>
      <c r="EJ878" s="5"/>
      <c r="EK878" s="5"/>
      <c r="EL878" s="5"/>
      <c r="EM878" s="5"/>
      <c r="EN878" s="5"/>
      <c r="EO878" s="5"/>
      <c r="EP878" s="5"/>
      <c r="EQ878" s="5"/>
      <c r="ER878" s="5"/>
      <c r="ES878" s="5"/>
      <c r="ET878" s="5"/>
      <c r="EU878" s="5"/>
      <c r="EV878" s="5"/>
      <c r="EW878" s="5"/>
      <c r="EX878" s="5"/>
      <c r="EY878" s="5"/>
      <c r="EZ878" s="5"/>
      <c r="FA878" s="5"/>
      <c r="FB878" s="5"/>
      <c r="FC878" s="5"/>
      <c r="FD878" s="5"/>
      <c r="FE878" s="5"/>
      <c r="FF878" s="5"/>
      <c r="FG878" s="5"/>
      <c r="FH878" s="5"/>
      <c r="FI878" s="5"/>
      <c r="FJ878" s="5"/>
      <c r="FK878" s="5"/>
      <c r="FL878" s="5"/>
      <c r="FM878" s="5"/>
      <c r="FN878" s="5"/>
      <c r="FO878" s="5"/>
      <c r="FP878" s="5"/>
      <c r="FQ878" s="5"/>
      <c r="FR878" s="5"/>
      <c r="FS878" s="5"/>
      <c r="FT878" s="5"/>
      <c r="FU878" s="5"/>
      <c r="FV878" s="5"/>
      <c r="FW878" s="5"/>
      <c r="FX878" s="5"/>
      <c r="FY878" s="5"/>
      <c r="FZ878" s="5"/>
      <c r="GA878" s="5"/>
      <c r="GB878" s="5"/>
      <c r="GC878" s="5"/>
      <c r="GD878" s="5"/>
      <c r="GE878" s="5"/>
      <c r="GF878" s="5"/>
      <c r="GG878" s="5"/>
      <c r="GH878" s="5"/>
      <c r="GI878" s="5"/>
      <c r="GJ878" s="5"/>
      <c r="GK878" s="5"/>
      <c r="GL878" s="5"/>
      <c r="GM878" s="5"/>
      <c r="GN878" s="5"/>
      <c r="GO878" s="5"/>
      <c r="GP878" s="5"/>
      <c r="GQ878" s="5"/>
      <c r="GR878" s="5"/>
      <c r="GS878" s="5"/>
      <c r="GT878" s="5"/>
      <c r="GU878" s="5"/>
      <c r="GV878" s="5"/>
      <c r="GW878" s="5"/>
      <c r="GX878" s="5"/>
      <c r="GY878" s="5"/>
      <c r="GZ878" s="5"/>
      <c r="HA878" s="5"/>
      <c r="HB878" s="5"/>
      <c r="HC878" s="5"/>
      <c r="HD878" s="5"/>
      <c r="HE878" s="5"/>
      <c r="HF878" s="5"/>
      <c r="HG878" s="5"/>
      <c r="HH878" s="5"/>
      <c r="HI878" s="5"/>
      <c r="HJ878" s="5"/>
      <c r="HK878" s="5"/>
      <c r="HL878" s="5"/>
    </row>
    <row r="879" spans="1:220" s="56" customFormat="1" x14ac:dyDescent="0.25">
      <c r="A879" s="44"/>
      <c r="B879" s="142"/>
      <c r="C879" s="143"/>
      <c r="D879" s="26"/>
      <c r="E879" s="26"/>
      <c r="F879" s="26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  <c r="AZ879" s="5"/>
      <c r="BA879" s="5"/>
      <c r="BB879" s="5"/>
      <c r="BC879" s="5"/>
      <c r="BD879" s="5"/>
      <c r="BE879" s="5"/>
      <c r="BF879" s="5"/>
      <c r="BG879" s="5"/>
      <c r="BH879" s="5"/>
      <c r="BI879" s="5"/>
      <c r="BJ879" s="5"/>
      <c r="BK879" s="5"/>
      <c r="BL879" s="5"/>
      <c r="BM879" s="5"/>
      <c r="BN879" s="5"/>
      <c r="BO879" s="5"/>
      <c r="BP879" s="5"/>
      <c r="BQ879" s="5"/>
      <c r="BR879" s="5"/>
      <c r="BS879" s="5"/>
      <c r="BT879" s="5"/>
      <c r="BU879" s="5"/>
      <c r="BV879" s="5"/>
      <c r="BW879" s="5"/>
      <c r="BX879" s="5"/>
      <c r="BY879" s="5"/>
      <c r="BZ879" s="5"/>
      <c r="CA879" s="5"/>
      <c r="CB879" s="5"/>
      <c r="CC879" s="5"/>
      <c r="CD879" s="5"/>
      <c r="CE879" s="5"/>
      <c r="CF879" s="5"/>
      <c r="CG879" s="5"/>
      <c r="CH879" s="5"/>
      <c r="CI879" s="5"/>
      <c r="CJ879" s="5"/>
      <c r="CK879" s="5"/>
      <c r="CL879" s="5"/>
      <c r="CM879" s="5"/>
      <c r="CN879" s="5"/>
      <c r="CO879" s="5"/>
      <c r="CP879" s="5"/>
      <c r="CQ879" s="5"/>
      <c r="CR879" s="5"/>
      <c r="CS879" s="5"/>
      <c r="CT879" s="5"/>
      <c r="CU879" s="5"/>
      <c r="CV879" s="5"/>
      <c r="CW879" s="5"/>
      <c r="CX879" s="5"/>
      <c r="CY879" s="5"/>
      <c r="CZ879" s="5"/>
      <c r="DA879" s="5"/>
      <c r="DB879" s="5"/>
      <c r="DC879" s="5"/>
      <c r="DD879" s="5"/>
      <c r="DE879" s="5"/>
      <c r="DF879" s="5"/>
      <c r="DG879" s="5"/>
      <c r="DH879" s="5"/>
      <c r="DI879" s="5"/>
      <c r="DJ879" s="5"/>
      <c r="DK879" s="5"/>
      <c r="DL879" s="5"/>
      <c r="DM879" s="5"/>
      <c r="DN879" s="5"/>
      <c r="DO879" s="5"/>
      <c r="DP879" s="5"/>
      <c r="DQ879" s="5"/>
      <c r="DR879" s="5"/>
      <c r="DS879" s="5"/>
      <c r="DT879" s="5"/>
      <c r="DU879" s="5"/>
      <c r="DV879" s="5"/>
      <c r="DW879" s="5"/>
      <c r="DX879" s="5"/>
      <c r="DY879" s="5"/>
      <c r="DZ879" s="5"/>
      <c r="EA879" s="5"/>
      <c r="EB879" s="5"/>
      <c r="EC879" s="5"/>
      <c r="ED879" s="5"/>
      <c r="EE879" s="5"/>
      <c r="EF879" s="5"/>
      <c r="EG879" s="5"/>
      <c r="EH879" s="5"/>
      <c r="EI879" s="5"/>
      <c r="EJ879" s="5"/>
      <c r="EK879" s="5"/>
      <c r="EL879" s="5"/>
      <c r="EM879" s="5"/>
      <c r="EN879" s="5"/>
      <c r="EO879" s="5"/>
      <c r="EP879" s="5"/>
      <c r="EQ879" s="5"/>
      <c r="ER879" s="5"/>
      <c r="ES879" s="5"/>
      <c r="ET879" s="5"/>
      <c r="EU879" s="5"/>
      <c r="EV879" s="5"/>
      <c r="EW879" s="5"/>
      <c r="EX879" s="5"/>
      <c r="EY879" s="5"/>
      <c r="EZ879" s="5"/>
      <c r="FA879" s="5"/>
      <c r="FB879" s="5"/>
      <c r="FC879" s="5"/>
      <c r="FD879" s="5"/>
      <c r="FE879" s="5"/>
      <c r="FF879" s="5"/>
      <c r="FG879" s="5"/>
      <c r="FH879" s="5"/>
      <c r="FI879" s="5"/>
      <c r="FJ879" s="5"/>
      <c r="FK879" s="5"/>
      <c r="FL879" s="5"/>
      <c r="FM879" s="5"/>
      <c r="FN879" s="5"/>
      <c r="FO879" s="5"/>
      <c r="FP879" s="5"/>
      <c r="FQ879" s="5"/>
      <c r="FR879" s="5"/>
      <c r="FS879" s="5"/>
      <c r="FT879" s="5"/>
      <c r="FU879" s="5"/>
      <c r="FV879" s="5"/>
      <c r="FW879" s="5"/>
      <c r="FX879" s="5"/>
      <c r="FY879" s="5"/>
      <c r="FZ879" s="5"/>
      <c r="GA879" s="5"/>
      <c r="GB879" s="5"/>
      <c r="GC879" s="5"/>
      <c r="GD879" s="5"/>
      <c r="GE879" s="5"/>
      <c r="GF879" s="5"/>
      <c r="GG879" s="5"/>
      <c r="GH879" s="5"/>
      <c r="GI879" s="5"/>
      <c r="GJ879" s="5"/>
      <c r="GK879" s="5"/>
      <c r="GL879" s="5"/>
      <c r="GM879" s="5"/>
      <c r="GN879" s="5"/>
      <c r="GO879" s="5"/>
      <c r="GP879" s="5"/>
      <c r="GQ879" s="5"/>
      <c r="GR879" s="5"/>
      <c r="GS879" s="5"/>
      <c r="GT879" s="5"/>
      <c r="GU879" s="5"/>
      <c r="GV879" s="5"/>
      <c r="GW879" s="5"/>
      <c r="GX879" s="5"/>
      <c r="GY879" s="5"/>
      <c r="GZ879" s="5"/>
      <c r="HA879" s="5"/>
      <c r="HB879" s="5"/>
      <c r="HC879" s="5"/>
      <c r="HD879" s="5"/>
      <c r="HE879" s="5"/>
      <c r="HF879" s="5"/>
      <c r="HG879" s="5"/>
      <c r="HH879" s="5"/>
      <c r="HI879" s="5"/>
      <c r="HJ879" s="5"/>
      <c r="HK879" s="5"/>
      <c r="HL879" s="5"/>
    </row>
    <row r="880" spans="1:220" s="56" customFormat="1" x14ac:dyDescent="0.25">
      <c r="A880" s="44"/>
      <c r="B880" s="142"/>
      <c r="C880" s="143"/>
      <c r="D880" s="26"/>
      <c r="E880" s="26"/>
      <c r="F880" s="26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  <c r="AZ880" s="5"/>
      <c r="BA880" s="5"/>
      <c r="BB880" s="5"/>
      <c r="BC880" s="5"/>
      <c r="BD880" s="5"/>
      <c r="BE880" s="5"/>
      <c r="BF880" s="5"/>
      <c r="BG880" s="5"/>
      <c r="BH880" s="5"/>
      <c r="BI880" s="5"/>
      <c r="BJ880" s="5"/>
      <c r="BK880" s="5"/>
      <c r="BL880" s="5"/>
      <c r="BM880" s="5"/>
      <c r="BN880" s="5"/>
      <c r="BO880" s="5"/>
      <c r="BP880" s="5"/>
      <c r="BQ880" s="5"/>
      <c r="BR880" s="5"/>
      <c r="BS880" s="5"/>
      <c r="BT880" s="5"/>
      <c r="BU880" s="5"/>
      <c r="BV880" s="5"/>
      <c r="BW880" s="5"/>
      <c r="BX880" s="5"/>
      <c r="BY880" s="5"/>
      <c r="BZ880" s="5"/>
      <c r="CA880" s="5"/>
      <c r="CB880" s="5"/>
      <c r="CC880" s="5"/>
      <c r="CD880" s="5"/>
      <c r="CE880" s="5"/>
      <c r="CF880" s="5"/>
      <c r="CG880" s="5"/>
      <c r="CH880" s="5"/>
      <c r="CI880" s="5"/>
      <c r="CJ880" s="5"/>
      <c r="CK880" s="5"/>
      <c r="CL880" s="5"/>
      <c r="CM880" s="5"/>
      <c r="CN880" s="5"/>
      <c r="CO880" s="5"/>
      <c r="CP880" s="5"/>
      <c r="CQ880" s="5"/>
      <c r="CR880" s="5"/>
      <c r="CS880" s="5"/>
      <c r="CT880" s="5"/>
      <c r="CU880" s="5"/>
      <c r="CV880" s="5"/>
      <c r="CW880" s="5"/>
      <c r="CX880" s="5"/>
      <c r="CY880" s="5"/>
      <c r="CZ880" s="5"/>
      <c r="DA880" s="5"/>
      <c r="DB880" s="5"/>
      <c r="DC880" s="5"/>
      <c r="DD880" s="5"/>
      <c r="DE880" s="5"/>
      <c r="DF880" s="5"/>
      <c r="DG880" s="5"/>
      <c r="DH880" s="5"/>
      <c r="DI880" s="5"/>
      <c r="DJ880" s="5"/>
      <c r="DK880" s="5"/>
      <c r="DL880" s="5"/>
      <c r="DM880" s="5"/>
      <c r="DN880" s="5"/>
      <c r="DO880" s="5"/>
      <c r="DP880" s="5"/>
      <c r="DQ880" s="5"/>
      <c r="DR880" s="5"/>
      <c r="DS880" s="5"/>
      <c r="DT880" s="5"/>
      <c r="DU880" s="5"/>
      <c r="DV880" s="5"/>
      <c r="DW880" s="5"/>
      <c r="DX880" s="5"/>
      <c r="DY880" s="5"/>
      <c r="DZ880" s="5"/>
      <c r="EA880" s="5"/>
      <c r="EB880" s="5"/>
      <c r="EC880" s="5"/>
      <c r="ED880" s="5"/>
      <c r="EE880" s="5"/>
      <c r="EF880" s="5"/>
      <c r="EG880" s="5"/>
      <c r="EH880" s="5"/>
      <c r="EI880" s="5"/>
      <c r="EJ880" s="5"/>
      <c r="EK880" s="5"/>
      <c r="EL880" s="5"/>
      <c r="EM880" s="5"/>
      <c r="EN880" s="5"/>
      <c r="EO880" s="5"/>
      <c r="EP880" s="5"/>
      <c r="EQ880" s="5"/>
      <c r="ER880" s="5"/>
      <c r="ES880" s="5"/>
      <c r="ET880" s="5"/>
      <c r="EU880" s="5"/>
      <c r="EV880" s="5"/>
      <c r="EW880" s="5"/>
      <c r="EX880" s="5"/>
      <c r="EY880" s="5"/>
      <c r="EZ880" s="5"/>
      <c r="FA880" s="5"/>
      <c r="FB880" s="5"/>
      <c r="FC880" s="5"/>
      <c r="FD880" s="5"/>
      <c r="FE880" s="5"/>
      <c r="FF880" s="5"/>
      <c r="FG880" s="5"/>
      <c r="FH880" s="5"/>
      <c r="FI880" s="5"/>
      <c r="FJ880" s="5"/>
      <c r="FK880" s="5"/>
      <c r="FL880" s="5"/>
      <c r="FM880" s="5"/>
      <c r="FN880" s="5"/>
      <c r="FO880" s="5"/>
      <c r="FP880" s="5"/>
      <c r="FQ880" s="5"/>
      <c r="FR880" s="5"/>
      <c r="FS880" s="5"/>
      <c r="FT880" s="5"/>
      <c r="FU880" s="5"/>
      <c r="FV880" s="5"/>
      <c r="FW880" s="5"/>
      <c r="FX880" s="5"/>
      <c r="FY880" s="5"/>
      <c r="FZ880" s="5"/>
      <c r="GA880" s="5"/>
      <c r="GB880" s="5"/>
      <c r="GC880" s="5"/>
      <c r="GD880" s="5"/>
      <c r="GE880" s="5"/>
      <c r="GF880" s="5"/>
      <c r="GG880" s="5"/>
      <c r="GH880" s="5"/>
      <c r="GI880" s="5"/>
      <c r="GJ880" s="5"/>
      <c r="GK880" s="5"/>
      <c r="GL880" s="5"/>
      <c r="GM880" s="5"/>
      <c r="GN880" s="5"/>
      <c r="GO880" s="5"/>
      <c r="GP880" s="5"/>
      <c r="GQ880" s="5"/>
      <c r="GR880" s="5"/>
      <c r="GS880" s="5"/>
      <c r="GT880" s="5"/>
      <c r="GU880" s="5"/>
      <c r="GV880" s="5"/>
      <c r="GW880" s="5"/>
      <c r="GX880" s="5"/>
      <c r="GY880" s="5"/>
      <c r="GZ880" s="5"/>
      <c r="HA880" s="5"/>
      <c r="HB880" s="5"/>
      <c r="HC880" s="5"/>
      <c r="HD880" s="5"/>
      <c r="HE880" s="5"/>
      <c r="HF880" s="5"/>
      <c r="HG880" s="5"/>
      <c r="HH880" s="5"/>
      <c r="HI880" s="5"/>
      <c r="HJ880" s="5"/>
      <c r="HK880" s="5"/>
      <c r="HL880" s="5"/>
    </row>
    <row r="881" spans="1:220" s="56" customFormat="1" x14ac:dyDescent="0.25">
      <c r="A881" s="44"/>
      <c r="B881" s="142"/>
      <c r="C881" s="143"/>
      <c r="D881" s="26"/>
      <c r="E881" s="26"/>
      <c r="F881" s="26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  <c r="AZ881" s="5"/>
      <c r="BA881" s="5"/>
      <c r="BB881" s="5"/>
      <c r="BC881" s="5"/>
      <c r="BD881" s="5"/>
      <c r="BE881" s="5"/>
      <c r="BF881" s="5"/>
      <c r="BG881" s="5"/>
      <c r="BH881" s="5"/>
      <c r="BI881" s="5"/>
      <c r="BJ881" s="5"/>
      <c r="BK881" s="5"/>
      <c r="BL881" s="5"/>
      <c r="BM881" s="5"/>
      <c r="BN881" s="5"/>
      <c r="BO881" s="5"/>
      <c r="BP881" s="5"/>
      <c r="BQ881" s="5"/>
      <c r="BR881" s="5"/>
      <c r="BS881" s="5"/>
      <c r="BT881" s="5"/>
      <c r="BU881" s="5"/>
      <c r="BV881" s="5"/>
      <c r="BW881" s="5"/>
      <c r="BX881" s="5"/>
      <c r="BY881" s="5"/>
      <c r="BZ881" s="5"/>
      <c r="CA881" s="5"/>
      <c r="CB881" s="5"/>
      <c r="CC881" s="5"/>
      <c r="CD881" s="5"/>
      <c r="CE881" s="5"/>
      <c r="CF881" s="5"/>
      <c r="CG881" s="5"/>
      <c r="CH881" s="5"/>
      <c r="CI881" s="5"/>
      <c r="CJ881" s="5"/>
      <c r="CK881" s="5"/>
      <c r="CL881" s="5"/>
      <c r="CM881" s="5"/>
      <c r="CN881" s="5"/>
      <c r="CO881" s="5"/>
      <c r="CP881" s="5"/>
      <c r="CQ881" s="5"/>
      <c r="CR881" s="5"/>
      <c r="CS881" s="5"/>
      <c r="CT881" s="5"/>
      <c r="CU881" s="5"/>
      <c r="CV881" s="5"/>
      <c r="CW881" s="5"/>
      <c r="CX881" s="5"/>
      <c r="CY881" s="5"/>
      <c r="CZ881" s="5"/>
      <c r="DA881" s="5"/>
      <c r="DB881" s="5"/>
      <c r="DC881" s="5"/>
      <c r="DD881" s="5"/>
      <c r="DE881" s="5"/>
      <c r="DF881" s="5"/>
      <c r="DG881" s="5"/>
      <c r="DH881" s="5"/>
      <c r="DI881" s="5"/>
      <c r="DJ881" s="5"/>
      <c r="DK881" s="5"/>
      <c r="DL881" s="5"/>
      <c r="DM881" s="5"/>
      <c r="DN881" s="5"/>
      <c r="DO881" s="5"/>
      <c r="DP881" s="5"/>
      <c r="DQ881" s="5"/>
      <c r="DR881" s="5"/>
      <c r="DS881" s="5"/>
      <c r="DT881" s="5"/>
      <c r="DU881" s="5"/>
      <c r="DV881" s="5"/>
      <c r="DW881" s="5"/>
      <c r="DX881" s="5"/>
      <c r="DY881" s="5"/>
      <c r="DZ881" s="5"/>
      <c r="EA881" s="5"/>
      <c r="EB881" s="5"/>
      <c r="EC881" s="5"/>
      <c r="ED881" s="5"/>
      <c r="EE881" s="5"/>
      <c r="EF881" s="5"/>
      <c r="EG881" s="5"/>
      <c r="EH881" s="5"/>
      <c r="EI881" s="5"/>
      <c r="EJ881" s="5"/>
      <c r="EK881" s="5"/>
      <c r="EL881" s="5"/>
      <c r="EM881" s="5"/>
      <c r="EN881" s="5"/>
      <c r="EO881" s="5"/>
      <c r="EP881" s="5"/>
      <c r="EQ881" s="5"/>
      <c r="ER881" s="5"/>
      <c r="ES881" s="5"/>
      <c r="ET881" s="5"/>
      <c r="EU881" s="5"/>
      <c r="EV881" s="5"/>
      <c r="EW881" s="5"/>
      <c r="EX881" s="5"/>
      <c r="EY881" s="5"/>
      <c r="EZ881" s="5"/>
      <c r="FA881" s="5"/>
      <c r="FB881" s="5"/>
      <c r="FC881" s="5"/>
      <c r="FD881" s="5"/>
      <c r="FE881" s="5"/>
      <c r="FF881" s="5"/>
      <c r="FG881" s="5"/>
      <c r="FH881" s="5"/>
      <c r="FI881" s="5"/>
      <c r="FJ881" s="5"/>
      <c r="FK881" s="5"/>
      <c r="FL881" s="5"/>
      <c r="FM881" s="5"/>
      <c r="FN881" s="5"/>
      <c r="FO881" s="5"/>
      <c r="FP881" s="5"/>
      <c r="FQ881" s="5"/>
      <c r="FR881" s="5"/>
      <c r="FS881" s="5"/>
      <c r="FT881" s="5"/>
      <c r="FU881" s="5"/>
      <c r="FV881" s="5"/>
      <c r="FW881" s="5"/>
      <c r="FX881" s="5"/>
      <c r="FY881" s="5"/>
      <c r="FZ881" s="5"/>
      <c r="GA881" s="5"/>
      <c r="GB881" s="5"/>
      <c r="GC881" s="5"/>
      <c r="GD881" s="5"/>
      <c r="GE881" s="5"/>
      <c r="GF881" s="5"/>
      <c r="GG881" s="5"/>
      <c r="GH881" s="5"/>
      <c r="GI881" s="5"/>
      <c r="GJ881" s="5"/>
      <c r="GK881" s="5"/>
      <c r="GL881" s="5"/>
      <c r="GM881" s="5"/>
      <c r="GN881" s="5"/>
      <c r="GO881" s="5"/>
      <c r="GP881" s="5"/>
      <c r="GQ881" s="5"/>
      <c r="GR881" s="5"/>
      <c r="GS881" s="5"/>
      <c r="GT881" s="5"/>
      <c r="GU881" s="5"/>
      <c r="GV881" s="5"/>
      <c r="GW881" s="5"/>
      <c r="GX881" s="5"/>
      <c r="GY881" s="5"/>
      <c r="GZ881" s="5"/>
      <c r="HA881" s="5"/>
      <c r="HB881" s="5"/>
      <c r="HC881" s="5"/>
      <c r="HD881" s="5"/>
      <c r="HE881" s="5"/>
      <c r="HF881" s="5"/>
      <c r="HG881" s="5"/>
      <c r="HH881" s="5"/>
      <c r="HI881" s="5"/>
      <c r="HJ881" s="5"/>
      <c r="HK881" s="5"/>
      <c r="HL881" s="5"/>
    </row>
    <row r="882" spans="1:220" s="56" customFormat="1" x14ac:dyDescent="0.25">
      <c r="A882" s="44"/>
      <c r="B882" s="142"/>
      <c r="C882" s="143"/>
      <c r="D882" s="26"/>
      <c r="E882" s="26"/>
      <c r="F882" s="26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  <c r="AX882" s="5"/>
      <c r="AY882" s="5"/>
      <c r="AZ882" s="5"/>
      <c r="BA882" s="5"/>
      <c r="BB882" s="5"/>
      <c r="BC882" s="5"/>
      <c r="BD882" s="5"/>
      <c r="BE882" s="5"/>
      <c r="BF882" s="5"/>
      <c r="BG882" s="5"/>
      <c r="BH882" s="5"/>
      <c r="BI882" s="5"/>
      <c r="BJ882" s="5"/>
      <c r="BK882" s="5"/>
      <c r="BL882" s="5"/>
      <c r="BM882" s="5"/>
      <c r="BN882" s="5"/>
      <c r="BO882" s="5"/>
      <c r="BP882" s="5"/>
      <c r="BQ882" s="5"/>
      <c r="BR882" s="5"/>
      <c r="BS882" s="5"/>
      <c r="BT882" s="5"/>
      <c r="BU882" s="5"/>
      <c r="BV882" s="5"/>
      <c r="BW882" s="5"/>
      <c r="BX882" s="5"/>
      <c r="BY882" s="5"/>
      <c r="BZ882" s="5"/>
      <c r="CA882" s="5"/>
      <c r="CB882" s="5"/>
      <c r="CC882" s="5"/>
      <c r="CD882" s="5"/>
      <c r="CE882" s="5"/>
      <c r="CF882" s="5"/>
      <c r="CG882" s="5"/>
      <c r="CH882" s="5"/>
      <c r="CI882" s="5"/>
      <c r="CJ882" s="5"/>
      <c r="CK882" s="5"/>
      <c r="CL882" s="5"/>
      <c r="CM882" s="5"/>
      <c r="CN882" s="5"/>
      <c r="CO882" s="5"/>
      <c r="CP882" s="5"/>
      <c r="CQ882" s="5"/>
      <c r="CR882" s="5"/>
      <c r="CS882" s="5"/>
      <c r="CT882" s="5"/>
      <c r="CU882" s="5"/>
      <c r="CV882" s="5"/>
      <c r="CW882" s="5"/>
      <c r="CX882" s="5"/>
      <c r="CY882" s="5"/>
      <c r="CZ882" s="5"/>
      <c r="DA882" s="5"/>
      <c r="DB882" s="5"/>
      <c r="DC882" s="5"/>
      <c r="DD882" s="5"/>
      <c r="DE882" s="5"/>
      <c r="DF882" s="5"/>
      <c r="DG882" s="5"/>
      <c r="DH882" s="5"/>
      <c r="DI882" s="5"/>
      <c r="DJ882" s="5"/>
      <c r="DK882" s="5"/>
      <c r="DL882" s="5"/>
      <c r="DM882" s="5"/>
      <c r="DN882" s="5"/>
      <c r="DO882" s="5"/>
      <c r="DP882" s="5"/>
      <c r="DQ882" s="5"/>
      <c r="DR882" s="5"/>
      <c r="DS882" s="5"/>
      <c r="DT882" s="5"/>
      <c r="DU882" s="5"/>
      <c r="DV882" s="5"/>
      <c r="DW882" s="5"/>
      <c r="DX882" s="5"/>
      <c r="DY882" s="5"/>
      <c r="DZ882" s="5"/>
      <c r="EA882" s="5"/>
      <c r="EB882" s="5"/>
      <c r="EC882" s="5"/>
      <c r="ED882" s="5"/>
      <c r="EE882" s="5"/>
      <c r="EF882" s="5"/>
      <c r="EG882" s="5"/>
      <c r="EH882" s="5"/>
      <c r="EI882" s="5"/>
      <c r="EJ882" s="5"/>
      <c r="EK882" s="5"/>
      <c r="EL882" s="5"/>
      <c r="EM882" s="5"/>
      <c r="EN882" s="5"/>
      <c r="EO882" s="5"/>
      <c r="EP882" s="5"/>
      <c r="EQ882" s="5"/>
      <c r="ER882" s="5"/>
      <c r="ES882" s="5"/>
      <c r="ET882" s="5"/>
      <c r="EU882" s="5"/>
      <c r="EV882" s="5"/>
      <c r="EW882" s="5"/>
      <c r="EX882" s="5"/>
      <c r="EY882" s="5"/>
      <c r="EZ882" s="5"/>
      <c r="FA882" s="5"/>
      <c r="FB882" s="5"/>
      <c r="FC882" s="5"/>
      <c r="FD882" s="5"/>
      <c r="FE882" s="5"/>
      <c r="FF882" s="5"/>
      <c r="FG882" s="5"/>
      <c r="FH882" s="5"/>
      <c r="FI882" s="5"/>
      <c r="FJ882" s="5"/>
      <c r="FK882" s="5"/>
      <c r="FL882" s="5"/>
      <c r="FM882" s="5"/>
      <c r="FN882" s="5"/>
      <c r="FO882" s="5"/>
      <c r="FP882" s="5"/>
      <c r="FQ882" s="5"/>
      <c r="FR882" s="5"/>
      <c r="FS882" s="5"/>
      <c r="FT882" s="5"/>
      <c r="FU882" s="5"/>
      <c r="FV882" s="5"/>
      <c r="FW882" s="5"/>
      <c r="FX882" s="5"/>
      <c r="FY882" s="5"/>
      <c r="FZ882" s="5"/>
      <c r="GA882" s="5"/>
      <c r="GB882" s="5"/>
      <c r="GC882" s="5"/>
      <c r="GD882" s="5"/>
      <c r="GE882" s="5"/>
      <c r="GF882" s="5"/>
      <c r="GG882" s="5"/>
      <c r="GH882" s="5"/>
      <c r="GI882" s="5"/>
      <c r="GJ882" s="5"/>
      <c r="GK882" s="5"/>
      <c r="GL882" s="5"/>
      <c r="GM882" s="5"/>
      <c r="GN882" s="5"/>
      <c r="GO882" s="5"/>
      <c r="GP882" s="5"/>
      <c r="GQ882" s="5"/>
      <c r="GR882" s="5"/>
      <c r="GS882" s="5"/>
      <c r="GT882" s="5"/>
      <c r="GU882" s="5"/>
      <c r="GV882" s="5"/>
      <c r="GW882" s="5"/>
      <c r="GX882" s="5"/>
      <c r="GY882" s="5"/>
      <c r="GZ882" s="5"/>
      <c r="HA882" s="5"/>
      <c r="HB882" s="5"/>
      <c r="HC882" s="5"/>
      <c r="HD882" s="5"/>
      <c r="HE882" s="5"/>
      <c r="HF882" s="5"/>
      <c r="HG882" s="5"/>
      <c r="HH882" s="5"/>
      <c r="HI882" s="5"/>
      <c r="HJ882" s="5"/>
      <c r="HK882" s="5"/>
      <c r="HL882" s="5"/>
    </row>
    <row r="883" spans="1:220" s="56" customFormat="1" x14ac:dyDescent="0.25">
      <c r="A883" s="44"/>
      <c r="B883" s="142"/>
      <c r="C883" s="143"/>
      <c r="D883" s="26"/>
      <c r="E883" s="26"/>
      <c r="F883" s="26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  <c r="AX883" s="5"/>
      <c r="AY883" s="5"/>
      <c r="AZ883" s="5"/>
      <c r="BA883" s="5"/>
      <c r="BB883" s="5"/>
      <c r="BC883" s="5"/>
      <c r="BD883" s="5"/>
      <c r="BE883" s="5"/>
      <c r="BF883" s="5"/>
      <c r="BG883" s="5"/>
      <c r="BH883" s="5"/>
      <c r="BI883" s="5"/>
      <c r="BJ883" s="5"/>
      <c r="BK883" s="5"/>
      <c r="BL883" s="5"/>
      <c r="BM883" s="5"/>
      <c r="BN883" s="5"/>
      <c r="BO883" s="5"/>
      <c r="BP883" s="5"/>
      <c r="BQ883" s="5"/>
      <c r="BR883" s="5"/>
      <c r="BS883" s="5"/>
      <c r="BT883" s="5"/>
      <c r="BU883" s="5"/>
      <c r="BV883" s="5"/>
      <c r="BW883" s="5"/>
      <c r="BX883" s="5"/>
      <c r="BY883" s="5"/>
      <c r="BZ883" s="5"/>
      <c r="CA883" s="5"/>
      <c r="CB883" s="5"/>
      <c r="CC883" s="5"/>
      <c r="CD883" s="5"/>
      <c r="CE883" s="5"/>
      <c r="CF883" s="5"/>
      <c r="CG883" s="5"/>
      <c r="CH883" s="5"/>
      <c r="CI883" s="5"/>
      <c r="CJ883" s="5"/>
      <c r="CK883" s="5"/>
      <c r="CL883" s="5"/>
      <c r="CM883" s="5"/>
      <c r="CN883" s="5"/>
      <c r="CO883" s="5"/>
      <c r="CP883" s="5"/>
      <c r="CQ883" s="5"/>
      <c r="CR883" s="5"/>
      <c r="CS883" s="5"/>
      <c r="CT883" s="5"/>
      <c r="CU883" s="5"/>
      <c r="CV883" s="5"/>
      <c r="CW883" s="5"/>
      <c r="CX883" s="5"/>
      <c r="CY883" s="5"/>
      <c r="CZ883" s="5"/>
      <c r="DA883" s="5"/>
      <c r="DB883" s="5"/>
      <c r="DC883" s="5"/>
      <c r="DD883" s="5"/>
      <c r="DE883" s="5"/>
      <c r="DF883" s="5"/>
      <c r="DG883" s="5"/>
      <c r="DH883" s="5"/>
      <c r="DI883" s="5"/>
      <c r="DJ883" s="5"/>
      <c r="DK883" s="5"/>
      <c r="DL883" s="5"/>
      <c r="DM883" s="5"/>
      <c r="DN883" s="5"/>
      <c r="DO883" s="5"/>
      <c r="DP883" s="5"/>
      <c r="DQ883" s="5"/>
      <c r="DR883" s="5"/>
      <c r="DS883" s="5"/>
      <c r="DT883" s="5"/>
      <c r="DU883" s="5"/>
      <c r="DV883" s="5"/>
      <c r="DW883" s="5"/>
      <c r="DX883" s="5"/>
      <c r="DY883" s="5"/>
      <c r="DZ883" s="5"/>
      <c r="EA883" s="5"/>
      <c r="EB883" s="5"/>
      <c r="EC883" s="5"/>
      <c r="ED883" s="5"/>
      <c r="EE883" s="5"/>
      <c r="EF883" s="5"/>
      <c r="EG883" s="5"/>
      <c r="EH883" s="5"/>
      <c r="EI883" s="5"/>
      <c r="EJ883" s="5"/>
      <c r="EK883" s="5"/>
      <c r="EL883" s="5"/>
      <c r="EM883" s="5"/>
      <c r="EN883" s="5"/>
      <c r="EO883" s="5"/>
      <c r="EP883" s="5"/>
      <c r="EQ883" s="5"/>
      <c r="ER883" s="5"/>
      <c r="ES883" s="5"/>
      <c r="ET883" s="5"/>
      <c r="EU883" s="5"/>
      <c r="EV883" s="5"/>
      <c r="EW883" s="5"/>
      <c r="EX883" s="5"/>
      <c r="EY883" s="5"/>
      <c r="EZ883" s="5"/>
      <c r="FA883" s="5"/>
      <c r="FB883" s="5"/>
      <c r="FC883" s="5"/>
      <c r="FD883" s="5"/>
      <c r="FE883" s="5"/>
      <c r="FF883" s="5"/>
      <c r="FG883" s="5"/>
      <c r="FH883" s="5"/>
      <c r="FI883" s="5"/>
      <c r="FJ883" s="5"/>
      <c r="FK883" s="5"/>
      <c r="FL883" s="5"/>
      <c r="FM883" s="5"/>
      <c r="FN883" s="5"/>
      <c r="FO883" s="5"/>
      <c r="FP883" s="5"/>
      <c r="FQ883" s="5"/>
      <c r="FR883" s="5"/>
      <c r="FS883" s="5"/>
      <c r="FT883" s="5"/>
      <c r="FU883" s="5"/>
      <c r="FV883" s="5"/>
      <c r="FW883" s="5"/>
      <c r="FX883" s="5"/>
      <c r="FY883" s="5"/>
      <c r="FZ883" s="5"/>
      <c r="GA883" s="5"/>
      <c r="GB883" s="5"/>
      <c r="GC883" s="5"/>
      <c r="GD883" s="5"/>
      <c r="GE883" s="5"/>
      <c r="GF883" s="5"/>
      <c r="GG883" s="5"/>
      <c r="GH883" s="5"/>
      <c r="GI883" s="5"/>
      <c r="GJ883" s="5"/>
      <c r="GK883" s="5"/>
      <c r="GL883" s="5"/>
      <c r="GM883" s="5"/>
      <c r="GN883" s="5"/>
      <c r="GO883" s="5"/>
      <c r="GP883" s="5"/>
      <c r="GQ883" s="5"/>
      <c r="GR883" s="5"/>
      <c r="GS883" s="5"/>
      <c r="GT883" s="5"/>
      <c r="GU883" s="5"/>
      <c r="GV883" s="5"/>
      <c r="GW883" s="5"/>
      <c r="GX883" s="5"/>
      <c r="GY883" s="5"/>
      <c r="GZ883" s="5"/>
      <c r="HA883" s="5"/>
      <c r="HB883" s="5"/>
      <c r="HC883" s="5"/>
      <c r="HD883" s="5"/>
      <c r="HE883" s="5"/>
      <c r="HF883" s="5"/>
      <c r="HG883" s="5"/>
      <c r="HH883" s="5"/>
      <c r="HI883" s="5"/>
      <c r="HJ883" s="5"/>
      <c r="HK883" s="5"/>
      <c r="HL883" s="5"/>
    </row>
    <row r="884" spans="1:220" s="56" customFormat="1" x14ac:dyDescent="0.25">
      <c r="A884" s="44"/>
      <c r="B884" s="142"/>
      <c r="C884" s="143"/>
      <c r="D884" s="26"/>
      <c r="E884" s="26"/>
      <c r="F884" s="26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  <c r="AZ884" s="5"/>
      <c r="BA884" s="5"/>
      <c r="BB884" s="5"/>
      <c r="BC884" s="5"/>
      <c r="BD884" s="5"/>
      <c r="BE884" s="5"/>
      <c r="BF884" s="5"/>
      <c r="BG884" s="5"/>
      <c r="BH884" s="5"/>
      <c r="BI884" s="5"/>
      <c r="BJ884" s="5"/>
      <c r="BK884" s="5"/>
      <c r="BL884" s="5"/>
      <c r="BM884" s="5"/>
      <c r="BN884" s="5"/>
      <c r="BO884" s="5"/>
      <c r="BP884" s="5"/>
      <c r="BQ884" s="5"/>
      <c r="BR884" s="5"/>
      <c r="BS884" s="5"/>
      <c r="BT884" s="5"/>
      <c r="BU884" s="5"/>
      <c r="BV884" s="5"/>
      <c r="BW884" s="5"/>
      <c r="BX884" s="5"/>
      <c r="BY884" s="5"/>
      <c r="BZ884" s="5"/>
      <c r="CA884" s="5"/>
      <c r="CB884" s="5"/>
      <c r="CC884" s="5"/>
      <c r="CD884" s="5"/>
      <c r="CE884" s="5"/>
      <c r="CF884" s="5"/>
      <c r="CG884" s="5"/>
      <c r="CH884" s="5"/>
      <c r="CI884" s="5"/>
      <c r="CJ884" s="5"/>
      <c r="CK884" s="5"/>
      <c r="CL884" s="5"/>
      <c r="CM884" s="5"/>
      <c r="CN884" s="5"/>
      <c r="CO884" s="5"/>
      <c r="CP884" s="5"/>
      <c r="CQ884" s="5"/>
      <c r="CR884" s="5"/>
      <c r="CS884" s="5"/>
      <c r="CT884" s="5"/>
      <c r="CU884" s="5"/>
      <c r="CV884" s="5"/>
      <c r="CW884" s="5"/>
      <c r="CX884" s="5"/>
      <c r="CY884" s="5"/>
      <c r="CZ884" s="5"/>
      <c r="DA884" s="5"/>
      <c r="DB884" s="5"/>
      <c r="DC884" s="5"/>
      <c r="DD884" s="5"/>
      <c r="DE884" s="5"/>
      <c r="DF884" s="5"/>
      <c r="DG884" s="5"/>
      <c r="DH884" s="5"/>
      <c r="DI884" s="5"/>
      <c r="DJ884" s="5"/>
      <c r="DK884" s="5"/>
      <c r="DL884" s="5"/>
      <c r="DM884" s="5"/>
      <c r="DN884" s="5"/>
      <c r="DO884" s="5"/>
      <c r="DP884" s="5"/>
      <c r="DQ884" s="5"/>
      <c r="DR884" s="5"/>
      <c r="DS884" s="5"/>
      <c r="DT884" s="5"/>
      <c r="DU884" s="5"/>
      <c r="DV884" s="5"/>
      <c r="DW884" s="5"/>
      <c r="DX884" s="5"/>
      <c r="DY884" s="5"/>
      <c r="DZ884" s="5"/>
      <c r="EA884" s="5"/>
      <c r="EB884" s="5"/>
      <c r="EC884" s="5"/>
      <c r="ED884" s="5"/>
      <c r="EE884" s="5"/>
      <c r="EF884" s="5"/>
      <c r="EG884" s="5"/>
      <c r="EH884" s="5"/>
      <c r="EI884" s="5"/>
      <c r="EJ884" s="5"/>
      <c r="EK884" s="5"/>
      <c r="EL884" s="5"/>
      <c r="EM884" s="5"/>
      <c r="EN884" s="5"/>
      <c r="EO884" s="5"/>
      <c r="EP884" s="5"/>
      <c r="EQ884" s="5"/>
      <c r="ER884" s="5"/>
      <c r="ES884" s="5"/>
      <c r="ET884" s="5"/>
      <c r="EU884" s="5"/>
      <c r="EV884" s="5"/>
      <c r="EW884" s="5"/>
      <c r="EX884" s="5"/>
      <c r="EY884" s="5"/>
      <c r="EZ884" s="5"/>
      <c r="FA884" s="5"/>
      <c r="FB884" s="5"/>
      <c r="FC884" s="5"/>
      <c r="FD884" s="5"/>
      <c r="FE884" s="5"/>
      <c r="FF884" s="5"/>
      <c r="FG884" s="5"/>
      <c r="FH884" s="5"/>
      <c r="FI884" s="5"/>
      <c r="FJ884" s="5"/>
      <c r="FK884" s="5"/>
      <c r="FL884" s="5"/>
      <c r="FM884" s="5"/>
      <c r="FN884" s="5"/>
      <c r="FO884" s="5"/>
      <c r="FP884" s="5"/>
      <c r="FQ884" s="5"/>
      <c r="FR884" s="5"/>
      <c r="FS884" s="5"/>
      <c r="FT884" s="5"/>
      <c r="FU884" s="5"/>
      <c r="FV884" s="5"/>
      <c r="FW884" s="5"/>
      <c r="FX884" s="5"/>
      <c r="FY884" s="5"/>
      <c r="FZ884" s="5"/>
      <c r="GA884" s="5"/>
      <c r="GB884" s="5"/>
      <c r="GC884" s="5"/>
      <c r="GD884" s="5"/>
      <c r="GE884" s="5"/>
      <c r="GF884" s="5"/>
      <c r="GG884" s="5"/>
      <c r="GH884" s="5"/>
      <c r="GI884" s="5"/>
      <c r="GJ884" s="5"/>
      <c r="GK884" s="5"/>
      <c r="GL884" s="5"/>
      <c r="GM884" s="5"/>
      <c r="GN884" s="5"/>
      <c r="GO884" s="5"/>
      <c r="GP884" s="5"/>
      <c r="GQ884" s="5"/>
      <c r="GR884" s="5"/>
      <c r="GS884" s="5"/>
      <c r="GT884" s="5"/>
      <c r="GU884" s="5"/>
      <c r="GV884" s="5"/>
      <c r="GW884" s="5"/>
      <c r="GX884" s="5"/>
      <c r="GY884" s="5"/>
      <c r="GZ884" s="5"/>
      <c r="HA884" s="5"/>
      <c r="HB884" s="5"/>
      <c r="HC884" s="5"/>
      <c r="HD884" s="5"/>
      <c r="HE884" s="5"/>
      <c r="HF884" s="5"/>
      <c r="HG884" s="5"/>
      <c r="HH884" s="5"/>
      <c r="HI884" s="5"/>
      <c r="HJ884" s="5"/>
      <c r="HK884" s="5"/>
      <c r="HL884" s="5"/>
    </row>
    <row r="885" spans="1:220" s="56" customFormat="1" x14ac:dyDescent="0.25">
      <c r="A885" s="44"/>
      <c r="B885" s="142"/>
      <c r="C885" s="143"/>
      <c r="D885" s="26"/>
      <c r="E885" s="26"/>
      <c r="F885" s="26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  <c r="AX885" s="5"/>
      <c r="AY885" s="5"/>
      <c r="AZ885" s="5"/>
      <c r="BA885" s="5"/>
      <c r="BB885" s="5"/>
      <c r="BC885" s="5"/>
      <c r="BD885" s="5"/>
      <c r="BE885" s="5"/>
      <c r="BF885" s="5"/>
      <c r="BG885" s="5"/>
      <c r="BH885" s="5"/>
      <c r="BI885" s="5"/>
      <c r="BJ885" s="5"/>
      <c r="BK885" s="5"/>
      <c r="BL885" s="5"/>
      <c r="BM885" s="5"/>
      <c r="BN885" s="5"/>
      <c r="BO885" s="5"/>
      <c r="BP885" s="5"/>
      <c r="BQ885" s="5"/>
      <c r="BR885" s="5"/>
      <c r="BS885" s="5"/>
      <c r="BT885" s="5"/>
      <c r="BU885" s="5"/>
      <c r="BV885" s="5"/>
      <c r="BW885" s="5"/>
      <c r="BX885" s="5"/>
      <c r="BY885" s="5"/>
      <c r="BZ885" s="5"/>
      <c r="CA885" s="5"/>
      <c r="CB885" s="5"/>
      <c r="CC885" s="5"/>
      <c r="CD885" s="5"/>
      <c r="CE885" s="5"/>
      <c r="CF885" s="5"/>
      <c r="CG885" s="5"/>
      <c r="CH885" s="5"/>
      <c r="CI885" s="5"/>
      <c r="CJ885" s="5"/>
      <c r="CK885" s="5"/>
      <c r="CL885" s="5"/>
      <c r="CM885" s="5"/>
      <c r="CN885" s="5"/>
      <c r="CO885" s="5"/>
      <c r="CP885" s="5"/>
      <c r="CQ885" s="5"/>
      <c r="CR885" s="5"/>
      <c r="CS885" s="5"/>
      <c r="CT885" s="5"/>
      <c r="CU885" s="5"/>
      <c r="CV885" s="5"/>
      <c r="CW885" s="5"/>
      <c r="CX885" s="5"/>
      <c r="CY885" s="5"/>
      <c r="CZ885" s="5"/>
      <c r="DA885" s="5"/>
      <c r="DB885" s="5"/>
      <c r="DC885" s="5"/>
      <c r="DD885" s="5"/>
      <c r="DE885" s="5"/>
      <c r="DF885" s="5"/>
      <c r="DG885" s="5"/>
      <c r="DH885" s="5"/>
      <c r="DI885" s="5"/>
      <c r="DJ885" s="5"/>
      <c r="DK885" s="5"/>
      <c r="DL885" s="5"/>
      <c r="DM885" s="5"/>
      <c r="DN885" s="5"/>
      <c r="DO885" s="5"/>
      <c r="DP885" s="5"/>
      <c r="DQ885" s="5"/>
      <c r="DR885" s="5"/>
      <c r="DS885" s="5"/>
      <c r="DT885" s="5"/>
      <c r="DU885" s="5"/>
      <c r="DV885" s="5"/>
      <c r="DW885" s="5"/>
      <c r="DX885" s="5"/>
      <c r="DY885" s="5"/>
      <c r="DZ885" s="5"/>
      <c r="EA885" s="5"/>
      <c r="EB885" s="5"/>
      <c r="EC885" s="5"/>
      <c r="ED885" s="5"/>
      <c r="EE885" s="5"/>
      <c r="EF885" s="5"/>
      <c r="EG885" s="5"/>
      <c r="EH885" s="5"/>
      <c r="EI885" s="5"/>
      <c r="EJ885" s="5"/>
      <c r="EK885" s="5"/>
      <c r="EL885" s="5"/>
      <c r="EM885" s="5"/>
      <c r="EN885" s="5"/>
      <c r="EO885" s="5"/>
      <c r="EP885" s="5"/>
      <c r="EQ885" s="5"/>
      <c r="ER885" s="5"/>
      <c r="ES885" s="5"/>
      <c r="ET885" s="5"/>
      <c r="EU885" s="5"/>
      <c r="EV885" s="5"/>
      <c r="EW885" s="5"/>
      <c r="EX885" s="5"/>
      <c r="EY885" s="5"/>
      <c r="EZ885" s="5"/>
      <c r="FA885" s="5"/>
      <c r="FB885" s="5"/>
      <c r="FC885" s="5"/>
      <c r="FD885" s="5"/>
      <c r="FE885" s="5"/>
      <c r="FF885" s="5"/>
      <c r="FG885" s="5"/>
      <c r="FH885" s="5"/>
      <c r="FI885" s="5"/>
      <c r="FJ885" s="5"/>
      <c r="FK885" s="5"/>
      <c r="FL885" s="5"/>
      <c r="FM885" s="5"/>
      <c r="FN885" s="5"/>
      <c r="FO885" s="5"/>
      <c r="FP885" s="5"/>
      <c r="FQ885" s="5"/>
      <c r="FR885" s="5"/>
      <c r="FS885" s="5"/>
      <c r="FT885" s="5"/>
      <c r="FU885" s="5"/>
      <c r="FV885" s="5"/>
      <c r="FW885" s="5"/>
      <c r="FX885" s="5"/>
      <c r="FY885" s="5"/>
      <c r="FZ885" s="5"/>
      <c r="GA885" s="5"/>
      <c r="GB885" s="5"/>
      <c r="GC885" s="5"/>
      <c r="GD885" s="5"/>
      <c r="GE885" s="5"/>
      <c r="GF885" s="5"/>
      <c r="GG885" s="5"/>
      <c r="GH885" s="5"/>
      <c r="GI885" s="5"/>
      <c r="GJ885" s="5"/>
      <c r="GK885" s="5"/>
      <c r="GL885" s="5"/>
      <c r="GM885" s="5"/>
      <c r="GN885" s="5"/>
      <c r="GO885" s="5"/>
      <c r="GP885" s="5"/>
      <c r="GQ885" s="5"/>
      <c r="GR885" s="5"/>
      <c r="GS885" s="5"/>
      <c r="GT885" s="5"/>
      <c r="GU885" s="5"/>
      <c r="GV885" s="5"/>
      <c r="GW885" s="5"/>
      <c r="GX885" s="5"/>
      <c r="GY885" s="5"/>
      <c r="GZ885" s="5"/>
      <c r="HA885" s="5"/>
      <c r="HB885" s="5"/>
      <c r="HC885" s="5"/>
      <c r="HD885" s="5"/>
      <c r="HE885" s="5"/>
      <c r="HF885" s="5"/>
      <c r="HG885" s="5"/>
      <c r="HH885" s="5"/>
      <c r="HI885" s="5"/>
      <c r="HJ885" s="5"/>
      <c r="HK885" s="5"/>
      <c r="HL885" s="5"/>
    </row>
    <row r="886" spans="1:220" s="56" customFormat="1" x14ac:dyDescent="0.25">
      <c r="A886" s="44"/>
      <c r="B886" s="142"/>
      <c r="C886" s="143"/>
      <c r="D886" s="26"/>
      <c r="E886" s="26"/>
      <c r="F886" s="26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  <c r="AZ886" s="5"/>
      <c r="BA886" s="5"/>
      <c r="BB886" s="5"/>
      <c r="BC886" s="5"/>
      <c r="BD886" s="5"/>
      <c r="BE886" s="5"/>
      <c r="BF886" s="5"/>
      <c r="BG886" s="5"/>
      <c r="BH886" s="5"/>
      <c r="BI886" s="5"/>
      <c r="BJ886" s="5"/>
      <c r="BK886" s="5"/>
      <c r="BL886" s="5"/>
      <c r="BM886" s="5"/>
      <c r="BN886" s="5"/>
      <c r="BO886" s="5"/>
      <c r="BP886" s="5"/>
      <c r="BQ886" s="5"/>
      <c r="BR886" s="5"/>
      <c r="BS886" s="5"/>
      <c r="BT886" s="5"/>
      <c r="BU886" s="5"/>
      <c r="BV886" s="5"/>
      <c r="BW886" s="5"/>
      <c r="BX886" s="5"/>
      <c r="BY886" s="5"/>
      <c r="BZ886" s="5"/>
      <c r="CA886" s="5"/>
      <c r="CB886" s="5"/>
      <c r="CC886" s="5"/>
      <c r="CD886" s="5"/>
      <c r="CE886" s="5"/>
      <c r="CF886" s="5"/>
      <c r="CG886" s="5"/>
      <c r="CH886" s="5"/>
      <c r="CI886" s="5"/>
      <c r="CJ886" s="5"/>
      <c r="CK886" s="5"/>
      <c r="CL886" s="5"/>
      <c r="CM886" s="5"/>
      <c r="CN886" s="5"/>
      <c r="CO886" s="5"/>
      <c r="CP886" s="5"/>
      <c r="CQ886" s="5"/>
      <c r="CR886" s="5"/>
      <c r="CS886" s="5"/>
      <c r="CT886" s="5"/>
      <c r="CU886" s="5"/>
      <c r="CV886" s="5"/>
      <c r="CW886" s="5"/>
      <c r="CX886" s="5"/>
      <c r="CY886" s="5"/>
      <c r="CZ886" s="5"/>
      <c r="DA886" s="5"/>
      <c r="DB886" s="5"/>
      <c r="DC886" s="5"/>
      <c r="DD886" s="5"/>
      <c r="DE886" s="5"/>
      <c r="DF886" s="5"/>
      <c r="DG886" s="5"/>
      <c r="DH886" s="5"/>
      <c r="DI886" s="5"/>
      <c r="DJ886" s="5"/>
      <c r="DK886" s="5"/>
      <c r="DL886" s="5"/>
      <c r="DM886" s="5"/>
      <c r="DN886" s="5"/>
      <c r="DO886" s="5"/>
      <c r="DP886" s="5"/>
      <c r="DQ886" s="5"/>
      <c r="DR886" s="5"/>
      <c r="DS886" s="5"/>
      <c r="DT886" s="5"/>
      <c r="DU886" s="5"/>
      <c r="DV886" s="5"/>
      <c r="DW886" s="5"/>
      <c r="DX886" s="5"/>
      <c r="DY886" s="5"/>
      <c r="DZ886" s="5"/>
      <c r="EA886" s="5"/>
      <c r="EB886" s="5"/>
      <c r="EC886" s="5"/>
      <c r="ED886" s="5"/>
      <c r="EE886" s="5"/>
      <c r="EF886" s="5"/>
      <c r="EG886" s="5"/>
      <c r="EH886" s="5"/>
      <c r="EI886" s="5"/>
      <c r="EJ886" s="5"/>
      <c r="EK886" s="5"/>
      <c r="EL886" s="5"/>
      <c r="EM886" s="5"/>
      <c r="EN886" s="5"/>
      <c r="EO886" s="5"/>
      <c r="EP886" s="5"/>
      <c r="EQ886" s="5"/>
      <c r="ER886" s="5"/>
      <c r="ES886" s="5"/>
      <c r="ET886" s="5"/>
      <c r="EU886" s="5"/>
      <c r="EV886" s="5"/>
      <c r="EW886" s="5"/>
      <c r="EX886" s="5"/>
      <c r="EY886" s="5"/>
      <c r="EZ886" s="5"/>
      <c r="FA886" s="5"/>
      <c r="FB886" s="5"/>
      <c r="FC886" s="5"/>
      <c r="FD886" s="5"/>
      <c r="FE886" s="5"/>
      <c r="FF886" s="5"/>
      <c r="FG886" s="5"/>
      <c r="FH886" s="5"/>
      <c r="FI886" s="5"/>
      <c r="FJ886" s="5"/>
      <c r="FK886" s="5"/>
      <c r="FL886" s="5"/>
      <c r="FM886" s="5"/>
      <c r="FN886" s="5"/>
      <c r="FO886" s="5"/>
      <c r="FP886" s="5"/>
      <c r="FQ886" s="5"/>
      <c r="FR886" s="5"/>
      <c r="FS886" s="5"/>
      <c r="FT886" s="5"/>
      <c r="FU886" s="5"/>
      <c r="FV886" s="5"/>
      <c r="FW886" s="5"/>
      <c r="FX886" s="5"/>
      <c r="FY886" s="5"/>
      <c r="FZ886" s="5"/>
      <c r="GA886" s="5"/>
      <c r="GB886" s="5"/>
      <c r="GC886" s="5"/>
      <c r="GD886" s="5"/>
      <c r="GE886" s="5"/>
      <c r="GF886" s="5"/>
      <c r="GG886" s="5"/>
      <c r="GH886" s="5"/>
      <c r="GI886" s="5"/>
      <c r="GJ886" s="5"/>
      <c r="GK886" s="5"/>
      <c r="GL886" s="5"/>
      <c r="GM886" s="5"/>
      <c r="GN886" s="5"/>
      <c r="GO886" s="5"/>
      <c r="GP886" s="5"/>
      <c r="GQ886" s="5"/>
      <c r="GR886" s="5"/>
      <c r="GS886" s="5"/>
      <c r="GT886" s="5"/>
      <c r="GU886" s="5"/>
      <c r="GV886" s="5"/>
      <c r="GW886" s="5"/>
      <c r="GX886" s="5"/>
      <c r="GY886" s="5"/>
      <c r="GZ886" s="5"/>
      <c r="HA886" s="5"/>
      <c r="HB886" s="5"/>
      <c r="HC886" s="5"/>
      <c r="HD886" s="5"/>
      <c r="HE886" s="5"/>
      <c r="HF886" s="5"/>
      <c r="HG886" s="5"/>
      <c r="HH886" s="5"/>
      <c r="HI886" s="5"/>
      <c r="HJ886" s="5"/>
      <c r="HK886" s="5"/>
      <c r="HL886" s="5"/>
    </row>
    <row r="887" spans="1:220" s="56" customFormat="1" x14ac:dyDescent="0.25">
      <c r="A887" s="44"/>
      <c r="B887" s="142"/>
      <c r="C887" s="143"/>
      <c r="D887" s="26"/>
      <c r="E887" s="26"/>
      <c r="F887" s="26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  <c r="AZ887" s="5"/>
      <c r="BA887" s="5"/>
      <c r="BB887" s="5"/>
      <c r="BC887" s="5"/>
      <c r="BD887" s="5"/>
      <c r="BE887" s="5"/>
      <c r="BF887" s="5"/>
      <c r="BG887" s="5"/>
      <c r="BH887" s="5"/>
      <c r="BI887" s="5"/>
      <c r="BJ887" s="5"/>
      <c r="BK887" s="5"/>
      <c r="BL887" s="5"/>
      <c r="BM887" s="5"/>
      <c r="BN887" s="5"/>
      <c r="BO887" s="5"/>
      <c r="BP887" s="5"/>
      <c r="BQ887" s="5"/>
      <c r="BR887" s="5"/>
      <c r="BS887" s="5"/>
      <c r="BT887" s="5"/>
      <c r="BU887" s="5"/>
      <c r="BV887" s="5"/>
      <c r="BW887" s="5"/>
      <c r="BX887" s="5"/>
      <c r="BY887" s="5"/>
      <c r="BZ887" s="5"/>
      <c r="CA887" s="5"/>
      <c r="CB887" s="5"/>
      <c r="CC887" s="5"/>
      <c r="CD887" s="5"/>
      <c r="CE887" s="5"/>
      <c r="CF887" s="5"/>
      <c r="CG887" s="5"/>
      <c r="CH887" s="5"/>
      <c r="CI887" s="5"/>
      <c r="CJ887" s="5"/>
      <c r="CK887" s="5"/>
      <c r="CL887" s="5"/>
      <c r="CM887" s="5"/>
      <c r="CN887" s="5"/>
      <c r="CO887" s="5"/>
      <c r="CP887" s="5"/>
      <c r="CQ887" s="5"/>
      <c r="CR887" s="5"/>
      <c r="CS887" s="5"/>
      <c r="CT887" s="5"/>
      <c r="CU887" s="5"/>
      <c r="CV887" s="5"/>
      <c r="CW887" s="5"/>
      <c r="CX887" s="5"/>
      <c r="CY887" s="5"/>
      <c r="CZ887" s="5"/>
      <c r="DA887" s="5"/>
      <c r="DB887" s="5"/>
      <c r="DC887" s="5"/>
      <c r="DD887" s="5"/>
      <c r="DE887" s="5"/>
      <c r="DF887" s="5"/>
      <c r="DG887" s="5"/>
      <c r="DH887" s="5"/>
      <c r="DI887" s="5"/>
      <c r="DJ887" s="5"/>
      <c r="DK887" s="5"/>
      <c r="DL887" s="5"/>
      <c r="DM887" s="5"/>
      <c r="DN887" s="5"/>
      <c r="DO887" s="5"/>
      <c r="DP887" s="5"/>
      <c r="DQ887" s="5"/>
      <c r="DR887" s="5"/>
      <c r="DS887" s="5"/>
      <c r="DT887" s="5"/>
      <c r="DU887" s="5"/>
      <c r="DV887" s="5"/>
      <c r="DW887" s="5"/>
      <c r="DX887" s="5"/>
      <c r="DY887" s="5"/>
      <c r="DZ887" s="5"/>
      <c r="EA887" s="5"/>
      <c r="EB887" s="5"/>
      <c r="EC887" s="5"/>
      <c r="ED887" s="5"/>
      <c r="EE887" s="5"/>
      <c r="EF887" s="5"/>
      <c r="EG887" s="5"/>
      <c r="EH887" s="5"/>
      <c r="EI887" s="5"/>
      <c r="EJ887" s="5"/>
      <c r="EK887" s="5"/>
      <c r="EL887" s="5"/>
      <c r="EM887" s="5"/>
      <c r="EN887" s="5"/>
      <c r="EO887" s="5"/>
      <c r="EP887" s="5"/>
      <c r="EQ887" s="5"/>
      <c r="ER887" s="5"/>
      <c r="ES887" s="5"/>
      <c r="ET887" s="5"/>
      <c r="EU887" s="5"/>
      <c r="EV887" s="5"/>
      <c r="EW887" s="5"/>
      <c r="EX887" s="5"/>
      <c r="EY887" s="5"/>
      <c r="EZ887" s="5"/>
      <c r="FA887" s="5"/>
      <c r="FB887" s="5"/>
      <c r="FC887" s="5"/>
      <c r="FD887" s="5"/>
      <c r="FE887" s="5"/>
      <c r="FF887" s="5"/>
      <c r="FG887" s="5"/>
      <c r="FH887" s="5"/>
      <c r="FI887" s="5"/>
      <c r="FJ887" s="5"/>
      <c r="FK887" s="5"/>
      <c r="FL887" s="5"/>
      <c r="FM887" s="5"/>
      <c r="FN887" s="5"/>
      <c r="FO887" s="5"/>
      <c r="FP887" s="5"/>
      <c r="FQ887" s="5"/>
      <c r="FR887" s="5"/>
      <c r="FS887" s="5"/>
      <c r="FT887" s="5"/>
      <c r="FU887" s="5"/>
      <c r="FV887" s="5"/>
      <c r="FW887" s="5"/>
      <c r="FX887" s="5"/>
      <c r="FY887" s="5"/>
      <c r="FZ887" s="5"/>
      <c r="GA887" s="5"/>
      <c r="GB887" s="5"/>
      <c r="GC887" s="5"/>
      <c r="GD887" s="5"/>
      <c r="GE887" s="5"/>
      <c r="GF887" s="5"/>
      <c r="GG887" s="5"/>
      <c r="GH887" s="5"/>
      <c r="GI887" s="5"/>
      <c r="GJ887" s="5"/>
      <c r="GK887" s="5"/>
      <c r="GL887" s="5"/>
      <c r="GM887" s="5"/>
      <c r="GN887" s="5"/>
      <c r="GO887" s="5"/>
      <c r="GP887" s="5"/>
      <c r="GQ887" s="5"/>
      <c r="GR887" s="5"/>
      <c r="GS887" s="5"/>
      <c r="GT887" s="5"/>
      <c r="GU887" s="5"/>
      <c r="GV887" s="5"/>
      <c r="GW887" s="5"/>
      <c r="GX887" s="5"/>
      <c r="GY887" s="5"/>
      <c r="GZ887" s="5"/>
      <c r="HA887" s="5"/>
      <c r="HB887" s="5"/>
      <c r="HC887" s="5"/>
      <c r="HD887" s="5"/>
      <c r="HE887" s="5"/>
      <c r="HF887" s="5"/>
      <c r="HG887" s="5"/>
      <c r="HH887" s="5"/>
      <c r="HI887" s="5"/>
      <c r="HJ887" s="5"/>
      <c r="HK887" s="5"/>
      <c r="HL887" s="5"/>
    </row>
    <row r="888" spans="1:220" s="56" customFormat="1" x14ac:dyDescent="0.25">
      <c r="A888" s="44"/>
      <c r="B888" s="142"/>
      <c r="C888" s="143"/>
      <c r="D888" s="26"/>
      <c r="E888" s="26"/>
      <c r="F888" s="26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  <c r="AX888" s="5"/>
      <c r="AY888" s="5"/>
      <c r="AZ888" s="5"/>
      <c r="BA888" s="5"/>
      <c r="BB888" s="5"/>
      <c r="BC888" s="5"/>
      <c r="BD888" s="5"/>
      <c r="BE888" s="5"/>
      <c r="BF888" s="5"/>
      <c r="BG888" s="5"/>
      <c r="BH888" s="5"/>
      <c r="BI888" s="5"/>
      <c r="BJ888" s="5"/>
      <c r="BK888" s="5"/>
      <c r="BL888" s="5"/>
      <c r="BM888" s="5"/>
      <c r="BN888" s="5"/>
      <c r="BO888" s="5"/>
      <c r="BP888" s="5"/>
      <c r="BQ888" s="5"/>
      <c r="BR888" s="5"/>
      <c r="BS888" s="5"/>
      <c r="BT888" s="5"/>
      <c r="BU888" s="5"/>
      <c r="BV888" s="5"/>
      <c r="BW888" s="5"/>
      <c r="BX888" s="5"/>
      <c r="BY888" s="5"/>
      <c r="BZ888" s="5"/>
      <c r="CA888" s="5"/>
      <c r="CB888" s="5"/>
      <c r="CC888" s="5"/>
      <c r="CD888" s="5"/>
      <c r="CE888" s="5"/>
      <c r="CF888" s="5"/>
      <c r="CG888" s="5"/>
      <c r="CH888" s="5"/>
      <c r="CI888" s="5"/>
      <c r="CJ888" s="5"/>
      <c r="CK888" s="5"/>
      <c r="CL888" s="5"/>
      <c r="CM888" s="5"/>
      <c r="CN888" s="5"/>
      <c r="CO888" s="5"/>
      <c r="CP888" s="5"/>
      <c r="CQ888" s="5"/>
      <c r="CR888" s="5"/>
      <c r="CS888" s="5"/>
      <c r="CT888" s="5"/>
      <c r="CU888" s="5"/>
      <c r="CV888" s="5"/>
      <c r="CW888" s="5"/>
      <c r="CX888" s="5"/>
      <c r="CY888" s="5"/>
      <c r="CZ888" s="5"/>
      <c r="DA888" s="5"/>
      <c r="DB888" s="5"/>
      <c r="DC888" s="5"/>
      <c r="DD888" s="5"/>
      <c r="DE888" s="5"/>
      <c r="DF888" s="5"/>
      <c r="DG888" s="5"/>
      <c r="DH888" s="5"/>
      <c r="DI888" s="5"/>
      <c r="DJ888" s="5"/>
      <c r="DK888" s="5"/>
      <c r="DL888" s="5"/>
      <c r="DM888" s="5"/>
      <c r="DN888" s="5"/>
      <c r="DO888" s="5"/>
      <c r="DP888" s="5"/>
      <c r="DQ888" s="5"/>
      <c r="DR888" s="5"/>
      <c r="DS888" s="5"/>
      <c r="DT888" s="5"/>
      <c r="DU888" s="5"/>
      <c r="DV888" s="5"/>
      <c r="DW888" s="5"/>
      <c r="DX888" s="5"/>
      <c r="DY888" s="5"/>
      <c r="DZ888" s="5"/>
      <c r="EA888" s="5"/>
      <c r="EB888" s="5"/>
      <c r="EC888" s="5"/>
      <c r="ED888" s="5"/>
      <c r="EE888" s="5"/>
      <c r="EF888" s="5"/>
      <c r="EG888" s="5"/>
      <c r="EH888" s="5"/>
      <c r="EI888" s="5"/>
      <c r="EJ888" s="5"/>
      <c r="EK888" s="5"/>
      <c r="EL888" s="5"/>
      <c r="EM888" s="5"/>
      <c r="EN888" s="5"/>
      <c r="EO888" s="5"/>
      <c r="EP888" s="5"/>
      <c r="EQ888" s="5"/>
      <c r="ER888" s="5"/>
      <c r="ES888" s="5"/>
      <c r="ET888" s="5"/>
      <c r="EU888" s="5"/>
      <c r="EV888" s="5"/>
      <c r="EW888" s="5"/>
      <c r="EX888" s="5"/>
      <c r="EY888" s="5"/>
      <c r="EZ888" s="5"/>
      <c r="FA888" s="5"/>
      <c r="FB888" s="5"/>
      <c r="FC888" s="5"/>
      <c r="FD888" s="5"/>
      <c r="FE888" s="5"/>
      <c r="FF888" s="5"/>
      <c r="FG888" s="5"/>
      <c r="FH888" s="5"/>
      <c r="FI888" s="5"/>
      <c r="FJ888" s="5"/>
      <c r="FK888" s="5"/>
      <c r="FL888" s="5"/>
      <c r="FM888" s="5"/>
      <c r="FN888" s="5"/>
      <c r="FO888" s="5"/>
      <c r="FP888" s="5"/>
      <c r="FQ888" s="5"/>
      <c r="FR888" s="5"/>
      <c r="FS888" s="5"/>
      <c r="FT888" s="5"/>
      <c r="FU888" s="5"/>
      <c r="FV888" s="5"/>
      <c r="FW888" s="5"/>
      <c r="FX888" s="5"/>
      <c r="FY888" s="5"/>
      <c r="FZ888" s="5"/>
      <c r="GA888" s="5"/>
      <c r="GB888" s="5"/>
      <c r="GC888" s="5"/>
      <c r="GD888" s="5"/>
      <c r="GE888" s="5"/>
      <c r="GF888" s="5"/>
      <c r="GG888" s="5"/>
      <c r="GH888" s="5"/>
      <c r="GI888" s="5"/>
      <c r="GJ888" s="5"/>
      <c r="GK888" s="5"/>
      <c r="GL888" s="5"/>
      <c r="GM888" s="5"/>
      <c r="GN888" s="5"/>
      <c r="GO888" s="5"/>
      <c r="GP888" s="5"/>
      <c r="GQ888" s="5"/>
      <c r="GR888" s="5"/>
      <c r="GS888" s="5"/>
      <c r="GT888" s="5"/>
      <c r="GU888" s="5"/>
      <c r="GV888" s="5"/>
      <c r="GW888" s="5"/>
      <c r="GX888" s="5"/>
      <c r="GY888" s="5"/>
      <c r="GZ888" s="5"/>
      <c r="HA888" s="5"/>
      <c r="HB888" s="5"/>
      <c r="HC888" s="5"/>
      <c r="HD888" s="5"/>
      <c r="HE888" s="5"/>
      <c r="HF888" s="5"/>
      <c r="HG888" s="5"/>
      <c r="HH888" s="5"/>
      <c r="HI888" s="5"/>
      <c r="HJ888" s="5"/>
      <c r="HK888" s="5"/>
      <c r="HL888" s="5"/>
    </row>
    <row r="889" spans="1:220" s="56" customFormat="1" x14ac:dyDescent="0.25">
      <c r="A889" s="44"/>
      <c r="B889" s="142"/>
      <c r="C889" s="143"/>
      <c r="D889" s="26"/>
      <c r="E889" s="26"/>
      <c r="F889" s="26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  <c r="AX889" s="5"/>
      <c r="AY889" s="5"/>
      <c r="AZ889" s="5"/>
      <c r="BA889" s="5"/>
      <c r="BB889" s="5"/>
      <c r="BC889" s="5"/>
      <c r="BD889" s="5"/>
      <c r="BE889" s="5"/>
      <c r="BF889" s="5"/>
      <c r="BG889" s="5"/>
      <c r="BH889" s="5"/>
      <c r="BI889" s="5"/>
      <c r="BJ889" s="5"/>
      <c r="BK889" s="5"/>
      <c r="BL889" s="5"/>
      <c r="BM889" s="5"/>
      <c r="BN889" s="5"/>
      <c r="BO889" s="5"/>
      <c r="BP889" s="5"/>
      <c r="BQ889" s="5"/>
      <c r="BR889" s="5"/>
      <c r="BS889" s="5"/>
      <c r="BT889" s="5"/>
      <c r="BU889" s="5"/>
      <c r="BV889" s="5"/>
      <c r="BW889" s="5"/>
      <c r="BX889" s="5"/>
      <c r="BY889" s="5"/>
      <c r="BZ889" s="5"/>
      <c r="CA889" s="5"/>
      <c r="CB889" s="5"/>
      <c r="CC889" s="5"/>
      <c r="CD889" s="5"/>
      <c r="CE889" s="5"/>
      <c r="CF889" s="5"/>
      <c r="CG889" s="5"/>
      <c r="CH889" s="5"/>
      <c r="CI889" s="5"/>
      <c r="CJ889" s="5"/>
      <c r="CK889" s="5"/>
      <c r="CL889" s="5"/>
      <c r="CM889" s="5"/>
      <c r="CN889" s="5"/>
      <c r="CO889" s="5"/>
      <c r="CP889" s="5"/>
      <c r="CQ889" s="5"/>
      <c r="CR889" s="5"/>
      <c r="CS889" s="5"/>
      <c r="CT889" s="5"/>
      <c r="CU889" s="5"/>
      <c r="CV889" s="5"/>
      <c r="CW889" s="5"/>
      <c r="CX889" s="5"/>
      <c r="CY889" s="5"/>
      <c r="CZ889" s="5"/>
      <c r="DA889" s="5"/>
      <c r="DB889" s="5"/>
      <c r="DC889" s="5"/>
      <c r="DD889" s="5"/>
      <c r="DE889" s="5"/>
      <c r="DF889" s="5"/>
      <c r="DG889" s="5"/>
      <c r="DH889" s="5"/>
      <c r="DI889" s="5"/>
      <c r="DJ889" s="5"/>
      <c r="DK889" s="5"/>
      <c r="DL889" s="5"/>
      <c r="DM889" s="5"/>
      <c r="DN889" s="5"/>
      <c r="DO889" s="5"/>
      <c r="DP889" s="5"/>
      <c r="DQ889" s="5"/>
      <c r="DR889" s="5"/>
      <c r="DS889" s="5"/>
      <c r="DT889" s="5"/>
      <c r="DU889" s="5"/>
      <c r="DV889" s="5"/>
      <c r="DW889" s="5"/>
      <c r="DX889" s="5"/>
      <c r="DY889" s="5"/>
      <c r="DZ889" s="5"/>
      <c r="EA889" s="5"/>
      <c r="EB889" s="5"/>
      <c r="EC889" s="5"/>
      <c r="ED889" s="5"/>
      <c r="EE889" s="5"/>
      <c r="EF889" s="5"/>
      <c r="EG889" s="5"/>
      <c r="EH889" s="5"/>
      <c r="EI889" s="5"/>
      <c r="EJ889" s="5"/>
      <c r="EK889" s="5"/>
      <c r="EL889" s="5"/>
      <c r="EM889" s="5"/>
      <c r="EN889" s="5"/>
      <c r="EO889" s="5"/>
      <c r="EP889" s="5"/>
      <c r="EQ889" s="5"/>
      <c r="ER889" s="5"/>
      <c r="ES889" s="5"/>
      <c r="ET889" s="5"/>
      <c r="EU889" s="5"/>
      <c r="EV889" s="5"/>
      <c r="EW889" s="5"/>
      <c r="EX889" s="5"/>
      <c r="EY889" s="5"/>
      <c r="EZ889" s="5"/>
      <c r="FA889" s="5"/>
      <c r="FB889" s="5"/>
      <c r="FC889" s="5"/>
      <c r="FD889" s="5"/>
      <c r="FE889" s="5"/>
      <c r="FF889" s="5"/>
      <c r="FG889" s="5"/>
      <c r="FH889" s="5"/>
      <c r="FI889" s="5"/>
      <c r="FJ889" s="5"/>
      <c r="FK889" s="5"/>
      <c r="FL889" s="5"/>
      <c r="FM889" s="5"/>
      <c r="FN889" s="5"/>
      <c r="FO889" s="5"/>
      <c r="FP889" s="5"/>
      <c r="FQ889" s="5"/>
      <c r="FR889" s="5"/>
      <c r="FS889" s="5"/>
      <c r="FT889" s="5"/>
      <c r="FU889" s="5"/>
      <c r="FV889" s="5"/>
      <c r="FW889" s="5"/>
      <c r="FX889" s="5"/>
      <c r="FY889" s="5"/>
      <c r="FZ889" s="5"/>
      <c r="GA889" s="5"/>
      <c r="GB889" s="5"/>
      <c r="GC889" s="5"/>
      <c r="GD889" s="5"/>
      <c r="GE889" s="5"/>
      <c r="GF889" s="5"/>
      <c r="GG889" s="5"/>
      <c r="GH889" s="5"/>
      <c r="GI889" s="5"/>
      <c r="GJ889" s="5"/>
      <c r="GK889" s="5"/>
      <c r="GL889" s="5"/>
      <c r="GM889" s="5"/>
      <c r="GN889" s="5"/>
      <c r="GO889" s="5"/>
      <c r="GP889" s="5"/>
      <c r="GQ889" s="5"/>
      <c r="GR889" s="5"/>
      <c r="GS889" s="5"/>
      <c r="GT889" s="5"/>
      <c r="GU889" s="5"/>
      <c r="GV889" s="5"/>
      <c r="GW889" s="5"/>
      <c r="GX889" s="5"/>
      <c r="GY889" s="5"/>
      <c r="GZ889" s="5"/>
      <c r="HA889" s="5"/>
      <c r="HB889" s="5"/>
      <c r="HC889" s="5"/>
      <c r="HD889" s="5"/>
      <c r="HE889" s="5"/>
      <c r="HF889" s="5"/>
      <c r="HG889" s="5"/>
      <c r="HH889" s="5"/>
      <c r="HI889" s="5"/>
      <c r="HJ889" s="5"/>
      <c r="HK889" s="5"/>
      <c r="HL889" s="5"/>
    </row>
    <row r="890" spans="1:220" s="56" customFormat="1" x14ac:dyDescent="0.25">
      <c r="A890" s="44"/>
      <c r="B890" s="142"/>
      <c r="C890" s="143"/>
      <c r="D890" s="26"/>
      <c r="E890" s="26"/>
      <c r="F890" s="26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  <c r="AX890" s="5"/>
      <c r="AY890" s="5"/>
      <c r="AZ890" s="5"/>
      <c r="BA890" s="5"/>
      <c r="BB890" s="5"/>
      <c r="BC890" s="5"/>
      <c r="BD890" s="5"/>
      <c r="BE890" s="5"/>
      <c r="BF890" s="5"/>
      <c r="BG890" s="5"/>
      <c r="BH890" s="5"/>
      <c r="BI890" s="5"/>
      <c r="BJ890" s="5"/>
      <c r="BK890" s="5"/>
      <c r="BL890" s="5"/>
      <c r="BM890" s="5"/>
      <c r="BN890" s="5"/>
      <c r="BO890" s="5"/>
      <c r="BP890" s="5"/>
      <c r="BQ890" s="5"/>
      <c r="BR890" s="5"/>
      <c r="BS890" s="5"/>
      <c r="BT890" s="5"/>
      <c r="BU890" s="5"/>
      <c r="BV890" s="5"/>
      <c r="BW890" s="5"/>
      <c r="BX890" s="5"/>
      <c r="BY890" s="5"/>
      <c r="BZ890" s="5"/>
      <c r="CA890" s="5"/>
      <c r="CB890" s="5"/>
      <c r="CC890" s="5"/>
      <c r="CD890" s="5"/>
      <c r="CE890" s="5"/>
      <c r="CF890" s="5"/>
      <c r="CG890" s="5"/>
      <c r="CH890" s="5"/>
      <c r="CI890" s="5"/>
      <c r="CJ890" s="5"/>
      <c r="CK890" s="5"/>
      <c r="CL890" s="5"/>
      <c r="CM890" s="5"/>
      <c r="CN890" s="5"/>
      <c r="CO890" s="5"/>
      <c r="CP890" s="5"/>
      <c r="CQ890" s="5"/>
      <c r="CR890" s="5"/>
      <c r="CS890" s="5"/>
      <c r="CT890" s="5"/>
      <c r="CU890" s="5"/>
      <c r="CV890" s="5"/>
      <c r="CW890" s="5"/>
      <c r="CX890" s="5"/>
      <c r="CY890" s="5"/>
      <c r="CZ890" s="5"/>
      <c r="DA890" s="5"/>
      <c r="DB890" s="5"/>
      <c r="DC890" s="5"/>
      <c r="DD890" s="5"/>
      <c r="DE890" s="5"/>
      <c r="DF890" s="5"/>
      <c r="DG890" s="5"/>
      <c r="DH890" s="5"/>
      <c r="DI890" s="5"/>
      <c r="DJ890" s="5"/>
      <c r="DK890" s="5"/>
      <c r="DL890" s="5"/>
      <c r="DM890" s="5"/>
      <c r="DN890" s="5"/>
      <c r="DO890" s="5"/>
      <c r="DP890" s="5"/>
      <c r="DQ890" s="5"/>
      <c r="DR890" s="5"/>
      <c r="DS890" s="5"/>
      <c r="DT890" s="5"/>
      <c r="DU890" s="5"/>
      <c r="DV890" s="5"/>
      <c r="DW890" s="5"/>
      <c r="DX890" s="5"/>
      <c r="DY890" s="5"/>
      <c r="DZ890" s="5"/>
      <c r="EA890" s="5"/>
      <c r="EB890" s="5"/>
      <c r="EC890" s="5"/>
      <c r="ED890" s="5"/>
      <c r="EE890" s="5"/>
      <c r="EF890" s="5"/>
      <c r="EG890" s="5"/>
      <c r="EH890" s="5"/>
      <c r="EI890" s="5"/>
      <c r="EJ890" s="5"/>
      <c r="EK890" s="5"/>
      <c r="EL890" s="5"/>
      <c r="EM890" s="5"/>
      <c r="EN890" s="5"/>
      <c r="EO890" s="5"/>
      <c r="EP890" s="5"/>
      <c r="EQ890" s="5"/>
      <c r="ER890" s="5"/>
      <c r="ES890" s="5"/>
      <c r="ET890" s="5"/>
      <c r="EU890" s="5"/>
      <c r="EV890" s="5"/>
      <c r="EW890" s="5"/>
      <c r="EX890" s="5"/>
      <c r="EY890" s="5"/>
      <c r="EZ890" s="5"/>
      <c r="FA890" s="5"/>
      <c r="FB890" s="5"/>
      <c r="FC890" s="5"/>
      <c r="FD890" s="5"/>
      <c r="FE890" s="5"/>
      <c r="FF890" s="5"/>
      <c r="FG890" s="5"/>
      <c r="FH890" s="5"/>
      <c r="FI890" s="5"/>
      <c r="FJ890" s="5"/>
      <c r="FK890" s="5"/>
      <c r="FL890" s="5"/>
      <c r="FM890" s="5"/>
      <c r="FN890" s="5"/>
      <c r="FO890" s="5"/>
      <c r="FP890" s="5"/>
      <c r="FQ890" s="5"/>
      <c r="FR890" s="5"/>
      <c r="FS890" s="5"/>
      <c r="FT890" s="5"/>
      <c r="FU890" s="5"/>
      <c r="FV890" s="5"/>
      <c r="FW890" s="5"/>
      <c r="FX890" s="5"/>
      <c r="FY890" s="5"/>
      <c r="FZ890" s="5"/>
      <c r="GA890" s="5"/>
      <c r="GB890" s="5"/>
      <c r="GC890" s="5"/>
      <c r="GD890" s="5"/>
      <c r="GE890" s="5"/>
      <c r="GF890" s="5"/>
      <c r="GG890" s="5"/>
      <c r="GH890" s="5"/>
      <c r="GI890" s="5"/>
      <c r="GJ890" s="5"/>
      <c r="GK890" s="5"/>
      <c r="GL890" s="5"/>
      <c r="GM890" s="5"/>
      <c r="GN890" s="5"/>
      <c r="GO890" s="5"/>
      <c r="GP890" s="5"/>
      <c r="GQ890" s="5"/>
      <c r="GR890" s="5"/>
      <c r="GS890" s="5"/>
      <c r="GT890" s="5"/>
      <c r="GU890" s="5"/>
      <c r="GV890" s="5"/>
      <c r="GW890" s="5"/>
      <c r="GX890" s="5"/>
      <c r="GY890" s="5"/>
      <c r="GZ890" s="5"/>
      <c r="HA890" s="5"/>
      <c r="HB890" s="5"/>
      <c r="HC890" s="5"/>
      <c r="HD890" s="5"/>
      <c r="HE890" s="5"/>
      <c r="HF890" s="5"/>
      <c r="HG890" s="5"/>
      <c r="HH890" s="5"/>
      <c r="HI890" s="5"/>
      <c r="HJ890" s="5"/>
      <c r="HK890" s="5"/>
      <c r="HL890" s="5"/>
    </row>
    <row r="891" spans="1:220" s="56" customFormat="1" x14ac:dyDescent="0.25">
      <c r="A891" s="44"/>
      <c r="B891" s="142"/>
      <c r="C891" s="143"/>
      <c r="D891" s="26"/>
      <c r="E891" s="26"/>
      <c r="F891" s="26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  <c r="AX891" s="5"/>
      <c r="AY891" s="5"/>
      <c r="AZ891" s="5"/>
      <c r="BA891" s="5"/>
      <c r="BB891" s="5"/>
      <c r="BC891" s="5"/>
      <c r="BD891" s="5"/>
      <c r="BE891" s="5"/>
      <c r="BF891" s="5"/>
      <c r="BG891" s="5"/>
      <c r="BH891" s="5"/>
      <c r="BI891" s="5"/>
      <c r="BJ891" s="5"/>
      <c r="BK891" s="5"/>
      <c r="BL891" s="5"/>
      <c r="BM891" s="5"/>
      <c r="BN891" s="5"/>
      <c r="BO891" s="5"/>
      <c r="BP891" s="5"/>
      <c r="BQ891" s="5"/>
      <c r="BR891" s="5"/>
      <c r="BS891" s="5"/>
      <c r="BT891" s="5"/>
      <c r="BU891" s="5"/>
      <c r="BV891" s="5"/>
      <c r="BW891" s="5"/>
      <c r="BX891" s="5"/>
      <c r="BY891" s="5"/>
      <c r="BZ891" s="5"/>
      <c r="CA891" s="5"/>
      <c r="CB891" s="5"/>
      <c r="CC891" s="5"/>
      <c r="CD891" s="5"/>
      <c r="CE891" s="5"/>
      <c r="CF891" s="5"/>
      <c r="CG891" s="5"/>
      <c r="CH891" s="5"/>
      <c r="CI891" s="5"/>
      <c r="CJ891" s="5"/>
      <c r="CK891" s="5"/>
      <c r="CL891" s="5"/>
      <c r="CM891" s="5"/>
      <c r="CN891" s="5"/>
      <c r="CO891" s="5"/>
      <c r="CP891" s="5"/>
      <c r="CQ891" s="5"/>
      <c r="CR891" s="5"/>
      <c r="CS891" s="5"/>
      <c r="CT891" s="5"/>
      <c r="CU891" s="5"/>
      <c r="CV891" s="5"/>
      <c r="CW891" s="5"/>
      <c r="CX891" s="5"/>
      <c r="CY891" s="5"/>
      <c r="CZ891" s="5"/>
      <c r="DA891" s="5"/>
      <c r="DB891" s="5"/>
      <c r="DC891" s="5"/>
      <c r="DD891" s="5"/>
      <c r="DE891" s="5"/>
      <c r="DF891" s="5"/>
      <c r="DG891" s="5"/>
      <c r="DH891" s="5"/>
      <c r="DI891" s="5"/>
      <c r="DJ891" s="5"/>
      <c r="DK891" s="5"/>
      <c r="DL891" s="5"/>
      <c r="DM891" s="5"/>
      <c r="DN891" s="5"/>
      <c r="DO891" s="5"/>
      <c r="DP891" s="5"/>
      <c r="DQ891" s="5"/>
      <c r="DR891" s="5"/>
      <c r="DS891" s="5"/>
      <c r="DT891" s="5"/>
      <c r="DU891" s="5"/>
      <c r="DV891" s="5"/>
      <c r="DW891" s="5"/>
      <c r="DX891" s="5"/>
      <c r="DY891" s="5"/>
      <c r="DZ891" s="5"/>
      <c r="EA891" s="5"/>
      <c r="EB891" s="5"/>
      <c r="EC891" s="5"/>
      <c r="ED891" s="5"/>
      <c r="EE891" s="5"/>
      <c r="EF891" s="5"/>
      <c r="EG891" s="5"/>
      <c r="EH891" s="5"/>
      <c r="EI891" s="5"/>
      <c r="EJ891" s="5"/>
      <c r="EK891" s="5"/>
      <c r="EL891" s="5"/>
      <c r="EM891" s="5"/>
      <c r="EN891" s="5"/>
      <c r="EO891" s="5"/>
      <c r="EP891" s="5"/>
      <c r="EQ891" s="5"/>
      <c r="ER891" s="5"/>
      <c r="ES891" s="5"/>
      <c r="ET891" s="5"/>
      <c r="EU891" s="5"/>
      <c r="EV891" s="5"/>
      <c r="EW891" s="5"/>
      <c r="EX891" s="5"/>
      <c r="EY891" s="5"/>
      <c r="EZ891" s="5"/>
      <c r="FA891" s="5"/>
      <c r="FB891" s="5"/>
      <c r="FC891" s="5"/>
      <c r="FD891" s="5"/>
      <c r="FE891" s="5"/>
      <c r="FF891" s="5"/>
      <c r="FG891" s="5"/>
      <c r="FH891" s="5"/>
      <c r="FI891" s="5"/>
      <c r="FJ891" s="5"/>
      <c r="FK891" s="5"/>
      <c r="FL891" s="5"/>
      <c r="FM891" s="5"/>
      <c r="FN891" s="5"/>
      <c r="FO891" s="5"/>
      <c r="FP891" s="5"/>
      <c r="FQ891" s="5"/>
      <c r="FR891" s="5"/>
      <c r="FS891" s="5"/>
      <c r="FT891" s="5"/>
      <c r="FU891" s="5"/>
      <c r="FV891" s="5"/>
      <c r="FW891" s="5"/>
      <c r="FX891" s="5"/>
      <c r="FY891" s="5"/>
      <c r="FZ891" s="5"/>
      <c r="GA891" s="5"/>
      <c r="GB891" s="5"/>
      <c r="GC891" s="5"/>
      <c r="GD891" s="5"/>
      <c r="GE891" s="5"/>
      <c r="GF891" s="5"/>
      <c r="GG891" s="5"/>
      <c r="GH891" s="5"/>
      <c r="GI891" s="5"/>
      <c r="GJ891" s="5"/>
      <c r="GK891" s="5"/>
      <c r="GL891" s="5"/>
      <c r="GM891" s="5"/>
      <c r="GN891" s="5"/>
      <c r="GO891" s="5"/>
      <c r="GP891" s="5"/>
      <c r="GQ891" s="5"/>
      <c r="GR891" s="5"/>
      <c r="GS891" s="5"/>
      <c r="GT891" s="5"/>
      <c r="GU891" s="5"/>
      <c r="GV891" s="5"/>
      <c r="GW891" s="5"/>
      <c r="GX891" s="5"/>
      <c r="GY891" s="5"/>
      <c r="GZ891" s="5"/>
      <c r="HA891" s="5"/>
      <c r="HB891" s="5"/>
      <c r="HC891" s="5"/>
      <c r="HD891" s="5"/>
      <c r="HE891" s="5"/>
      <c r="HF891" s="5"/>
      <c r="HG891" s="5"/>
      <c r="HH891" s="5"/>
      <c r="HI891" s="5"/>
      <c r="HJ891" s="5"/>
      <c r="HK891" s="5"/>
      <c r="HL891" s="5"/>
    </row>
    <row r="892" spans="1:220" s="56" customFormat="1" x14ac:dyDescent="0.25">
      <c r="A892" s="44"/>
      <c r="B892" s="142"/>
      <c r="C892" s="143"/>
      <c r="D892" s="26"/>
      <c r="E892" s="26"/>
      <c r="F892" s="26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  <c r="AX892" s="5"/>
      <c r="AY892" s="5"/>
      <c r="AZ892" s="5"/>
      <c r="BA892" s="5"/>
      <c r="BB892" s="5"/>
      <c r="BC892" s="5"/>
      <c r="BD892" s="5"/>
      <c r="BE892" s="5"/>
      <c r="BF892" s="5"/>
      <c r="BG892" s="5"/>
      <c r="BH892" s="5"/>
      <c r="BI892" s="5"/>
      <c r="BJ892" s="5"/>
      <c r="BK892" s="5"/>
      <c r="BL892" s="5"/>
      <c r="BM892" s="5"/>
      <c r="BN892" s="5"/>
      <c r="BO892" s="5"/>
      <c r="BP892" s="5"/>
      <c r="BQ892" s="5"/>
      <c r="BR892" s="5"/>
      <c r="BS892" s="5"/>
      <c r="BT892" s="5"/>
      <c r="BU892" s="5"/>
      <c r="BV892" s="5"/>
      <c r="BW892" s="5"/>
      <c r="BX892" s="5"/>
      <c r="BY892" s="5"/>
      <c r="BZ892" s="5"/>
      <c r="CA892" s="5"/>
      <c r="CB892" s="5"/>
      <c r="CC892" s="5"/>
      <c r="CD892" s="5"/>
      <c r="CE892" s="5"/>
      <c r="CF892" s="5"/>
      <c r="CG892" s="5"/>
      <c r="CH892" s="5"/>
      <c r="CI892" s="5"/>
      <c r="CJ892" s="5"/>
      <c r="CK892" s="5"/>
      <c r="CL892" s="5"/>
      <c r="CM892" s="5"/>
      <c r="CN892" s="5"/>
      <c r="CO892" s="5"/>
      <c r="CP892" s="5"/>
      <c r="CQ892" s="5"/>
      <c r="CR892" s="5"/>
      <c r="CS892" s="5"/>
      <c r="CT892" s="5"/>
      <c r="CU892" s="5"/>
      <c r="CV892" s="5"/>
      <c r="CW892" s="5"/>
      <c r="CX892" s="5"/>
      <c r="CY892" s="5"/>
      <c r="CZ892" s="5"/>
      <c r="DA892" s="5"/>
      <c r="DB892" s="5"/>
      <c r="DC892" s="5"/>
      <c r="DD892" s="5"/>
      <c r="DE892" s="5"/>
      <c r="DF892" s="5"/>
      <c r="DG892" s="5"/>
      <c r="DH892" s="5"/>
      <c r="DI892" s="5"/>
      <c r="DJ892" s="5"/>
      <c r="DK892" s="5"/>
      <c r="DL892" s="5"/>
      <c r="DM892" s="5"/>
      <c r="DN892" s="5"/>
      <c r="DO892" s="5"/>
      <c r="DP892" s="5"/>
      <c r="DQ892" s="5"/>
      <c r="DR892" s="5"/>
      <c r="DS892" s="5"/>
      <c r="DT892" s="5"/>
      <c r="DU892" s="5"/>
      <c r="DV892" s="5"/>
      <c r="DW892" s="5"/>
      <c r="DX892" s="5"/>
      <c r="DY892" s="5"/>
      <c r="DZ892" s="5"/>
      <c r="EA892" s="5"/>
      <c r="EB892" s="5"/>
      <c r="EC892" s="5"/>
      <c r="ED892" s="5"/>
      <c r="EE892" s="5"/>
      <c r="EF892" s="5"/>
      <c r="EG892" s="5"/>
      <c r="EH892" s="5"/>
      <c r="EI892" s="5"/>
      <c r="EJ892" s="5"/>
      <c r="EK892" s="5"/>
      <c r="EL892" s="5"/>
      <c r="EM892" s="5"/>
      <c r="EN892" s="5"/>
      <c r="EO892" s="5"/>
      <c r="EP892" s="5"/>
      <c r="EQ892" s="5"/>
      <c r="ER892" s="5"/>
      <c r="ES892" s="5"/>
      <c r="ET892" s="5"/>
      <c r="EU892" s="5"/>
      <c r="EV892" s="5"/>
      <c r="EW892" s="5"/>
      <c r="EX892" s="5"/>
      <c r="EY892" s="5"/>
      <c r="EZ892" s="5"/>
      <c r="FA892" s="5"/>
      <c r="FB892" s="5"/>
      <c r="FC892" s="5"/>
      <c r="FD892" s="5"/>
      <c r="FE892" s="5"/>
      <c r="FF892" s="5"/>
      <c r="FG892" s="5"/>
      <c r="FH892" s="5"/>
      <c r="FI892" s="5"/>
      <c r="FJ892" s="5"/>
      <c r="FK892" s="5"/>
      <c r="FL892" s="5"/>
      <c r="FM892" s="5"/>
      <c r="FN892" s="5"/>
      <c r="FO892" s="5"/>
      <c r="FP892" s="5"/>
      <c r="FQ892" s="5"/>
      <c r="FR892" s="5"/>
      <c r="FS892" s="5"/>
      <c r="FT892" s="5"/>
      <c r="FU892" s="5"/>
      <c r="FV892" s="5"/>
      <c r="FW892" s="5"/>
      <c r="FX892" s="5"/>
      <c r="FY892" s="5"/>
      <c r="FZ892" s="5"/>
      <c r="GA892" s="5"/>
      <c r="GB892" s="5"/>
      <c r="GC892" s="5"/>
      <c r="GD892" s="5"/>
      <c r="GE892" s="5"/>
      <c r="GF892" s="5"/>
      <c r="GG892" s="5"/>
      <c r="GH892" s="5"/>
      <c r="GI892" s="5"/>
      <c r="GJ892" s="5"/>
      <c r="GK892" s="5"/>
      <c r="GL892" s="5"/>
      <c r="GM892" s="5"/>
      <c r="GN892" s="5"/>
      <c r="GO892" s="5"/>
      <c r="GP892" s="5"/>
      <c r="GQ892" s="5"/>
      <c r="GR892" s="5"/>
      <c r="GS892" s="5"/>
      <c r="GT892" s="5"/>
      <c r="GU892" s="5"/>
      <c r="GV892" s="5"/>
      <c r="GW892" s="5"/>
      <c r="GX892" s="5"/>
      <c r="GY892" s="5"/>
      <c r="GZ892" s="5"/>
      <c r="HA892" s="5"/>
      <c r="HB892" s="5"/>
      <c r="HC892" s="5"/>
      <c r="HD892" s="5"/>
      <c r="HE892" s="5"/>
      <c r="HF892" s="5"/>
      <c r="HG892" s="5"/>
      <c r="HH892" s="5"/>
      <c r="HI892" s="5"/>
      <c r="HJ892" s="5"/>
      <c r="HK892" s="5"/>
      <c r="HL892" s="5"/>
    </row>
    <row r="893" spans="1:220" s="56" customFormat="1" x14ac:dyDescent="0.25">
      <c r="A893" s="44"/>
      <c r="B893" s="142"/>
      <c r="C893" s="143"/>
      <c r="D893" s="26"/>
      <c r="E893" s="26"/>
      <c r="F893" s="26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  <c r="AX893" s="5"/>
      <c r="AY893" s="5"/>
      <c r="AZ893" s="5"/>
      <c r="BA893" s="5"/>
      <c r="BB893" s="5"/>
      <c r="BC893" s="5"/>
      <c r="BD893" s="5"/>
      <c r="BE893" s="5"/>
      <c r="BF893" s="5"/>
      <c r="BG893" s="5"/>
      <c r="BH893" s="5"/>
      <c r="BI893" s="5"/>
      <c r="BJ893" s="5"/>
      <c r="BK893" s="5"/>
      <c r="BL893" s="5"/>
      <c r="BM893" s="5"/>
      <c r="BN893" s="5"/>
      <c r="BO893" s="5"/>
      <c r="BP893" s="5"/>
      <c r="BQ893" s="5"/>
      <c r="BR893" s="5"/>
      <c r="BS893" s="5"/>
      <c r="BT893" s="5"/>
      <c r="BU893" s="5"/>
      <c r="BV893" s="5"/>
      <c r="BW893" s="5"/>
      <c r="BX893" s="5"/>
      <c r="BY893" s="5"/>
      <c r="BZ893" s="5"/>
      <c r="CA893" s="5"/>
      <c r="CB893" s="5"/>
      <c r="CC893" s="5"/>
      <c r="CD893" s="5"/>
      <c r="CE893" s="5"/>
      <c r="CF893" s="5"/>
      <c r="CG893" s="5"/>
      <c r="CH893" s="5"/>
      <c r="CI893" s="5"/>
      <c r="CJ893" s="5"/>
      <c r="CK893" s="5"/>
      <c r="CL893" s="5"/>
      <c r="CM893" s="5"/>
      <c r="CN893" s="5"/>
      <c r="CO893" s="5"/>
      <c r="CP893" s="5"/>
      <c r="CQ893" s="5"/>
      <c r="CR893" s="5"/>
      <c r="CS893" s="5"/>
      <c r="CT893" s="5"/>
      <c r="CU893" s="5"/>
      <c r="CV893" s="5"/>
      <c r="CW893" s="5"/>
      <c r="CX893" s="5"/>
      <c r="CY893" s="5"/>
      <c r="CZ893" s="5"/>
      <c r="DA893" s="5"/>
      <c r="DB893" s="5"/>
      <c r="DC893" s="5"/>
      <c r="DD893" s="5"/>
      <c r="DE893" s="5"/>
      <c r="DF893" s="5"/>
      <c r="DG893" s="5"/>
      <c r="DH893" s="5"/>
      <c r="DI893" s="5"/>
      <c r="DJ893" s="5"/>
      <c r="DK893" s="5"/>
      <c r="DL893" s="5"/>
      <c r="DM893" s="5"/>
      <c r="DN893" s="5"/>
      <c r="DO893" s="5"/>
      <c r="DP893" s="5"/>
      <c r="DQ893" s="5"/>
      <c r="DR893" s="5"/>
      <c r="DS893" s="5"/>
      <c r="DT893" s="5"/>
      <c r="DU893" s="5"/>
      <c r="DV893" s="5"/>
      <c r="DW893" s="5"/>
      <c r="DX893" s="5"/>
      <c r="DY893" s="5"/>
      <c r="DZ893" s="5"/>
      <c r="EA893" s="5"/>
      <c r="EB893" s="5"/>
      <c r="EC893" s="5"/>
      <c r="ED893" s="5"/>
      <c r="EE893" s="5"/>
      <c r="EF893" s="5"/>
      <c r="EG893" s="5"/>
      <c r="EH893" s="5"/>
      <c r="EI893" s="5"/>
      <c r="EJ893" s="5"/>
      <c r="EK893" s="5"/>
      <c r="EL893" s="5"/>
      <c r="EM893" s="5"/>
      <c r="EN893" s="5"/>
      <c r="EO893" s="5"/>
      <c r="EP893" s="5"/>
      <c r="EQ893" s="5"/>
      <c r="ER893" s="5"/>
      <c r="ES893" s="5"/>
      <c r="ET893" s="5"/>
      <c r="EU893" s="5"/>
      <c r="EV893" s="5"/>
      <c r="EW893" s="5"/>
      <c r="EX893" s="5"/>
      <c r="EY893" s="5"/>
      <c r="EZ893" s="5"/>
      <c r="FA893" s="5"/>
      <c r="FB893" s="5"/>
      <c r="FC893" s="5"/>
      <c r="FD893" s="5"/>
      <c r="FE893" s="5"/>
      <c r="FF893" s="5"/>
      <c r="FG893" s="5"/>
      <c r="FH893" s="5"/>
      <c r="FI893" s="5"/>
      <c r="FJ893" s="5"/>
      <c r="FK893" s="5"/>
      <c r="FL893" s="5"/>
      <c r="FM893" s="5"/>
      <c r="FN893" s="5"/>
      <c r="FO893" s="5"/>
      <c r="FP893" s="5"/>
      <c r="FQ893" s="5"/>
      <c r="FR893" s="5"/>
      <c r="FS893" s="5"/>
      <c r="FT893" s="5"/>
      <c r="FU893" s="5"/>
      <c r="FV893" s="5"/>
      <c r="FW893" s="5"/>
      <c r="FX893" s="5"/>
      <c r="FY893" s="5"/>
      <c r="FZ893" s="5"/>
      <c r="GA893" s="5"/>
      <c r="GB893" s="5"/>
      <c r="GC893" s="5"/>
      <c r="GD893" s="5"/>
      <c r="GE893" s="5"/>
      <c r="GF893" s="5"/>
      <c r="GG893" s="5"/>
      <c r="GH893" s="5"/>
      <c r="GI893" s="5"/>
      <c r="GJ893" s="5"/>
      <c r="GK893" s="5"/>
      <c r="GL893" s="5"/>
      <c r="GM893" s="5"/>
      <c r="GN893" s="5"/>
      <c r="GO893" s="5"/>
      <c r="GP893" s="5"/>
      <c r="GQ893" s="5"/>
      <c r="GR893" s="5"/>
      <c r="GS893" s="5"/>
      <c r="GT893" s="5"/>
      <c r="GU893" s="5"/>
      <c r="GV893" s="5"/>
      <c r="GW893" s="5"/>
      <c r="GX893" s="5"/>
      <c r="GY893" s="5"/>
      <c r="GZ893" s="5"/>
      <c r="HA893" s="5"/>
      <c r="HB893" s="5"/>
      <c r="HC893" s="5"/>
      <c r="HD893" s="5"/>
      <c r="HE893" s="5"/>
      <c r="HF893" s="5"/>
      <c r="HG893" s="5"/>
      <c r="HH893" s="5"/>
      <c r="HI893" s="5"/>
      <c r="HJ893" s="5"/>
      <c r="HK893" s="5"/>
      <c r="HL893" s="5"/>
    </row>
    <row r="894" spans="1:220" s="56" customFormat="1" x14ac:dyDescent="0.25">
      <c r="A894" s="44"/>
      <c r="B894" s="142"/>
      <c r="C894" s="143"/>
      <c r="D894" s="26"/>
      <c r="E894" s="26"/>
      <c r="F894" s="26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  <c r="AX894" s="5"/>
      <c r="AY894" s="5"/>
      <c r="AZ894" s="5"/>
      <c r="BA894" s="5"/>
      <c r="BB894" s="5"/>
      <c r="BC894" s="5"/>
      <c r="BD894" s="5"/>
      <c r="BE894" s="5"/>
      <c r="BF894" s="5"/>
      <c r="BG894" s="5"/>
      <c r="BH894" s="5"/>
      <c r="BI894" s="5"/>
      <c r="BJ894" s="5"/>
      <c r="BK894" s="5"/>
      <c r="BL894" s="5"/>
      <c r="BM894" s="5"/>
      <c r="BN894" s="5"/>
      <c r="BO894" s="5"/>
      <c r="BP894" s="5"/>
      <c r="BQ894" s="5"/>
      <c r="BR894" s="5"/>
      <c r="BS894" s="5"/>
      <c r="BT894" s="5"/>
      <c r="BU894" s="5"/>
      <c r="BV894" s="5"/>
      <c r="BW894" s="5"/>
      <c r="BX894" s="5"/>
      <c r="BY894" s="5"/>
      <c r="BZ894" s="5"/>
      <c r="CA894" s="5"/>
      <c r="CB894" s="5"/>
      <c r="CC894" s="5"/>
      <c r="CD894" s="5"/>
      <c r="CE894" s="5"/>
      <c r="CF894" s="5"/>
      <c r="CG894" s="5"/>
      <c r="CH894" s="5"/>
      <c r="CI894" s="5"/>
      <c r="CJ894" s="5"/>
      <c r="CK894" s="5"/>
      <c r="CL894" s="5"/>
      <c r="CM894" s="5"/>
      <c r="CN894" s="5"/>
      <c r="CO894" s="5"/>
      <c r="CP894" s="5"/>
      <c r="CQ894" s="5"/>
      <c r="CR894" s="5"/>
      <c r="CS894" s="5"/>
      <c r="CT894" s="5"/>
      <c r="CU894" s="5"/>
      <c r="CV894" s="5"/>
      <c r="CW894" s="5"/>
      <c r="CX894" s="5"/>
      <c r="CY894" s="5"/>
      <c r="CZ894" s="5"/>
      <c r="DA894" s="5"/>
      <c r="DB894" s="5"/>
      <c r="DC894" s="5"/>
      <c r="DD894" s="5"/>
      <c r="DE894" s="5"/>
      <c r="DF894" s="5"/>
      <c r="DG894" s="5"/>
      <c r="DH894" s="5"/>
      <c r="DI894" s="5"/>
      <c r="DJ894" s="5"/>
      <c r="DK894" s="5"/>
      <c r="DL894" s="5"/>
      <c r="DM894" s="5"/>
      <c r="DN894" s="5"/>
      <c r="DO894" s="5"/>
      <c r="DP894" s="5"/>
      <c r="DQ894" s="5"/>
      <c r="DR894" s="5"/>
      <c r="DS894" s="5"/>
      <c r="DT894" s="5"/>
      <c r="DU894" s="5"/>
      <c r="DV894" s="5"/>
      <c r="DW894" s="5"/>
      <c r="DX894" s="5"/>
      <c r="DY894" s="5"/>
      <c r="DZ894" s="5"/>
      <c r="EA894" s="5"/>
      <c r="EB894" s="5"/>
      <c r="EC894" s="5"/>
      <c r="ED894" s="5"/>
      <c r="EE894" s="5"/>
      <c r="EF894" s="5"/>
      <c r="EG894" s="5"/>
      <c r="EH894" s="5"/>
      <c r="EI894" s="5"/>
      <c r="EJ894" s="5"/>
      <c r="EK894" s="5"/>
      <c r="EL894" s="5"/>
      <c r="EM894" s="5"/>
      <c r="EN894" s="5"/>
      <c r="EO894" s="5"/>
      <c r="EP894" s="5"/>
      <c r="EQ894" s="5"/>
      <c r="ER894" s="5"/>
      <c r="ES894" s="5"/>
      <c r="ET894" s="5"/>
      <c r="EU894" s="5"/>
      <c r="EV894" s="5"/>
      <c r="EW894" s="5"/>
      <c r="EX894" s="5"/>
      <c r="EY894" s="5"/>
      <c r="EZ894" s="5"/>
      <c r="FA894" s="5"/>
      <c r="FB894" s="5"/>
      <c r="FC894" s="5"/>
      <c r="FD894" s="5"/>
      <c r="FE894" s="5"/>
      <c r="FF894" s="5"/>
      <c r="FG894" s="5"/>
      <c r="FH894" s="5"/>
      <c r="FI894" s="5"/>
      <c r="FJ894" s="5"/>
      <c r="FK894" s="5"/>
      <c r="FL894" s="5"/>
      <c r="FM894" s="5"/>
      <c r="FN894" s="5"/>
      <c r="FO894" s="5"/>
      <c r="FP894" s="5"/>
      <c r="FQ894" s="5"/>
      <c r="FR894" s="5"/>
      <c r="FS894" s="5"/>
      <c r="FT894" s="5"/>
      <c r="FU894" s="5"/>
      <c r="FV894" s="5"/>
      <c r="FW894" s="5"/>
      <c r="FX894" s="5"/>
      <c r="FY894" s="5"/>
      <c r="FZ894" s="5"/>
      <c r="GA894" s="5"/>
      <c r="GB894" s="5"/>
      <c r="GC894" s="5"/>
      <c r="GD894" s="5"/>
      <c r="GE894" s="5"/>
      <c r="GF894" s="5"/>
      <c r="GG894" s="5"/>
      <c r="GH894" s="5"/>
      <c r="GI894" s="5"/>
      <c r="GJ894" s="5"/>
      <c r="GK894" s="5"/>
      <c r="GL894" s="5"/>
      <c r="GM894" s="5"/>
      <c r="GN894" s="5"/>
      <c r="GO894" s="5"/>
      <c r="GP894" s="5"/>
      <c r="GQ894" s="5"/>
      <c r="GR894" s="5"/>
      <c r="GS894" s="5"/>
      <c r="GT894" s="5"/>
      <c r="GU894" s="5"/>
      <c r="GV894" s="5"/>
      <c r="GW894" s="5"/>
      <c r="GX894" s="5"/>
      <c r="GY894" s="5"/>
      <c r="GZ894" s="5"/>
      <c r="HA894" s="5"/>
      <c r="HB894" s="5"/>
      <c r="HC894" s="5"/>
      <c r="HD894" s="5"/>
      <c r="HE894" s="5"/>
      <c r="HF894" s="5"/>
      <c r="HG894" s="5"/>
      <c r="HH894" s="5"/>
      <c r="HI894" s="5"/>
      <c r="HJ894" s="5"/>
      <c r="HK894" s="5"/>
      <c r="HL894" s="5"/>
    </row>
    <row r="895" spans="1:220" s="56" customFormat="1" x14ac:dyDescent="0.25">
      <c r="A895" s="44"/>
      <c r="B895" s="142"/>
      <c r="C895" s="143"/>
      <c r="D895" s="26"/>
      <c r="E895" s="26"/>
      <c r="F895" s="26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  <c r="AX895" s="5"/>
      <c r="AY895" s="5"/>
      <c r="AZ895" s="5"/>
      <c r="BA895" s="5"/>
      <c r="BB895" s="5"/>
      <c r="BC895" s="5"/>
      <c r="BD895" s="5"/>
      <c r="BE895" s="5"/>
      <c r="BF895" s="5"/>
      <c r="BG895" s="5"/>
      <c r="BH895" s="5"/>
      <c r="BI895" s="5"/>
      <c r="BJ895" s="5"/>
      <c r="BK895" s="5"/>
      <c r="BL895" s="5"/>
      <c r="BM895" s="5"/>
      <c r="BN895" s="5"/>
      <c r="BO895" s="5"/>
      <c r="BP895" s="5"/>
      <c r="BQ895" s="5"/>
      <c r="BR895" s="5"/>
      <c r="BS895" s="5"/>
      <c r="BT895" s="5"/>
      <c r="BU895" s="5"/>
      <c r="BV895" s="5"/>
      <c r="BW895" s="5"/>
      <c r="BX895" s="5"/>
      <c r="BY895" s="5"/>
      <c r="BZ895" s="5"/>
      <c r="CA895" s="5"/>
      <c r="CB895" s="5"/>
      <c r="CC895" s="5"/>
      <c r="CD895" s="5"/>
      <c r="CE895" s="5"/>
      <c r="CF895" s="5"/>
      <c r="CG895" s="5"/>
      <c r="CH895" s="5"/>
      <c r="CI895" s="5"/>
      <c r="CJ895" s="5"/>
      <c r="CK895" s="5"/>
      <c r="CL895" s="5"/>
      <c r="CM895" s="5"/>
      <c r="CN895" s="5"/>
      <c r="CO895" s="5"/>
      <c r="CP895" s="5"/>
      <c r="CQ895" s="5"/>
      <c r="CR895" s="5"/>
      <c r="CS895" s="5"/>
      <c r="CT895" s="5"/>
      <c r="CU895" s="5"/>
      <c r="CV895" s="5"/>
      <c r="CW895" s="5"/>
      <c r="CX895" s="5"/>
      <c r="CY895" s="5"/>
      <c r="CZ895" s="5"/>
      <c r="DA895" s="5"/>
      <c r="DB895" s="5"/>
      <c r="DC895" s="5"/>
      <c r="DD895" s="5"/>
      <c r="DE895" s="5"/>
      <c r="DF895" s="5"/>
      <c r="DG895" s="5"/>
      <c r="DH895" s="5"/>
      <c r="DI895" s="5"/>
      <c r="DJ895" s="5"/>
      <c r="DK895" s="5"/>
      <c r="DL895" s="5"/>
      <c r="DM895" s="5"/>
      <c r="DN895" s="5"/>
      <c r="DO895" s="5"/>
      <c r="DP895" s="5"/>
      <c r="DQ895" s="5"/>
      <c r="DR895" s="5"/>
      <c r="DS895" s="5"/>
      <c r="DT895" s="5"/>
      <c r="DU895" s="5"/>
      <c r="DV895" s="5"/>
      <c r="DW895" s="5"/>
      <c r="DX895" s="5"/>
      <c r="DY895" s="5"/>
      <c r="DZ895" s="5"/>
      <c r="EA895" s="5"/>
      <c r="EB895" s="5"/>
      <c r="EC895" s="5"/>
      <c r="ED895" s="5"/>
      <c r="EE895" s="5"/>
      <c r="EF895" s="5"/>
      <c r="EG895" s="5"/>
      <c r="EH895" s="5"/>
      <c r="EI895" s="5"/>
      <c r="EJ895" s="5"/>
      <c r="EK895" s="5"/>
      <c r="EL895" s="5"/>
      <c r="EM895" s="5"/>
      <c r="EN895" s="5"/>
      <c r="EO895" s="5"/>
      <c r="EP895" s="5"/>
      <c r="EQ895" s="5"/>
      <c r="ER895" s="5"/>
      <c r="ES895" s="5"/>
      <c r="ET895" s="5"/>
      <c r="EU895" s="5"/>
      <c r="EV895" s="5"/>
      <c r="EW895" s="5"/>
      <c r="EX895" s="5"/>
      <c r="EY895" s="5"/>
      <c r="EZ895" s="5"/>
      <c r="FA895" s="5"/>
      <c r="FB895" s="5"/>
      <c r="FC895" s="5"/>
      <c r="FD895" s="5"/>
      <c r="FE895" s="5"/>
      <c r="FF895" s="5"/>
      <c r="FG895" s="5"/>
      <c r="FH895" s="5"/>
      <c r="FI895" s="5"/>
      <c r="FJ895" s="5"/>
      <c r="FK895" s="5"/>
      <c r="FL895" s="5"/>
      <c r="FM895" s="5"/>
      <c r="FN895" s="5"/>
      <c r="FO895" s="5"/>
      <c r="FP895" s="5"/>
      <c r="FQ895" s="5"/>
      <c r="FR895" s="5"/>
      <c r="FS895" s="5"/>
      <c r="FT895" s="5"/>
      <c r="FU895" s="5"/>
      <c r="FV895" s="5"/>
      <c r="FW895" s="5"/>
      <c r="FX895" s="5"/>
      <c r="FY895" s="5"/>
      <c r="FZ895" s="5"/>
      <c r="GA895" s="5"/>
      <c r="GB895" s="5"/>
      <c r="GC895" s="5"/>
      <c r="GD895" s="5"/>
      <c r="GE895" s="5"/>
      <c r="GF895" s="5"/>
      <c r="GG895" s="5"/>
      <c r="GH895" s="5"/>
      <c r="GI895" s="5"/>
      <c r="GJ895" s="5"/>
      <c r="GK895" s="5"/>
      <c r="GL895" s="5"/>
      <c r="GM895" s="5"/>
      <c r="GN895" s="5"/>
      <c r="GO895" s="5"/>
      <c r="GP895" s="5"/>
      <c r="GQ895" s="5"/>
      <c r="GR895" s="5"/>
      <c r="GS895" s="5"/>
      <c r="GT895" s="5"/>
      <c r="GU895" s="5"/>
      <c r="GV895" s="5"/>
      <c r="GW895" s="5"/>
      <c r="GX895" s="5"/>
      <c r="GY895" s="5"/>
      <c r="GZ895" s="5"/>
      <c r="HA895" s="5"/>
      <c r="HB895" s="5"/>
      <c r="HC895" s="5"/>
      <c r="HD895" s="5"/>
      <c r="HE895" s="5"/>
      <c r="HF895" s="5"/>
      <c r="HG895" s="5"/>
      <c r="HH895" s="5"/>
      <c r="HI895" s="5"/>
      <c r="HJ895" s="5"/>
      <c r="HK895" s="5"/>
      <c r="HL895" s="5"/>
    </row>
    <row r="896" spans="1:220" s="56" customFormat="1" x14ac:dyDescent="0.25">
      <c r="A896" s="44"/>
      <c r="B896" s="142"/>
      <c r="C896" s="143"/>
      <c r="D896" s="26"/>
      <c r="E896" s="26"/>
      <c r="F896" s="26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  <c r="AX896" s="5"/>
      <c r="AY896" s="5"/>
      <c r="AZ896" s="5"/>
      <c r="BA896" s="5"/>
      <c r="BB896" s="5"/>
      <c r="BC896" s="5"/>
      <c r="BD896" s="5"/>
      <c r="BE896" s="5"/>
      <c r="BF896" s="5"/>
      <c r="BG896" s="5"/>
      <c r="BH896" s="5"/>
      <c r="BI896" s="5"/>
      <c r="BJ896" s="5"/>
      <c r="BK896" s="5"/>
      <c r="BL896" s="5"/>
      <c r="BM896" s="5"/>
      <c r="BN896" s="5"/>
      <c r="BO896" s="5"/>
      <c r="BP896" s="5"/>
      <c r="BQ896" s="5"/>
      <c r="BR896" s="5"/>
      <c r="BS896" s="5"/>
      <c r="BT896" s="5"/>
      <c r="BU896" s="5"/>
      <c r="BV896" s="5"/>
      <c r="BW896" s="5"/>
      <c r="BX896" s="5"/>
      <c r="BY896" s="5"/>
      <c r="BZ896" s="5"/>
      <c r="CA896" s="5"/>
      <c r="CB896" s="5"/>
      <c r="CC896" s="5"/>
      <c r="CD896" s="5"/>
      <c r="CE896" s="5"/>
      <c r="CF896" s="5"/>
      <c r="CG896" s="5"/>
      <c r="CH896" s="5"/>
      <c r="CI896" s="5"/>
      <c r="CJ896" s="5"/>
      <c r="CK896" s="5"/>
      <c r="CL896" s="5"/>
      <c r="CM896" s="5"/>
      <c r="CN896" s="5"/>
      <c r="CO896" s="5"/>
      <c r="CP896" s="5"/>
      <c r="CQ896" s="5"/>
      <c r="CR896" s="5"/>
      <c r="CS896" s="5"/>
      <c r="CT896" s="5"/>
      <c r="CU896" s="5"/>
      <c r="CV896" s="5"/>
      <c r="CW896" s="5"/>
      <c r="CX896" s="5"/>
      <c r="CY896" s="5"/>
      <c r="CZ896" s="5"/>
      <c r="DA896" s="5"/>
      <c r="DB896" s="5"/>
      <c r="DC896" s="5"/>
      <c r="DD896" s="5"/>
      <c r="DE896" s="5"/>
      <c r="DF896" s="5"/>
      <c r="DG896" s="5"/>
      <c r="DH896" s="5"/>
      <c r="DI896" s="5"/>
      <c r="DJ896" s="5"/>
      <c r="DK896" s="5"/>
      <c r="DL896" s="5"/>
      <c r="DM896" s="5"/>
      <c r="DN896" s="5"/>
      <c r="DO896" s="5"/>
      <c r="DP896" s="5"/>
      <c r="DQ896" s="5"/>
      <c r="DR896" s="5"/>
      <c r="DS896" s="5"/>
      <c r="DT896" s="5"/>
      <c r="DU896" s="5"/>
      <c r="DV896" s="5"/>
      <c r="DW896" s="5"/>
      <c r="DX896" s="5"/>
      <c r="DY896" s="5"/>
      <c r="DZ896" s="5"/>
      <c r="EA896" s="5"/>
      <c r="EB896" s="5"/>
      <c r="EC896" s="5"/>
      <c r="ED896" s="5"/>
      <c r="EE896" s="5"/>
      <c r="EF896" s="5"/>
      <c r="EG896" s="5"/>
      <c r="EH896" s="5"/>
      <c r="EI896" s="5"/>
      <c r="EJ896" s="5"/>
      <c r="EK896" s="5"/>
      <c r="EL896" s="5"/>
      <c r="EM896" s="5"/>
      <c r="EN896" s="5"/>
      <c r="EO896" s="5"/>
      <c r="EP896" s="5"/>
      <c r="EQ896" s="5"/>
      <c r="ER896" s="5"/>
      <c r="ES896" s="5"/>
      <c r="ET896" s="5"/>
      <c r="EU896" s="5"/>
      <c r="EV896" s="5"/>
      <c r="EW896" s="5"/>
      <c r="EX896" s="5"/>
      <c r="EY896" s="5"/>
      <c r="EZ896" s="5"/>
      <c r="FA896" s="5"/>
      <c r="FB896" s="5"/>
      <c r="FC896" s="5"/>
      <c r="FD896" s="5"/>
      <c r="FE896" s="5"/>
      <c r="FF896" s="5"/>
      <c r="FG896" s="5"/>
      <c r="FH896" s="5"/>
      <c r="FI896" s="5"/>
      <c r="FJ896" s="5"/>
      <c r="FK896" s="5"/>
      <c r="FL896" s="5"/>
      <c r="FM896" s="5"/>
      <c r="FN896" s="5"/>
      <c r="FO896" s="5"/>
      <c r="FP896" s="5"/>
      <c r="FQ896" s="5"/>
      <c r="FR896" s="5"/>
      <c r="FS896" s="5"/>
      <c r="FT896" s="5"/>
      <c r="FU896" s="5"/>
      <c r="FV896" s="5"/>
      <c r="FW896" s="5"/>
      <c r="FX896" s="5"/>
      <c r="FY896" s="5"/>
      <c r="FZ896" s="5"/>
      <c r="GA896" s="5"/>
      <c r="GB896" s="5"/>
      <c r="GC896" s="5"/>
      <c r="GD896" s="5"/>
      <c r="GE896" s="5"/>
      <c r="GF896" s="5"/>
      <c r="GG896" s="5"/>
      <c r="GH896" s="5"/>
      <c r="GI896" s="5"/>
      <c r="GJ896" s="5"/>
      <c r="GK896" s="5"/>
      <c r="GL896" s="5"/>
      <c r="GM896" s="5"/>
      <c r="GN896" s="5"/>
      <c r="GO896" s="5"/>
      <c r="GP896" s="5"/>
      <c r="GQ896" s="5"/>
      <c r="GR896" s="5"/>
      <c r="GS896" s="5"/>
      <c r="GT896" s="5"/>
      <c r="GU896" s="5"/>
      <c r="GV896" s="5"/>
      <c r="GW896" s="5"/>
      <c r="GX896" s="5"/>
      <c r="GY896" s="5"/>
      <c r="GZ896" s="5"/>
      <c r="HA896" s="5"/>
      <c r="HB896" s="5"/>
      <c r="HC896" s="5"/>
      <c r="HD896" s="5"/>
      <c r="HE896" s="5"/>
      <c r="HF896" s="5"/>
      <c r="HG896" s="5"/>
      <c r="HH896" s="5"/>
      <c r="HI896" s="5"/>
      <c r="HJ896" s="5"/>
      <c r="HK896" s="5"/>
      <c r="HL896" s="5"/>
    </row>
    <row r="897" spans="1:220" s="56" customFormat="1" x14ac:dyDescent="0.25">
      <c r="A897" s="44"/>
      <c r="B897" s="142"/>
      <c r="C897" s="143"/>
      <c r="D897" s="26"/>
      <c r="E897" s="26"/>
      <c r="F897" s="26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  <c r="AX897" s="5"/>
      <c r="AY897" s="5"/>
      <c r="AZ897" s="5"/>
      <c r="BA897" s="5"/>
      <c r="BB897" s="5"/>
      <c r="BC897" s="5"/>
      <c r="BD897" s="5"/>
      <c r="BE897" s="5"/>
      <c r="BF897" s="5"/>
      <c r="BG897" s="5"/>
      <c r="BH897" s="5"/>
      <c r="BI897" s="5"/>
      <c r="BJ897" s="5"/>
      <c r="BK897" s="5"/>
      <c r="BL897" s="5"/>
      <c r="BM897" s="5"/>
      <c r="BN897" s="5"/>
      <c r="BO897" s="5"/>
      <c r="BP897" s="5"/>
      <c r="BQ897" s="5"/>
      <c r="BR897" s="5"/>
      <c r="BS897" s="5"/>
      <c r="BT897" s="5"/>
      <c r="BU897" s="5"/>
      <c r="BV897" s="5"/>
      <c r="BW897" s="5"/>
      <c r="BX897" s="5"/>
      <c r="BY897" s="5"/>
      <c r="BZ897" s="5"/>
      <c r="CA897" s="5"/>
      <c r="CB897" s="5"/>
      <c r="CC897" s="5"/>
      <c r="CD897" s="5"/>
      <c r="CE897" s="5"/>
      <c r="CF897" s="5"/>
      <c r="CG897" s="5"/>
      <c r="CH897" s="5"/>
      <c r="CI897" s="5"/>
      <c r="CJ897" s="5"/>
      <c r="CK897" s="5"/>
      <c r="CL897" s="5"/>
      <c r="CM897" s="5"/>
      <c r="CN897" s="5"/>
      <c r="CO897" s="5"/>
      <c r="CP897" s="5"/>
      <c r="CQ897" s="5"/>
      <c r="CR897" s="5"/>
      <c r="CS897" s="5"/>
      <c r="CT897" s="5"/>
      <c r="CU897" s="5"/>
      <c r="CV897" s="5"/>
      <c r="CW897" s="5"/>
      <c r="CX897" s="5"/>
      <c r="CY897" s="5"/>
      <c r="CZ897" s="5"/>
      <c r="DA897" s="5"/>
      <c r="DB897" s="5"/>
      <c r="DC897" s="5"/>
      <c r="DD897" s="5"/>
      <c r="DE897" s="5"/>
      <c r="DF897" s="5"/>
      <c r="DG897" s="5"/>
      <c r="DH897" s="5"/>
      <c r="DI897" s="5"/>
      <c r="DJ897" s="5"/>
      <c r="DK897" s="5"/>
      <c r="DL897" s="5"/>
      <c r="DM897" s="5"/>
      <c r="DN897" s="5"/>
      <c r="DO897" s="5"/>
      <c r="DP897" s="5"/>
      <c r="DQ897" s="5"/>
      <c r="DR897" s="5"/>
      <c r="DS897" s="5"/>
      <c r="DT897" s="5"/>
      <c r="DU897" s="5"/>
      <c r="DV897" s="5"/>
      <c r="DW897" s="5"/>
      <c r="DX897" s="5"/>
      <c r="DY897" s="5"/>
      <c r="DZ897" s="5"/>
      <c r="EA897" s="5"/>
      <c r="EB897" s="5"/>
      <c r="EC897" s="5"/>
      <c r="ED897" s="5"/>
      <c r="EE897" s="5"/>
      <c r="EF897" s="5"/>
      <c r="EG897" s="5"/>
      <c r="EH897" s="5"/>
      <c r="EI897" s="5"/>
      <c r="EJ897" s="5"/>
      <c r="EK897" s="5"/>
      <c r="EL897" s="5"/>
      <c r="EM897" s="5"/>
      <c r="EN897" s="5"/>
      <c r="EO897" s="5"/>
      <c r="EP897" s="5"/>
      <c r="EQ897" s="5"/>
      <c r="ER897" s="5"/>
      <c r="ES897" s="5"/>
      <c r="ET897" s="5"/>
      <c r="EU897" s="5"/>
      <c r="EV897" s="5"/>
      <c r="EW897" s="5"/>
      <c r="EX897" s="5"/>
      <c r="EY897" s="5"/>
      <c r="EZ897" s="5"/>
      <c r="FA897" s="5"/>
      <c r="FB897" s="5"/>
      <c r="FC897" s="5"/>
      <c r="FD897" s="5"/>
      <c r="FE897" s="5"/>
      <c r="FF897" s="5"/>
      <c r="FG897" s="5"/>
      <c r="FH897" s="5"/>
      <c r="FI897" s="5"/>
      <c r="FJ897" s="5"/>
      <c r="FK897" s="5"/>
      <c r="FL897" s="5"/>
      <c r="FM897" s="5"/>
      <c r="FN897" s="5"/>
      <c r="FO897" s="5"/>
      <c r="FP897" s="5"/>
      <c r="FQ897" s="5"/>
      <c r="FR897" s="5"/>
      <c r="FS897" s="5"/>
      <c r="FT897" s="5"/>
      <c r="FU897" s="5"/>
      <c r="FV897" s="5"/>
      <c r="FW897" s="5"/>
      <c r="FX897" s="5"/>
      <c r="FY897" s="5"/>
      <c r="FZ897" s="5"/>
      <c r="GA897" s="5"/>
      <c r="GB897" s="5"/>
      <c r="GC897" s="5"/>
      <c r="GD897" s="5"/>
      <c r="GE897" s="5"/>
      <c r="GF897" s="5"/>
      <c r="GG897" s="5"/>
      <c r="GH897" s="5"/>
      <c r="GI897" s="5"/>
      <c r="GJ897" s="5"/>
      <c r="GK897" s="5"/>
      <c r="GL897" s="5"/>
      <c r="GM897" s="5"/>
      <c r="GN897" s="5"/>
      <c r="GO897" s="5"/>
      <c r="GP897" s="5"/>
      <c r="GQ897" s="5"/>
      <c r="GR897" s="5"/>
      <c r="GS897" s="5"/>
      <c r="GT897" s="5"/>
      <c r="GU897" s="5"/>
      <c r="GV897" s="5"/>
      <c r="GW897" s="5"/>
      <c r="GX897" s="5"/>
      <c r="GY897" s="5"/>
      <c r="GZ897" s="5"/>
      <c r="HA897" s="5"/>
      <c r="HB897" s="5"/>
      <c r="HC897" s="5"/>
      <c r="HD897" s="5"/>
      <c r="HE897" s="5"/>
      <c r="HF897" s="5"/>
      <c r="HG897" s="5"/>
      <c r="HH897" s="5"/>
      <c r="HI897" s="5"/>
      <c r="HJ897" s="5"/>
      <c r="HK897" s="5"/>
      <c r="HL897" s="5"/>
    </row>
    <row r="898" spans="1:220" s="56" customFormat="1" x14ac:dyDescent="0.25">
      <c r="A898" s="44"/>
      <c r="B898" s="142"/>
      <c r="C898" s="143"/>
      <c r="D898" s="26"/>
      <c r="E898" s="26"/>
      <c r="F898" s="26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  <c r="AX898" s="5"/>
      <c r="AY898" s="5"/>
      <c r="AZ898" s="5"/>
      <c r="BA898" s="5"/>
      <c r="BB898" s="5"/>
      <c r="BC898" s="5"/>
      <c r="BD898" s="5"/>
      <c r="BE898" s="5"/>
      <c r="BF898" s="5"/>
      <c r="BG898" s="5"/>
      <c r="BH898" s="5"/>
      <c r="BI898" s="5"/>
      <c r="BJ898" s="5"/>
      <c r="BK898" s="5"/>
      <c r="BL898" s="5"/>
      <c r="BM898" s="5"/>
      <c r="BN898" s="5"/>
      <c r="BO898" s="5"/>
      <c r="BP898" s="5"/>
      <c r="BQ898" s="5"/>
      <c r="BR898" s="5"/>
      <c r="BS898" s="5"/>
      <c r="BT898" s="5"/>
      <c r="BU898" s="5"/>
      <c r="BV898" s="5"/>
      <c r="BW898" s="5"/>
      <c r="BX898" s="5"/>
      <c r="BY898" s="5"/>
      <c r="BZ898" s="5"/>
      <c r="CA898" s="5"/>
      <c r="CB898" s="5"/>
      <c r="CC898" s="5"/>
      <c r="CD898" s="5"/>
      <c r="CE898" s="5"/>
      <c r="CF898" s="5"/>
      <c r="CG898" s="5"/>
      <c r="CH898" s="5"/>
      <c r="CI898" s="5"/>
      <c r="CJ898" s="5"/>
      <c r="CK898" s="5"/>
      <c r="CL898" s="5"/>
      <c r="CM898" s="5"/>
      <c r="CN898" s="5"/>
      <c r="CO898" s="5"/>
      <c r="CP898" s="5"/>
      <c r="CQ898" s="5"/>
      <c r="CR898" s="5"/>
      <c r="CS898" s="5"/>
      <c r="CT898" s="5"/>
      <c r="CU898" s="5"/>
      <c r="CV898" s="5"/>
      <c r="CW898" s="5"/>
      <c r="CX898" s="5"/>
      <c r="CY898" s="5"/>
      <c r="CZ898" s="5"/>
      <c r="DA898" s="5"/>
      <c r="DB898" s="5"/>
      <c r="DC898" s="5"/>
      <c r="DD898" s="5"/>
      <c r="DE898" s="5"/>
      <c r="DF898" s="5"/>
      <c r="DG898" s="5"/>
      <c r="DH898" s="5"/>
      <c r="DI898" s="5"/>
      <c r="DJ898" s="5"/>
      <c r="DK898" s="5"/>
      <c r="DL898" s="5"/>
      <c r="DM898" s="5"/>
      <c r="DN898" s="5"/>
      <c r="DO898" s="5"/>
      <c r="DP898" s="5"/>
      <c r="DQ898" s="5"/>
      <c r="DR898" s="5"/>
      <c r="DS898" s="5"/>
      <c r="DT898" s="5"/>
      <c r="DU898" s="5"/>
      <c r="DV898" s="5"/>
      <c r="DW898" s="5"/>
      <c r="DX898" s="5"/>
      <c r="DY898" s="5"/>
      <c r="DZ898" s="5"/>
      <c r="EA898" s="5"/>
      <c r="EB898" s="5"/>
      <c r="EC898" s="5"/>
      <c r="ED898" s="5"/>
      <c r="EE898" s="5"/>
      <c r="EF898" s="5"/>
      <c r="EG898" s="5"/>
      <c r="EH898" s="5"/>
      <c r="EI898" s="5"/>
      <c r="EJ898" s="5"/>
      <c r="EK898" s="5"/>
      <c r="EL898" s="5"/>
      <c r="EM898" s="5"/>
      <c r="EN898" s="5"/>
      <c r="EO898" s="5"/>
      <c r="EP898" s="5"/>
      <c r="EQ898" s="5"/>
      <c r="ER898" s="5"/>
      <c r="ES898" s="5"/>
      <c r="ET898" s="5"/>
      <c r="EU898" s="5"/>
      <c r="EV898" s="5"/>
      <c r="EW898" s="5"/>
      <c r="EX898" s="5"/>
      <c r="EY898" s="5"/>
      <c r="EZ898" s="5"/>
      <c r="FA898" s="5"/>
      <c r="FB898" s="5"/>
      <c r="FC898" s="5"/>
      <c r="FD898" s="5"/>
      <c r="FE898" s="5"/>
      <c r="FF898" s="5"/>
      <c r="FG898" s="5"/>
      <c r="FH898" s="5"/>
      <c r="FI898" s="5"/>
      <c r="FJ898" s="5"/>
      <c r="FK898" s="5"/>
      <c r="FL898" s="5"/>
      <c r="FM898" s="5"/>
      <c r="FN898" s="5"/>
      <c r="FO898" s="5"/>
      <c r="FP898" s="5"/>
      <c r="FQ898" s="5"/>
      <c r="FR898" s="5"/>
      <c r="FS898" s="5"/>
      <c r="FT898" s="5"/>
      <c r="FU898" s="5"/>
      <c r="FV898" s="5"/>
      <c r="FW898" s="5"/>
      <c r="FX898" s="5"/>
      <c r="FY898" s="5"/>
      <c r="FZ898" s="5"/>
      <c r="GA898" s="5"/>
      <c r="GB898" s="5"/>
      <c r="GC898" s="5"/>
      <c r="GD898" s="5"/>
      <c r="GE898" s="5"/>
      <c r="GF898" s="5"/>
      <c r="GG898" s="5"/>
      <c r="GH898" s="5"/>
      <c r="GI898" s="5"/>
      <c r="GJ898" s="5"/>
      <c r="GK898" s="5"/>
      <c r="GL898" s="5"/>
      <c r="GM898" s="5"/>
      <c r="GN898" s="5"/>
      <c r="GO898" s="5"/>
      <c r="GP898" s="5"/>
      <c r="GQ898" s="5"/>
      <c r="GR898" s="5"/>
      <c r="GS898" s="5"/>
      <c r="GT898" s="5"/>
      <c r="GU898" s="5"/>
      <c r="GV898" s="5"/>
      <c r="GW898" s="5"/>
      <c r="GX898" s="5"/>
      <c r="GY898" s="5"/>
      <c r="GZ898" s="5"/>
      <c r="HA898" s="5"/>
      <c r="HB898" s="5"/>
      <c r="HC898" s="5"/>
      <c r="HD898" s="5"/>
      <c r="HE898" s="5"/>
      <c r="HF898" s="5"/>
      <c r="HG898" s="5"/>
      <c r="HH898" s="5"/>
      <c r="HI898" s="5"/>
      <c r="HJ898" s="5"/>
      <c r="HK898" s="5"/>
      <c r="HL898" s="5"/>
    </row>
    <row r="899" spans="1:220" s="56" customFormat="1" x14ac:dyDescent="0.25">
      <c r="A899" s="44"/>
      <c r="B899" s="142"/>
      <c r="C899" s="143"/>
      <c r="D899" s="26"/>
      <c r="E899" s="26"/>
      <c r="F899" s="26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  <c r="AX899" s="5"/>
      <c r="AY899" s="5"/>
      <c r="AZ899" s="5"/>
      <c r="BA899" s="5"/>
      <c r="BB899" s="5"/>
      <c r="BC899" s="5"/>
      <c r="BD899" s="5"/>
      <c r="BE899" s="5"/>
      <c r="BF899" s="5"/>
      <c r="BG899" s="5"/>
      <c r="BH899" s="5"/>
      <c r="BI899" s="5"/>
      <c r="BJ899" s="5"/>
      <c r="BK899" s="5"/>
      <c r="BL899" s="5"/>
      <c r="BM899" s="5"/>
      <c r="BN899" s="5"/>
      <c r="BO899" s="5"/>
      <c r="BP899" s="5"/>
      <c r="BQ899" s="5"/>
      <c r="BR899" s="5"/>
      <c r="BS899" s="5"/>
      <c r="BT899" s="5"/>
      <c r="BU899" s="5"/>
      <c r="BV899" s="5"/>
      <c r="BW899" s="5"/>
      <c r="BX899" s="5"/>
      <c r="BY899" s="5"/>
      <c r="BZ899" s="5"/>
      <c r="CA899" s="5"/>
      <c r="CB899" s="5"/>
      <c r="CC899" s="5"/>
      <c r="CD899" s="5"/>
      <c r="CE899" s="5"/>
      <c r="CF899" s="5"/>
      <c r="CG899" s="5"/>
      <c r="CH899" s="5"/>
      <c r="CI899" s="5"/>
      <c r="CJ899" s="5"/>
      <c r="CK899" s="5"/>
      <c r="CL899" s="5"/>
      <c r="CM899" s="5"/>
      <c r="CN899" s="5"/>
      <c r="CO899" s="5"/>
      <c r="CP899" s="5"/>
      <c r="CQ899" s="5"/>
      <c r="CR899" s="5"/>
      <c r="CS899" s="5"/>
      <c r="CT899" s="5"/>
      <c r="CU899" s="5"/>
      <c r="CV899" s="5"/>
      <c r="CW899" s="5"/>
      <c r="CX899" s="5"/>
      <c r="CY899" s="5"/>
      <c r="CZ899" s="5"/>
      <c r="DA899" s="5"/>
      <c r="DB899" s="5"/>
      <c r="DC899" s="5"/>
      <c r="DD899" s="5"/>
      <c r="DE899" s="5"/>
      <c r="DF899" s="5"/>
      <c r="DG899" s="5"/>
      <c r="DH899" s="5"/>
      <c r="DI899" s="5"/>
      <c r="DJ899" s="5"/>
      <c r="DK899" s="5"/>
      <c r="DL899" s="5"/>
      <c r="DM899" s="5"/>
      <c r="DN899" s="5"/>
      <c r="DO899" s="5"/>
      <c r="DP899" s="5"/>
      <c r="DQ899" s="5"/>
      <c r="DR899" s="5"/>
      <c r="DS899" s="5"/>
      <c r="DT899" s="5"/>
      <c r="DU899" s="5"/>
      <c r="DV899" s="5"/>
      <c r="DW899" s="5"/>
      <c r="DX899" s="5"/>
      <c r="DY899" s="5"/>
      <c r="DZ899" s="5"/>
      <c r="EA899" s="5"/>
      <c r="EB899" s="5"/>
      <c r="EC899" s="5"/>
      <c r="ED899" s="5"/>
      <c r="EE899" s="5"/>
      <c r="EF899" s="5"/>
      <c r="EG899" s="5"/>
      <c r="EH899" s="5"/>
      <c r="EI899" s="5"/>
      <c r="EJ899" s="5"/>
      <c r="EK899" s="5"/>
      <c r="EL899" s="5"/>
      <c r="EM899" s="5"/>
      <c r="EN899" s="5"/>
      <c r="EO899" s="5"/>
      <c r="EP899" s="5"/>
      <c r="EQ899" s="5"/>
      <c r="ER899" s="5"/>
      <c r="ES899" s="5"/>
      <c r="ET899" s="5"/>
      <c r="EU899" s="5"/>
      <c r="EV899" s="5"/>
      <c r="EW899" s="5"/>
      <c r="EX899" s="5"/>
      <c r="EY899" s="5"/>
      <c r="EZ899" s="5"/>
      <c r="FA899" s="5"/>
      <c r="FB899" s="5"/>
      <c r="FC899" s="5"/>
      <c r="FD899" s="5"/>
      <c r="FE899" s="5"/>
      <c r="FF899" s="5"/>
      <c r="FG899" s="5"/>
      <c r="FH899" s="5"/>
      <c r="FI899" s="5"/>
      <c r="FJ899" s="5"/>
      <c r="FK899" s="5"/>
      <c r="FL899" s="5"/>
      <c r="FM899" s="5"/>
      <c r="FN899" s="5"/>
      <c r="FO899" s="5"/>
      <c r="FP899" s="5"/>
      <c r="FQ899" s="5"/>
      <c r="FR899" s="5"/>
      <c r="FS899" s="5"/>
      <c r="FT899" s="5"/>
      <c r="FU899" s="5"/>
      <c r="FV899" s="5"/>
      <c r="FW899" s="5"/>
      <c r="FX899" s="5"/>
      <c r="FY899" s="5"/>
      <c r="FZ899" s="5"/>
      <c r="GA899" s="5"/>
      <c r="GB899" s="5"/>
      <c r="GC899" s="5"/>
      <c r="GD899" s="5"/>
      <c r="GE899" s="5"/>
      <c r="GF899" s="5"/>
      <c r="GG899" s="5"/>
      <c r="GH899" s="5"/>
      <c r="GI899" s="5"/>
      <c r="GJ899" s="5"/>
      <c r="GK899" s="5"/>
      <c r="GL899" s="5"/>
      <c r="GM899" s="5"/>
      <c r="GN899" s="5"/>
      <c r="GO899" s="5"/>
      <c r="GP899" s="5"/>
      <c r="GQ899" s="5"/>
      <c r="GR899" s="5"/>
      <c r="GS899" s="5"/>
      <c r="GT899" s="5"/>
      <c r="GU899" s="5"/>
      <c r="GV899" s="5"/>
      <c r="GW899" s="5"/>
      <c r="GX899" s="5"/>
      <c r="GY899" s="5"/>
      <c r="GZ899" s="5"/>
      <c r="HA899" s="5"/>
      <c r="HB899" s="5"/>
      <c r="HC899" s="5"/>
      <c r="HD899" s="5"/>
      <c r="HE899" s="5"/>
      <c r="HF899" s="5"/>
      <c r="HG899" s="5"/>
      <c r="HH899" s="5"/>
      <c r="HI899" s="5"/>
      <c r="HJ899" s="5"/>
      <c r="HK899" s="5"/>
      <c r="HL899" s="5"/>
    </row>
    <row r="900" spans="1:220" s="56" customFormat="1" x14ac:dyDescent="0.25">
      <c r="A900" s="44"/>
      <c r="B900" s="142"/>
      <c r="C900" s="143"/>
      <c r="D900" s="26"/>
      <c r="E900" s="26"/>
      <c r="F900" s="26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  <c r="AX900" s="5"/>
      <c r="AY900" s="5"/>
      <c r="AZ900" s="5"/>
      <c r="BA900" s="5"/>
      <c r="BB900" s="5"/>
      <c r="BC900" s="5"/>
      <c r="BD900" s="5"/>
      <c r="BE900" s="5"/>
      <c r="BF900" s="5"/>
      <c r="BG900" s="5"/>
      <c r="BH900" s="5"/>
      <c r="BI900" s="5"/>
      <c r="BJ900" s="5"/>
      <c r="BK900" s="5"/>
      <c r="BL900" s="5"/>
      <c r="BM900" s="5"/>
      <c r="BN900" s="5"/>
      <c r="BO900" s="5"/>
      <c r="BP900" s="5"/>
      <c r="BQ900" s="5"/>
      <c r="BR900" s="5"/>
      <c r="BS900" s="5"/>
      <c r="BT900" s="5"/>
      <c r="BU900" s="5"/>
      <c r="BV900" s="5"/>
      <c r="BW900" s="5"/>
      <c r="BX900" s="5"/>
      <c r="BY900" s="5"/>
      <c r="BZ900" s="5"/>
      <c r="CA900" s="5"/>
      <c r="CB900" s="5"/>
      <c r="CC900" s="5"/>
      <c r="CD900" s="5"/>
      <c r="CE900" s="5"/>
      <c r="CF900" s="5"/>
      <c r="CG900" s="5"/>
      <c r="CH900" s="5"/>
      <c r="CI900" s="5"/>
      <c r="CJ900" s="5"/>
      <c r="CK900" s="5"/>
      <c r="CL900" s="5"/>
      <c r="CM900" s="5"/>
      <c r="CN900" s="5"/>
      <c r="CO900" s="5"/>
      <c r="CP900" s="5"/>
      <c r="CQ900" s="5"/>
      <c r="CR900" s="5"/>
      <c r="CS900" s="5"/>
      <c r="CT900" s="5"/>
      <c r="CU900" s="5"/>
      <c r="CV900" s="5"/>
      <c r="CW900" s="5"/>
      <c r="CX900" s="5"/>
      <c r="CY900" s="5"/>
      <c r="CZ900" s="5"/>
      <c r="DA900" s="5"/>
      <c r="DB900" s="5"/>
      <c r="DC900" s="5"/>
      <c r="DD900" s="5"/>
      <c r="DE900" s="5"/>
      <c r="DF900" s="5"/>
      <c r="DG900" s="5"/>
      <c r="DH900" s="5"/>
      <c r="DI900" s="5"/>
      <c r="DJ900" s="5"/>
      <c r="DK900" s="5"/>
      <c r="DL900" s="5"/>
      <c r="DM900" s="5"/>
      <c r="DN900" s="5"/>
      <c r="DO900" s="5"/>
      <c r="DP900" s="5"/>
      <c r="DQ900" s="5"/>
      <c r="DR900" s="5"/>
      <c r="DS900" s="5"/>
      <c r="DT900" s="5"/>
      <c r="DU900" s="5"/>
      <c r="DV900" s="5"/>
      <c r="DW900" s="5"/>
      <c r="DX900" s="5"/>
      <c r="DY900" s="5"/>
      <c r="DZ900" s="5"/>
      <c r="EA900" s="5"/>
      <c r="EB900" s="5"/>
      <c r="EC900" s="5"/>
      <c r="ED900" s="5"/>
      <c r="EE900" s="5"/>
      <c r="EF900" s="5"/>
      <c r="EG900" s="5"/>
      <c r="EH900" s="5"/>
      <c r="EI900" s="5"/>
      <c r="EJ900" s="5"/>
      <c r="EK900" s="5"/>
      <c r="EL900" s="5"/>
      <c r="EM900" s="5"/>
      <c r="EN900" s="5"/>
      <c r="EO900" s="5"/>
      <c r="EP900" s="5"/>
      <c r="EQ900" s="5"/>
      <c r="ER900" s="5"/>
      <c r="ES900" s="5"/>
      <c r="ET900" s="5"/>
      <c r="EU900" s="5"/>
      <c r="EV900" s="5"/>
      <c r="EW900" s="5"/>
      <c r="EX900" s="5"/>
      <c r="EY900" s="5"/>
      <c r="EZ900" s="5"/>
      <c r="FA900" s="5"/>
      <c r="FB900" s="5"/>
      <c r="FC900" s="5"/>
      <c r="FD900" s="5"/>
      <c r="FE900" s="5"/>
      <c r="FF900" s="5"/>
      <c r="FG900" s="5"/>
      <c r="FH900" s="5"/>
      <c r="FI900" s="5"/>
      <c r="FJ900" s="5"/>
      <c r="FK900" s="5"/>
      <c r="FL900" s="5"/>
      <c r="FM900" s="5"/>
      <c r="FN900" s="5"/>
      <c r="FO900" s="5"/>
      <c r="FP900" s="5"/>
      <c r="FQ900" s="5"/>
      <c r="FR900" s="5"/>
      <c r="FS900" s="5"/>
      <c r="FT900" s="5"/>
      <c r="FU900" s="5"/>
      <c r="FV900" s="5"/>
      <c r="FW900" s="5"/>
      <c r="FX900" s="5"/>
      <c r="FY900" s="5"/>
      <c r="FZ900" s="5"/>
      <c r="GA900" s="5"/>
      <c r="GB900" s="5"/>
      <c r="GC900" s="5"/>
      <c r="GD900" s="5"/>
      <c r="GE900" s="5"/>
      <c r="GF900" s="5"/>
      <c r="GG900" s="5"/>
      <c r="GH900" s="5"/>
      <c r="GI900" s="5"/>
      <c r="GJ900" s="5"/>
      <c r="GK900" s="5"/>
      <c r="GL900" s="5"/>
      <c r="GM900" s="5"/>
      <c r="GN900" s="5"/>
      <c r="GO900" s="5"/>
      <c r="GP900" s="5"/>
      <c r="GQ900" s="5"/>
      <c r="GR900" s="5"/>
      <c r="GS900" s="5"/>
      <c r="GT900" s="5"/>
      <c r="GU900" s="5"/>
      <c r="GV900" s="5"/>
      <c r="GW900" s="5"/>
      <c r="GX900" s="5"/>
      <c r="GY900" s="5"/>
      <c r="GZ900" s="5"/>
      <c r="HA900" s="5"/>
      <c r="HB900" s="5"/>
      <c r="HC900" s="5"/>
      <c r="HD900" s="5"/>
      <c r="HE900" s="5"/>
      <c r="HF900" s="5"/>
      <c r="HG900" s="5"/>
      <c r="HH900" s="5"/>
      <c r="HI900" s="5"/>
      <c r="HJ900" s="5"/>
      <c r="HK900" s="5"/>
      <c r="HL900" s="5"/>
    </row>
    <row r="901" spans="1:220" s="56" customFormat="1" x14ac:dyDescent="0.25">
      <c r="A901" s="44"/>
      <c r="B901" s="142"/>
      <c r="C901" s="143"/>
      <c r="D901" s="26"/>
      <c r="E901" s="26"/>
      <c r="F901" s="26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  <c r="AX901" s="5"/>
      <c r="AY901" s="5"/>
      <c r="AZ901" s="5"/>
      <c r="BA901" s="5"/>
      <c r="BB901" s="5"/>
      <c r="BC901" s="5"/>
      <c r="BD901" s="5"/>
      <c r="BE901" s="5"/>
      <c r="BF901" s="5"/>
      <c r="BG901" s="5"/>
      <c r="BH901" s="5"/>
      <c r="BI901" s="5"/>
      <c r="BJ901" s="5"/>
      <c r="BK901" s="5"/>
      <c r="BL901" s="5"/>
      <c r="BM901" s="5"/>
      <c r="BN901" s="5"/>
      <c r="BO901" s="5"/>
      <c r="BP901" s="5"/>
      <c r="BQ901" s="5"/>
      <c r="BR901" s="5"/>
      <c r="BS901" s="5"/>
      <c r="BT901" s="5"/>
      <c r="BU901" s="5"/>
      <c r="BV901" s="5"/>
      <c r="BW901" s="5"/>
      <c r="BX901" s="5"/>
      <c r="BY901" s="5"/>
      <c r="BZ901" s="5"/>
      <c r="CA901" s="5"/>
      <c r="CB901" s="5"/>
      <c r="CC901" s="5"/>
      <c r="CD901" s="5"/>
      <c r="CE901" s="5"/>
      <c r="CF901" s="5"/>
      <c r="CG901" s="5"/>
      <c r="CH901" s="5"/>
      <c r="CI901" s="5"/>
      <c r="CJ901" s="5"/>
      <c r="CK901" s="5"/>
      <c r="CL901" s="5"/>
      <c r="CM901" s="5"/>
      <c r="CN901" s="5"/>
      <c r="CO901" s="5"/>
      <c r="CP901" s="5"/>
      <c r="CQ901" s="5"/>
      <c r="CR901" s="5"/>
      <c r="CS901" s="5"/>
      <c r="CT901" s="5"/>
      <c r="CU901" s="5"/>
      <c r="CV901" s="5"/>
      <c r="CW901" s="5"/>
      <c r="CX901" s="5"/>
      <c r="CY901" s="5"/>
      <c r="CZ901" s="5"/>
      <c r="DA901" s="5"/>
      <c r="DB901" s="5"/>
      <c r="DC901" s="5"/>
      <c r="DD901" s="5"/>
      <c r="DE901" s="5"/>
      <c r="DF901" s="5"/>
      <c r="DG901" s="5"/>
      <c r="DH901" s="5"/>
      <c r="DI901" s="5"/>
      <c r="DJ901" s="5"/>
      <c r="DK901" s="5"/>
      <c r="DL901" s="5"/>
      <c r="DM901" s="5"/>
      <c r="DN901" s="5"/>
      <c r="DO901" s="5"/>
      <c r="DP901" s="5"/>
      <c r="DQ901" s="5"/>
      <c r="DR901" s="5"/>
      <c r="DS901" s="5"/>
      <c r="DT901" s="5"/>
      <c r="DU901" s="5"/>
      <c r="DV901" s="5"/>
      <c r="DW901" s="5"/>
      <c r="DX901" s="5"/>
      <c r="DY901" s="5"/>
      <c r="DZ901" s="5"/>
      <c r="EA901" s="5"/>
      <c r="EB901" s="5"/>
      <c r="EC901" s="5"/>
      <c r="ED901" s="5"/>
      <c r="EE901" s="5"/>
      <c r="EF901" s="5"/>
      <c r="EG901" s="5"/>
      <c r="EH901" s="5"/>
      <c r="EI901" s="5"/>
      <c r="EJ901" s="5"/>
      <c r="EK901" s="5"/>
      <c r="EL901" s="5"/>
      <c r="EM901" s="5"/>
      <c r="EN901" s="5"/>
      <c r="EO901" s="5"/>
      <c r="EP901" s="5"/>
      <c r="EQ901" s="5"/>
      <c r="ER901" s="5"/>
      <c r="ES901" s="5"/>
      <c r="ET901" s="5"/>
      <c r="EU901" s="5"/>
      <c r="EV901" s="5"/>
      <c r="EW901" s="5"/>
      <c r="EX901" s="5"/>
      <c r="EY901" s="5"/>
      <c r="EZ901" s="5"/>
      <c r="FA901" s="5"/>
      <c r="FB901" s="5"/>
      <c r="FC901" s="5"/>
      <c r="FD901" s="5"/>
      <c r="FE901" s="5"/>
      <c r="FF901" s="5"/>
      <c r="FG901" s="5"/>
      <c r="FH901" s="5"/>
      <c r="FI901" s="5"/>
      <c r="FJ901" s="5"/>
      <c r="FK901" s="5"/>
      <c r="FL901" s="5"/>
      <c r="FM901" s="5"/>
      <c r="FN901" s="5"/>
      <c r="FO901" s="5"/>
      <c r="FP901" s="5"/>
      <c r="FQ901" s="5"/>
      <c r="FR901" s="5"/>
      <c r="FS901" s="5"/>
      <c r="FT901" s="5"/>
      <c r="FU901" s="5"/>
      <c r="FV901" s="5"/>
      <c r="FW901" s="5"/>
      <c r="FX901" s="5"/>
      <c r="FY901" s="5"/>
      <c r="FZ901" s="5"/>
      <c r="GA901" s="5"/>
      <c r="GB901" s="5"/>
      <c r="GC901" s="5"/>
      <c r="GD901" s="5"/>
      <c r="GE901" s="5"/>
      <c r="GF901" s="5"/>
      <c r="GG901" s="5"/>
      <c r="GH901" s="5"/>
      <c r="GI901" s="5"/>
      <c r="GJ901" s="5"/>
      <c r="GK901" s="5"/>
      <c r="GL901" s="5"/>
      <c r="GM901" s="5"/>
      <c r="GN901" s="5"/>
      <c r="GO901" s="5"/>
      <c r="GP901" s="5"/>
      <c r="GQ901" s="5"/>
      <c r="GR901" s="5"/>
      <c r="GS901" s="5"/>
      <c r="GT901" s="5"/>
      <c r="GU901" s="5"/>
      <c r="GV901" s="5"/>
      <c r="GW901" s="5"/>
      <c r="GX901" s="5"/>
      <c r="GY901" s="5"/>
      <c r="GZ901" s="5"/>
      <c r="HA901" s="5"/>
      <c r="HB901" s="5"/>
      <c r="HC901" s="5"/>
      <c r="HD901" s="5"/>
      <c r="HE901" s="5"/>
      <c r="HF901" s="5"/>
      <c r="HG901" s="5"/>
      <c r="HH901" s="5"/>
      <c r="HI901" s="5"/>
      <c r="HJ901" s="5"/>
      <c r="HK901" s="5"/>
      <c r="HL901" s="5"/>
    </row>
    <row r="902" spans="1:220" s="56" customFormat="1" x14ac:dyDescent="0.25">
      <c r="A902" s="44"/>
      <c r="B902" s="142"/>
      <c r="C902" s="143"/>
      <c r="D902" s="26"/>
      <c r="E902" s="26"/>
      <c r="F902" s="26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  <c r="AX902" s="5"/>
      <c r="AY902" s="5"/>
      <c r="AZ902" s="5"/>
      <c r="BA902" s="5"/>
      <c r="BB902" s="5"/>
      <c r="BC902" s="5"/>
      <c r="BD902" s="5"/>
      <c r="BE902" s="5"/>
      <c r="BF902" s="5"/>
      <c r="BG902" s="5"/>
      <c r="BH902" s="5"/>
      <c r="BI902" s="5"/>
      <c r="BJ902" s="5"/>
      <c r="BK902" s="5"/>
      <c r="BL902" s="5"/>
      <c r="BM902" s="5"/>
      <c r="BN902" s="5"/>
      <c r="BO902" s="5"/>
      <c r="BP902" s="5"/>
      <c r="BQ902" s="5"/>
      <c r="BR902" s="5"/>
      <c r="BS902" s="5"/>
      <c r="BT902" s="5"/>
      <c r="BU902" s="5"/>
      <c r="BV902" s="5"/>
      <c r="BW902" s="5"/>
      <c r="BX902" s="5"/>
      <c r="BY902" s="5"/>
      <c r="BZ902" s="5"/>
      <c r="CA902" s="5"/>
      <c r="CB902" s="5"/>
      <c r="CC902" s="5"/>
      <c r="CD902" s="5"/>
      <c r="CE902" s="5"/>
      <c r="CF902" s="5"/>
      <c r="CG902" s="5"/>
      <c r="CH902" s="5"/>
      <c r="CI902" s="5"/>
      <c r="CJ902" s="5"/>
      <c r="CK902" s="5"/>
      <c r="CL902" s="5"/>
      <c r="CM902" s="5"/>
      <c r="CN902" s="5"/>
      <c r="CO902" s="5"/>
      <c r="CP902" s="5"/>
      <c r="CQ902" s="5"/>
      <c r="CR902" s="5"/>
      <c r="CS902" s="5"/>
      <c r="CT902" s="5"/>
      <c r="CU902" s="5"/>
      <c r="CV902" s="5"/>
      <c r="CW902" s="5"/>
      <c r="CX902" s="5"/>
      <c r="CY902" s="5"/>
      <c r="CZ902" s="5"/>
      <c r="DA902" s="5"/>
      <c r="DB902" s="5"/>
      <c r="DC902" s="5"/>
      <c r="DD902" s="5"/>
      <c r="DE902" s="5"/>
      <c r="DF902" s="5"/>
      <c r="DG902" s="5"/>
      <c r="DH902" s="5"/>
      <c r="DI902" s="5"/>
      <c r="DJ902" s="5"/>
      <c r="DK902" s="5"/>
      <c r="DL902" s="5"/>
      <c r="DM902" s="5"/>
      <c r="DN902" s="5"/>
      <c r="DO902" s="5"/>
      <c r="DP902" s="5"/>
      <c r="DQ902" s="5"/>
      <c r="DR902" s="5"/>
      <c r="DS902" s="5"/>
      <c r="DT902" s="5"/>
      <c r="DU902" s="5"/>
      <c r="DV902" s="5"/>
      <c r="DW902" s="5"/>
      <c r="DX902" s="5"/>
      <c r="DY902" s="5"/>
      <c r="DZ902" s="5"/>
      <c r="EA902" s="5"/>
      <c r="EB902" s="5"/>
      <c r="EC902" s="5"/>
      <c r="ED902" s="5"/>
      <c r="EE902" s="5"/>
      <c r="EF902" s="5"/>
      <c r="EG902" s="5"/>
      <c r="EH902" s="5"/>
      <c r="EI902" s="5"/>
      <c r="EJ902" s="5"/>
      <c r="EK902" s="5"/>
      <c r="EL902" s="5"/>
      <c r="EM902" s="5"/>
      <c r="EN902" s="5"/>
      <c r="EO902" s="5"/>
      <c r="EP902" s="5"/>
      <c r="EQ902" s="5"/>
      <c r="ER902" s="5"/>
      <c r="ES902" s="5"/>
      <c r="ET902" s="5"/>
      <c r="EU902" s="5"/>
      <c r="EV902" s="5"/>
      <c r="EW902" s="5"/>
      <c r="EX902" s="5"/>
      <c r="EY902" s="5"/>
      <c r="EZ902" s="5"/>
      <c r="FA902" s="5"/>
      <c r="FB902" s="5"/>
      <c r="FC902" s="5"/>
      <c r="FD902" s="5"/>
      <c r="FE902" s="5"/>
      <c r="FF902" s="5"/>
      <c r="FG902" s="5"/>
      <c r="FH902" s="5"/>
      <c r="FI902" s="5"/>
      <c r="FJ902" s="5"/>
      <c r="FK902" s="5"/>
      <c r="FL902" s="5"/>
      <c r="FM902" s="5"/>
      <c r="FN902" s="5"/>
      <c r="FO902" s="5"/>
      <c r="FP902" s="5"/>
      <c r="FQ902" s="5"/>
      <c r="FR902" s="5"/>
      <c r="FS902" s="5"/>
      <c r="FT902" s="5"/>
      <c r="FU902" s="5"/>
      <c r="FV902" s="5"/>
      <c r="FW902" s="5"/>
      <c r="FX902" s="5"/>
      <c r="FY902" s="5"/>
      <c r="FZ902" s="5"/>
      <c r="GA902" s="5"/>
      <c r="GB902" s="5"/>
      <c r="GC902" s="5"/>
      <c r="GD902" s="5"/>
      <c r="GE902" s="5"/>
      <c r="GF902" s="5"/>
      <c r="GG902" s="5"/>
      <c r="GH902" s="5"/>
      <c r="GI902" s="5"/>
      <c r="GJ902" s="5"/>
      <c r="GK902" s="5"/>
      <c r="GL902" s="5"/>
      <c r="GM902" s="5"/>
      <c r="GN902" s="5"/>
      <c r="GO902" s="5"/>
      <c r="GP902" s="5"/>
      <c r="GQ902" s="5"/>
      <c r="GR902" s="5"/>
      <c r="GS902" s="5"/>
      <c r="GT902" s="5"/>
      <c r="GU902" s="5"/>
      <c r="GV902" s="5"/>
      <c r="GW902" s="5"/>
      <c r="GX902" s="5"/>
      <c r="GY902" s="5"/>
      <c r="GZ902" s="5"/>
      <c r="HA902" s="5"/>
      <c r="HB902" s="5"/>
      <c r="HC902" s="5"/>
      <c r="HD902" s="5"/>
      <c r="HE902" s="5"/>
      <c r="HF902" s="5"/>
      <c r="HG902" s="5"/>
      <c r="HH902" s="5"/>
      <c r="HI902" s="5"/>
      <c r="HJ902" s="5"/>
      <c r="HK902" s="5"/>
      <c r="HL902" s="5"/>
    </row>
    <row r="903" spans="1:220" s="56" customFormat="1" x14ac:dyDescent="0.25">
      <c r="A903" s="44"/>
      <c r="B903" s="142"/>
      <c r="C903" s="143"/>
      <c r="D903" s="26"/>
      <c r="E903" s="26"/>
      <c r="F903" s="26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  <c r="AX903" s="5"/>
      <c r="AY903" s="5"/>
      <c r="AZ903" s="5"/>
      <c r="BA903" s="5"/>
      <c r="BB903" s="5"/>
      <c r="BC903" s="5"/>
      <c r="BD903" s="5"/>
      <c r="BE903" s="5"/>
      <c r="BF903" s="5"/>
      <c r="BG903" s="5"/>
      <c r="BH903" s="5"/>
      <c r="BI903" s="5"/>
      <c r="BJ903" s="5"/>
      <c r="BK903" s="5"/>
      <c r="BL903" s="5"/>
      <c r="BM903" s="5"/>
      <c r="BN903" s="5"/>
      <c r="BO903" s="5"/>
      <c r="BP903" s="5"/>
      <c r="BQ903" s="5"/>
      <c r="BR903" s="5"/>
      <c r="BS903" s="5"/>
      <c r="BT903" s="5"/>
      <c r="BU903" s="5"/>
      <c r="BV903" s="5"/>
      <c r="BW903" s="5"/>
      <c r="BX903" s="5"/>
      <c r="BY903" s="5"/>
      <c r="BZ903" s="5"/>
      <c r="CA903" s="5"/>
      <c r="CB903" s="5"/>
      <c r="CC903" s="5"/>
      <c r="CD903" s="5"/>
      <c r="CE903" s="5"/>
      <c r="CF903" s="5"/>
      <c r="CG903" s="5"/>
      <c r="CH903" s="5"/>
      <c r="CI903" s="5"/>
      <c r="CJ903" s="5"/>
      <c r="CK903" s="5"/>
      <c r="CL903" s="5"/>
      <c r="CM903" s="5"/>
      <c r="CN903" s="5"/>
      <c r="CO903" s="5"/>
      <c r="CP903" s="5"/>
      <c r="CQ903" s="5"/>
      <c r="CR903" s="5"/>
      <c r="CS903" s="5"/>
      <c r="CT903" s="5"/>
      <c r="CU903" s="5"/>
      <c r="CV903" s="5"/>
      <c r="CW903" s="5"/>
      <c r="CX903" s="5"/>
      <c r="CY903" s="5"/>
      <c r="CZ903" s="5"/>
      <c r="DA903" s="5"/>
      <c r="DB903" s="5"/>
      <c r="DC903" s="5"/>
      <c r="DD903" s="5"/>
      <c r="DE903" s="5"/>
      <c r="DF903" s="5"/>
      <c r="DG903" s="5"/>
      <c r="DH903" s="5"/>
      <c r="DI903" s="5"/>
      <c r="DJ903" s="5"/>
      <c r="DK903" s="5"/>
      <c r="DL903" s="5"/>
      <c r="DM903" s="5"/>
      <c r="DN903" s="5"/>
      <c r="DO903" s="5"/>
      <c r="DP903" s="5"/>
      <c r="DQ903" s="5"/>
      <c r="DR903" s="5"/>
      <c r="DS903" s="5"/>
      <c r="DT903" s="5"/>
      <c r="DU903" s="5"/>
      <c r="DV903" s="5"/>
      <c r="DW903" s="5"/>
      <c r="DX903" s="5"/>
      <c r="DY903" s="5"/>
      <c r="DZ903" s="5"/>
      <c r="EA903" s="5"/>
      <c r="EB903" s="5"/>
      <c r="EC903" s="5"/>
      <c r="ED903" s="5"/>
      <c r="EE903" s="5"/>
      <c r="EF903" s="5"/>
      <c r="EG903" s="5"/>
      <c r="EH903" s="5"/>
      <c r="EI903" s="5"/>
      <c r="EJ903" s="5"/>
      <c r="EK903" s="5"/>
      <c r="EL903" s="5"/>
      <c r="EM903" s="5"/>
      <c r="EN903" s="5"/>
      <c r="EO903" s="5"/>
      <c r="EP903" s="5"/>
      <c r="EQ903" s="5"/>
      <c r="ER903" s="5"/>
      <c r="ES903" s="5"/>
      <c r="ET903" s="5"/>
      <c r="EU903" s="5"/>
      <c r="EV903" s="5"/>
      <c r="EW903" s="5"/>
      <c r="EX903" s="5"/>
      <c r="EY903" s="5"/>
      <c r="EZ903" s="5"/>
      <c r="FA903" s="5"/>
      <c r="FB903" s="5"/>
      <c r="FC903" s="5"/>
      <c r="FD903" s="5"/>
      <c r="FE903" s="5"/>
      <c r="FF903" s="5"/>
      <c r="FG903" s="5"/>
      <c r="FH903" s="5"/>
      <c r="FI903" s="5"/>
      <c r="FJ903" s="5"/>
      <c r="FK903" s="5"/>
      <c r="FL903" s="5"/>
      <c r="FM903" s="5"/>
      <c r="FN903" s="5"/>
      <c r="FO903" s="5"/>
      <c r="FP903" s="5"/>
      <c r="FQ903" s="5"/>
      <c r="FR903" s="5"/>
      <c r="FS903" s="5"/>
      <c r="FT903" s="5"/>
      <c r="FU903" s="5"/>
      <c r="FV903" s="5"/>
      <c r="FW903" s="5"/>
      <c r="FX903" s="5"/>
      <c r="FY903" s="5"/>
      <c r="FZ903" s="5"/>
      <c r="GA903" s="5"/>
      <c r="GB903" s="5"/>
      <c r="GC903" s="5"/>
      <c r="GD903" s="5"/>
      <c r="GE903" s="5"/>
      <c r="GF903" s="5"/>
      <c r="GG903" s="5"/>
      <c r="GH903" s="5"/>
      <c r="GI903" s="5"/>
      <c r="GJ903" s="5"/>
      <c r="GK903" s="5"/>
      <c r="GL903" s="5"/>
      <c r="GM903" s="5"/>
      <c r="GN903" s="5"/>
      <c r="GO903" s="5"/>
      <c r="GP903" s="5"/>
      <c r="GQ903" s="5"/>
      <c r="GR903" s="5"/>
      <c r="GS903" s="5"/>
      <c r="GT903" s="5"/>
      <c r="GU903" s="5"/>
      <c r="GV903" s="5"/>
      <c r="GW903" s="5"/>
      <c r="GX903" s="5"/>
      <c r="GY903" s="5"/>
      <c r="GZ903" s="5"/>
      <c r="HA903" s="5"/>
      <c r="HB903" s="5"/>
      <c r="HC903" s="5"/>
      <c r="HD903" s="5"/>
      <c r="HE903" s="5"/>
      <c r="HF903" s="5"/>
      <c r="HG903" s="5"/>
      <c r="HH903" s="5"/>
      <c r="HI903" s="5"/>
      <c r="HJ903" s="5"/>
      <c r="HK903" s="5"/>
      <c r="HL903" s="5"/>
    </row>
    <row r="904" spans="1:220" s="56" customFormat="1" x14ac:dyDescent="0.25">
      <c r="A904" s="44"/>
      <c r="B904" s="142"/>
      <c r="C904" s="143"/>
      <c r="D904" s="26"/>
      <c r="E904" s="26"/>
      <c r="F904" s="26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  <c r="AX904" s="5"/>
      <c r="AY904" s="5"/>
      <c r="AZ904" s="5"/>
      <c r="BA904" s="5"/>
      <c r="BB904" s="5"/>
      <c r="BC904" s="5"/>
      <c r="BD904" s="5"/>
      <c r="BE904" s="5"/>
      <c r="BF904" s="5"/>
      <c r="BG904" s="5"/>
      <c r="BH904" s="5"/>
      <c r="BI904" s="5"/>
      <c r="BJ904" s="5"/>
      <c r="BK904" s="5"/>
      <c r="BL904" s="5"/>
      <c r="BM904" s="5"/>
      <c r="BN904" s="5"/>
      <c r="BO904" s="5"/>
      <c r="BP904" s="5"/>
      <c r="BQ904" s="5"/>
      <c r="BR904" s="5"/>
      <c r="BS904" s="5"/>
      <c r="BT904" s="5"/>
      <c r="BU904" s="5"/>
      <c r="BV904" s="5"/>
      <c r="BW904" s="5"/>
      <c r="BX904" s="5"/>
      <c r="BY904" s="5"/>
      <c r="BZ904" s="5"/>
      <c r="CA904" s="5"/>
      <c r="CB904" s="5"/>
      <c r="CC904" s="5"/>
      <c r="CD904" s="5"/>
      <c r="CE904" s="5"/>
      <c r="CF904" s="5"/>
      <c r="CG904" s="5"/>
      <c r="CH904" s="5"/>
      <c r="CI904" s="5"/>
      <c r="CJ904" s="5"/>
      <c r="CK904" s="5"/>
      <c r="CL904" s="5"/>
      <c r="CM904" s="5"/>
      <c r="CN904" s="5"/>
      <c r="CO904" s="5"/>
      <c r="CP904" s="5"/>
      <c r="CQ904" s="5"/>
      <c r="CR904" s="5"/>
      <c r="CS904" s="5"/>
      <c r="CT904" s="5"/>
      <c r="CU904" s="5"/>
      <c r="CV904" s="5"/>
      <c r="CW904" s="5"/>
      <c r="CX904" s="5"/>
      <c r="CY904" s="5"/>
      <c r="CZ904" s="5"/>
      <c r="DA904" s="5"/>
      <c r="DB904" s="5"/>
      <c r="DC904" s="5"/>
      <c r="DD904" s="5"/>
      <c r="DE904" s="5"/>
      <c r="DF904" s="5"/>
      <c r="DG904" s="5"/>
      <c r="DH904" s="5"/>
      <c r="DI904" s="5"/>
      <c r="DJ904" s="5"/>
      <c r="DK904" s="5"/>
      <c r="DL904" s="5"/>
      <c r="DM904" s="5"/>
      <c r="DN904" s="5"/>
      <c r="DO904" s="5"/>
      <c r="DP904" s="5"/>
      <c r="DQ904" s="5"/>
      <c r="DR904" s="5"/>
      <c r="DS904" s="5"/>
      <c r="DT904" s="5"/>
      <c r="DU904" s="5"/>
      <c r="DV904" s="5"/>
      <c r="DW904" s="5"/>
      <c r="DX904" s="5"/>
      <c r="DY904" s="5"/>
      <c r="DZ904" s="5"/>
      <c r="EA904" s="5"/>
      <c r="EB904" s="5"/>
      <c r="EC904" s="5"/>
      <c r="ED904" s="5"/>
      <c r="EE904" s="5"/>
      <c r="EF904" s="5"/>
      <c r="EG904" s="5"/>
      <c r="EH904" s="5"/>
      <c r="EI904" s="5"/>
      <c r="EJ904" s="5"/>
      <c r="EK904" s="5"/>
      <c r="EL904" s="5"/>
      <c r="EM904" s="5"/>
      <c r="EN904" s="5"/>
      <c r="EO904" s="5"/>
      <c r="EP904" s="5"/>
      <c r="EQ904" s="5"/>
      <c r="ER904" s="5"/>
      <c r="ES904" s="5"/>
      <c r="ET904" s="5"/>
      <c r="EU904" s="5"/>
      <c r="EV904" s="5"/>
      <c r="EW904" s="5"/>
      <c r="EX904" s="5"/>
      <c r="EY904" s="5"/>
      <c r="EZ904" s="5"/>
      <c r="FA904" s="5"/>
      <c r="FB904" s="5"/>
      <c r="FC904" s="5"/>
      <c r="FD904" s="5"/>
      <c r="FE904" s="5"/>
      <c r="FF904" s="5"/>
      <c r="FG904" s="5"/>
      <c r="FH904" s="5"/>
      <c r="FI904" s="5"/>
      <c r="FJ904" s="5"/>
      <c r="FK904" s="5"/>
      <c r="FL904" s="5"/>
      <c r="FM904" s="5"/>
      <c r="FN904" s="5"/>
      <c r="FO904" s="5"/>
      <c r="FP904" s="5"/>
      <c r="FQ904" s="5"/>
      <c r="FR904" s="5"/>
      <c r="FS904" s="5"/>
      <c r="FT904" s="5"/>
      <c r="FU904" s="5"/>
      <c r="FV904" s="5"/>
      <c r="FW904" s="5"/>
      <c r="FX904" s="5"/>
      <c r="FY904" s="5"/>
      <c r="FZ904" s="5"/>
      <c r="GA904" s="5"/>
      <c r="GB904" s="5"/>
      <c r="GC904" s="5"/>
      <c r="GD904" s="5"/>
      <c r="GE904" s="5"/>
      <c r="GF904" s="5"/>
      <c r="GG904" s="5"/>
      <c r="GH904" s="5"/>
      <c r="GI904" s="5"/>
      <c r="GJ904" s="5"/>
      <c r="GK904" s="5"/>
      <c r="GL904" s="5"/>
      <c r="GM904" s="5"/>
      <c r="GN904" s="5"/>
      <c r="GO904" s="5"/>
      <c r="GP904" s="5"/>
      <c r="GQ904" s="5"/>
      <c r="GR904" s="5"/>
      <c r="GS904" s="5"/>
      <c r="GT904" s="5"/>
      <c r="GU904" s="5"/>
      <c r="GV904" s="5"/>
      <c r="GW904" s="5"/>
      <c r="GX904" s="5"/>
      <c r="GY904" s="5"/>
      <c r="GZ904" s="5"/>
      <c r="HA904" s="5"/>
      <c r="HB904" s="5"/>
      <c r="HC904" s="5"/>
      <c r="HD904" s="5"/>
      <c r="HE904" s="5"/>
      <c r="HF904" s="5"/>
      <c r="HG904" s="5"/>
      <c r="HH904" s="5"/>
      <c r="HI904" s="5"/>
      <c r="HJ904" s="5"/>
      <c r="HK904" s="5"/>
      <c r="HL904" s="5"/>
    </row>
    <row r="905" spans="1:220" s="56" customFormat="1" x14ac:dyDescent="0.25">
      <c r="A905" s="44"/>
      <c r="B905" s="142"/>
      <c r="C905" s="143"/>
      <c r="D905" s="26"/>
      <c r="E905" s="26"/>
      <c r="F905" s="26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  <c r="AX905" s="5"/>
      <c r="AY905" s="5"/>
      <c r="AZ905" s="5"/>
      <c r="BA905" s="5"/>
      <c r="BB905" s="5"/>
      <c r="BC905" s="5"/>
      <c r="BD905" s="5"/>
      <c r="BE905" s="5"/>
      <c r="BF905" s="5"/>
      <c r="BG905" s="5"/>
      <c r="BH905" s="5"/>
      <c r="BI905" s="5"/>
      <c r="BJ905" s="5"/>
      <c r="BK905" s="5"/>
      <c r="BL905" s="5"/>
      <c r="BM905" s="5"/>
      <c r="BN905" s="5"/>
      <c r="BO905" s="5"/>
      <c r="BP905" s="5"/>
      <c r="BQ905" s="5"/>
      <c r="BR905" s="5"/>
      <c r="BS905" s="5"/>
      <c r="BT905" s="5"/>
      <c r="BU905" s="5"/>
      <c r="BV905" s="5"/>
      <c r="BW905" s="5"/>
      <c r="BX905" s="5"/>
      <c r="BY905" s="5"/>
      <c r="BZ905" s="5"/>
      <c r="CA905" s="5"/>
      <c r="CB905" s="5"/>
      <c r="CC905" s="5"/>
      <c r="CD905" s="5"/>
      <c r="CE905" s="5"/>
      <c r="CF905" s="5"/>
      <c r="CG905" s="5"/>
      <c r="CH905" s="5"/>
      <c r="CI905" s="5"/>
      <c r="CJ905" s="5"/>
      <c r="CK905" s="5"/>
      <c r="CL905" s="5"/>
      <c r="CM905" s="5"/>
      <c r="CN905" s="5"/>
      <c r="CO905" s="5"/>
      <c r="CP905" s="5"/>
      <c r="CQ905" s="5"/>
      <c r="CR905" s="5"/>
      <c r="CS905" s="5"/>
      <c r="CT905" s="5"/>
      <c r="CU905" s="5"/>
      <c r="CV905" s="5"/>
      <c r="CW905" s="5"/>
      <c r="CX905" s="5"/>
      <c r="CY905" s="5"/>
      <c r="CZ905" s="5"/>
      <c r="DA905" s="5"/>
      <c r="DB905" s="5"/>
      <c r="DC905" s="5"/>
      <c r="DD905" s="5"/>
      <c r="DE905" s="5"/>
      <c r="DF905" s="5"/>
      <c r="DG905" s="5"/>
      <c r="DH905" s="5"/>
      <c r="DI905" s="5"/>
      <c r="DJ905" s="5"/>
      <c r="DK905" s="5"/>
      <c r="DL905" s="5"/>
      <c r="DM905" s="5"/>
      <c r="DN905" s="5"/>
      <c r="DO905" s="5"/>
      <c r="DP905" s="5"/>
      <c r="DQ905" s="5"/>
      <c r="DR905" s="5"/>
      <c r="DS905" s="5"/>
      <c r="DT905" s="5"/>
      <c r="DU905" s="5"/>
      <c r="DV905" s="5"/>
      <c r="DW905" s="5"/>
      <c r="DX905" s="5"/>
      <c r="DY905" s="5"/>
      <c r="DZ905" s="5"/>
      <c r="EA905" s="5"/>
      <c r="EB905" s="5"/>
      <c r="EC905" s="5"/>
      <c r="ED905" s="5"/>
      <c r="EE905" s="5"/>
      <c r="EF905" s="5"/>
      <c r="EG905" s="5"/>
      <c r="EH905" s="5"/>
      <c r="EI905" s="5"/>
      <c r="EJ905" s="5"/>
      <c r="EK905" s="5"/>
      <c r="EL905" s="5"/>
      <c r="EM905" s="5"/>
      <c r="EN905" s="5"/>
      <c r="EO905" s="5"/>
      <c r="EP905" s="5"/>
      <c r="EQ905" s="5"/>
      <c r="ER905" s="5"/>
      <c r="ES905" s="5"/>
      <c r="ET905" s="5"/>
      <c r="EU905" s="5"/>
      <c r="EV905" s="5"/>
      <c r="EW905" s="5"/>
      <c r="EX905" s="5"/>
      <c r="EY905" s="5"/>
      <c r="EZ905" s="5"/>
      <c r="FA905" s="5"/>
      <c r="FB905" s="5"/>
      <c r="FC905" s="5"/>
      <c r="FD905" s="5"/>
      <c r="FE905" s="5"/>
      <c r="FF905" s="5"/>
      <c r="FG905" s="5"/>
      <c r="FH905" s="5"/>
      <c r="FI905" s="5"/>
      <c r="FJ905" s="5"/>
      <c r="FK905" s="5"/>
      <c r="FL905" s="5"/>
      <c r="FM905" s="5"/>
      <c r="FN905" s="5"/>
      <c r="FO905" s="5"/>
      <c r="FP905" s="5"/>
      <c r="FQ905" s="5"/>
      <c r="FR905" s="5"/>
      <c r="FS905" s="5"/>
      <c r="FT905" s="5"/>
      <c r="FU905" s="5"/>
      <c r="FV905" s="5"/>
      <c r="FW905" s="5"/>
      <c r="FX905" s="5"/>
      <c r="FY905" s="5"/>
      <c r="FZ905" s="5"/>
      <c r="GA905" s="5"/>
      <c r="GB905" s="5"/>
      <c r="GC905" s="5"/>
      <c r="GD905" s="5"/>
      <c r="GE905" s="5"/>
      <c r="GF905" s="5"/>
      <c r="GG905" s="5"/>
      <c r="GH905" s="5"/>
      <c r="GI905" s="5"/>
      <c r="GJ905" s="5"/>
      <c r="GK905" s="5"/>
      <c r="GL905" s="5"/>
      <c r="GM905" s="5"/>
      <c r="GN905" s="5"/>
      <c r="GO905" s="5"/>
      <c r="GP905" s="5"/>
      <c r="GQ905" s="5"/>
      <c r="GR905" s="5"/>
      <c r="GS905" s="5"/>
      <c r="GT905" s="5"/>
      <c r="GU905" s="5"/>
      <c r="GV905" s="5"/>
      <c r="GW905" s="5"/>
      <c r="GX905" s="5"/>
      <c r="GY905" s="5"/>
      <c r="GZ905" s="5"/>
      <c r="HA905" s="5"/>
      <c r="HB905" s="5"/>
      <c r="HC905" s="5"/>
      <c r="HD905" s="5"/>
      <c r="HE905" s="5"/>
      <c r="HF905" s="5"/>
      <c r="HG905" s="5"/>
      <c r="HH905" s="5"/>
      <c r="HI905" s="5"/>
      <c r="HJ905" s="5"/>
      <c r="HK905" s="5"/>
      <c r="HL905" s="5"/>
    </row>
    <row r="906" spans="1:220" s="56" customFormat="1" x14ac:dyDescent="0.25">
      <c r="A906" s="44"/>
      <c r="B906" s="142"/>
      <c r="C906" s="143"/>
      <c r="D906" s="26"/>
      <c r="E906" s="26"/>
      <c r="F906" s="26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  <c r="AX906" s="5"/>
      <c r="AY906" s="5"/>
      <c r="AZ906" s="5"/>
      <c r="BA906" s="5"/>
      <c r="BB906" s="5"/>
      <c r="BC906" s="5"/>
      <c r="BD906" s="5"/>
      <c r="BE906" s="5"/>
      <c r="BF906" s="5"/>
      <c r="BG906" s="5"/>
      <c r="BH906" s="5"/>
      <c r="BI906" s="5"/>
      <c r="BJ906" s="5"/>
      <c r="BK906" s="5"/>
      <c r="BL906" s="5"/>
      <c r="BM906" s="5"/>
      <c r="BN906" s="5"/>
      <c r="BO906" s="5"/>
      <c r="BP906" s="5"/>
      <c r="BQ906" s="5"/>
      <c r="BR906" s="5"/>
      <c r="BS906" s="5"/>
      <c r="BT906" s="5"/>
      <c r="BU906" s="5"/>
      <c r="BV906" s="5"/>
      <c r="BW906" s="5"/>
      <c r="BX906" s="5"/>
      <c r="BY906" s="5"/>
      <c r="BZ906" s="5"/>
      <c r="CA906" s="5"/>
      <c r="CB906" s="5"/>
      <c r="CC906" s="5"/>
      <c r="CD906" s="5"/>
      <c r="CE906" s="5"/>
      <c r="CF906" s="5"/>
      <c r="CG906" s="5"/>
      <c r="CH906" s="5"/>
      <c r="CI906" s="5"/>
      <c r="CJ906" s="5"/>
      <c r="CK906" s="5"/>
      <c r="CL906" s="5"/>
      <c r="CM906" s="5"/>
      <c r="CN906" s="5"/>
      <c r="CO906" s="5"/>
      <c r="CP906" s="5"/>
      <c r="CQ906" s="5"/>
      <c r="CR906" s="5"/>
      <c r="CS906" s="5"/>
      <c r="CT906" s="5"/>
      <c r="CU906" s="5"/>
      <c r="CV906" s="5"/>
      <c r="CW906" s="5"/>
      <c r="CX906" s="5"/>
      <c r="CY906" s="5"/>
      <c r="CZ906" s="5"/>
      <c r="DA906" s="5"/>
      <c r="DB906" s="5"/>
      <c r="DC906" s="5"/>
      <c r="DD906" s="5"/>
      <c r="DE906" s="5"/>
      <c r="DF906" s="5"/>
      <c r="DG906" s="5"/>
      <c r="DH906" s="5"/>
      <c r="DI906" s="5"/>
      <c r="DJ906" s="5"/>
      <c r="DK906" s="5"/>
      <c r="DL906" s="5"/>
      <c r="DM906" s="5"/>
      <c r="DN906" s="5"/>
      <c r="DO906" s="5"/>
      <c r="DP906" s="5"/>
      <c r="DQ906" s="5"/>
      <c r="DR906" s="5"/>
      <c r="DS906" s="5"/>
      <c r="DT906" s="5"/>
      <c r="DU906" s="5"/>
      <c r="DV906" s="5"/>
      <c r="DW906" s="5"/>
      <c r="DX906" s="5"/>
      <c r="DY906" s="5"/>
      <c r="DZ906" s="5"/>
      <c r="EA906" s="5"/>
      <c r="EB906" s="5"/>
      <c r="EC906" s="5"/>
      <c r="ED906" s="5"/>
      <c r="EE906" s="5"/>
      <c r="EF906" s="5"/>
      <c r="EG906" s="5"/>
      <c r="EH906" s="5"/>
      <c r="EI906" s="5"/>
      <c r="EJ906" s="5"/>
      <c r="EK906" s="5"/>
      <c r="EL906" s="5"/>
      <c r="EM906" s="5"/>
      <c r="EN906" s="5"/>
      <c r="EO906" s="5"/>
      <c r="EP906" s="5"/>
      <c r="EQ906" s="5"/>
      <c r="ER906" s="5"/>
      <c r="ES906" s="5"/>
      <c r="ET906" s="5"/>
      <c r="EU906" s="5"/>
      <c r="EV906" s="5"/>
      <c r="EW906" s="5"/>
      <c r="EX906" s="5"/>
      <c r="EY906" s="5"/>
      <c r="EZ906" s="5"/>
      <c r="FA906" s="5"/>
      <c r="FB906" s="5"/>
      <c r="FC906" s="5"/>
      <c r="FD906" s="5"/>
      <c r="FE906" s="5"/>
      <c r="FF906" s="5"/>
      <c r="FG906" s="5"/>
      <c r="FH906" s="5"/>
      <c r="FI906" s="5"/>
      <c r="FJ906" s="5"/>
      <c r="FK906" s="5"/>
      <c r="FL906" s="5"/>
      <c r="FM906" s="5"/>
      <c r="FN906" s="5"/>
      <c r="FO906" s="5"/>
      <c r="FP906" s="5"/>
      <c r="FQ906" s="5"/>
      <c r="FR906" s="5"/>
      <c r="FS906" s="5"/>
      <c r="FT906" s="5"/>
      <c r="FU906" s="5"/>
      <c r="FV906" s="5"/>
      <c r="FW906" s="5"/>
      <c r="FX906" s="5"/>
      <c r="FY906" s="5"/>
      <c r="FZ906" s="5"/>
      <c r="GA906" s="5"/>
      <c r="GB906" s="5"/>
      <c r="GC906" s="5"/>
      <c r="GD906" s="5"/>
      <c r="GE906" s="5"/>
      <c r="GF906" s="5"/>
      <c r="GG906" s="5"/>
      <c r="GH906" s="5"/>
      <c r="GI906" s="5"/>
      <c r="GJ906" s="5"/>
      <c r="GK906" s="5"/>
      <c r="GL906" s="5"/>
      <c r="GM906" s="5"/>
      <c r="GN906" s="5"/>
      <c r="GO906" s="5"/>
      <c r="GP906" s="5"/>
      <c r="GQ906" s="5"/>
      <c r="GR906" s="5"/>
      <c r="GS906" s="5"/>
      <c r="GT906" s="5"/>
      <c r="GU906" s="5"/>
      <c r="GV906" s="5"/>
      <c r="GW906" s="5"/>
      <c r="GX906" s="5"/>
      <c r="GY906" s="5"/>
      <c r="GZ906" s="5"/>
      <c r="HA906" s="5"/>
      <c r="HB906" s="5"/>
      <c r="HC906" s="5"/>
      <c r="HD906" s="5"/>
      <c r="HE906" s="5"/>
      <c r="HF906" s="5"/>
      <c r="HG906" s="5"/>
      <c r="HH906" s="5"/>
      <c r="HI906" s="5"/>
      <c r="HJ906" s="5"/>
      <c r="HK906" s="5"/>
      <c r="HL906" s="5"/>
    </row>
    <row r="907" spans="1:220" s="56" customFormat="1" x14ac:dyDescent="0.25">
      <c r="A907" s="44"/>
      <c r="B907" s="142"/>
      <c r="C907" s="143"/>
      <c r="D907" s="26"/>
      <c r="E907" s="26"/>
      <c r="F907" s="26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 s="5"/>
      <c r="BB907" s="5"/>
      <c r="BC907" s="5"/>
      <c r="BD907" s="5"/>
      <c r="BE907" s="5"/>
      <c r="BF907" s="5"/>
      <c r="BG907" s="5"/>
      <c r="BH907" s="5"/>
      <c r="BI907" s="5"/>
      <c r="BJ907" s="5"/>
      <c r="BK907" s="5"/>
      <c r="BL907" s="5"/>
      <c r="BM907" s="5"/>
      <c r="BN907" s="5"/>
      <c r="BO907" s="5"/>
      <c r="BP907" s="5"/>
      <c r="BQ907" s="5"/>
      <c r="BR907" s="5"/>
      <c r="BS907" s="5"/>
      <c r="BT907" s="5"/>
      <c r="BU907" s="5"/>
      <c r="BV907" s="5"/>
      <c r="BW907" s="5"/>
      <c r="BX907" s="5"/>
      <c r="BY907" s="5"/>
      <c r="BZ907" s="5"/>
      <c r="CA907" s="5"/>
      <c r="CB907" s="5"/>
      <c r="CC907" s="5"/>
      <c r="CD907" s="5"/>
      <c r="CE907" s="5"/>
      <c r="CF907" s="5"/>
      <c r="CG907" s="5"/>
      <c r="CH907" s="5"/>
      <c r="CI907" s="5"/>
      <c r="CJ907" s="5"/>
      <c r="CK907" s="5"/>
      <c r="CL907" s="5"/>
      <c r="CM907" s="5"/>
      <c r="CN907" s="5"/>
      <c r="CO907" s="5"/>
      <c r="CP907" s="5"/>
      <c r="CQ907" s="5"/>
      <c r="CR907" s="5"/>
      <c r="CS907" s="5"/>
      <c r="CT907" s="5"/>
      <c r="CU907" s="5"/>
      <c r="CV907" s="5"/>
      <c r="CW907" s="5"/>
      <c r="CX907" s="5"/>
      <c r="CY907" s="5"/>
      <c r="CZ907" s="5"/>
      <c r="DA907" s="5"/>
      <c r="DB907" s="5"/>
      <c r="DC907" s="5"/>
      <c r="DD907" s="5"/>
      <c r="DE907" s="5"/>
      <c r="DF907" s="5"/>
      <c r="DG907" s="5"/>
      <c r="DH907" s="5"/>
      <c r="DI907" s="5"/>
      <c r="DJ907" s="5"/>
      <c r="DK907" s="5"/>
      <c r="DL907" s="5"/>
      <c r="DM907" s="5"/>
      <c r="DN907" s="5"/>
      <c r="DO907" s="5"/>
      <c r="DP907" s="5"/>
      <c r="DQ907" s="5"/>
      <c r="DR907" s="5"/>
      <c r="DS907" s="5"/>
      <c r="DT907" s="5"/>
      <c r="DU907" s="5"/>
      <c r="DV907" s="5"/>
      <c r="DW907" s="5"/>
      <c r="DX907" s="5"/>
      <c r="DY907" s="5"/>
      <c r="DZ907" s="5"/>
      <c r="EA907" s="5"/>
      <c r="EB907" s="5"/>
      <c r="EC907" s="5"/>
      <c r="ED907" s="5"/>
      <c r="EE907" s="5"/>
      <c r="EF907" s="5"/>
      <c r="EG907" s="5"/>
      <c r="EH907" s="5"/>
      <c r="EI907" s="5"/>
      <c r="EJ907" s="5"/>
      <c r="EK907" s="5"/>
      <c r="EL907" s="5"/>
      <c r="EM907" s="5"/>
      <c r="EN907" s="5"/>
      <c r="EO907" s="5"/>
      <c r="EP907" s="5"/>
      <c r="EQ907" s="5"/>
      <c r="ER907" s="5"/>
      <c r="ES907" s="5"/>
      <c r="ET907" s="5"/>
      <c r="EU907" s="5"/>
      <c r="EV907" s="5"/>
      <c r="EW907" s="5"/>
      <c r="EX907" s="5"/>
      <c r="EY907" s="5"/>
      <c r="EZ907" s="5"/>
      <c r="FA907" s="5"/>
      <c r="FB907" s="5"/>
      <c r="FC907" s="5"/>
      <c r="FD907" s="5"/>
      <c r="FE907" s="5"/>
      <c r="FF907" s="5"/>
      <c r="FG907" s="5"/>
      <c r="FH907" s="5"/>
      <c r="FI907" s="5"/>
      <c r="FJ907" s="5"/>
      <c r="FK907" s="5"/>
      <c r="FL907" s="5"/>
      <c r="FM907" s="5"/>
      <c r="FN907" s="5"/>
      <c r="FO907" s="5"/>
      <c r="FP907" s="5"/>
      <c r="FQ907" s="5"/>
      <c r="FR907" s="5"/>
      <c r="FS907" s="5"/>
      <c r="FT907" s="5"/>
      <c r="FU907" s="5"/>
      <c r="FV907" s="5"/>
      <c r="FW907" s="5"/>
      <c r="FX907" s="5"/>
      <c r="FY907" s="5"/>
      <c r="FZ907" s="5"/>
      <c r="GA907" s="5"/>
      <c r="GB907" s="5"/>
      <c r="GC907" s="5"/>
      <c r="GD907" s="5"/>
      <c r="GE907" s="5"/>
      <c r="GF907" s="5"/>
      <c r="GG907" s="5"/>
      <c r="GH907" s="5"/>
      <c r="GI907" s="5"/>
      <c r="GJ907" s="5"/>
      <c r="GK907" s="5"/>
      <c r="GL907" s="5"/>
      <c r="GM907" s="5"/>
      <c r="GN907" s="5"/>
      <c r="GO907" s="5"/>
      <c r="GP907" s="5"/>
      <c r="GQ907" s="5"/>
      <c r="GR907" s="5"/>
      <c r="GS907" s="5"/>
      <c r="GT907" s="5"/>
      <c r="GU907" s="5"/>
      <c r="GV907" s="5"/>
      <c r="GW907" s="5"/>
      <c r="GX907" s="5"/>
      <c r="GY907" s="5"/>
      <c r="GZ907" s="5"/>
      <c r="HA907" s="5"/>
      <c r="HB907" s="5"/>
      <c r="HC907" s="5"/>
      <c r="HD907" s="5"/>
      <c r="HE907" s="5"/>
      <c r="HF907" s="5"/>
      <c r="HG907" s="5"/>
      <c r="HH907" s="5"/>
      <c r="HI907" s="5"/>
      <c r="HJ907" s="5"/>
      <c r="HK907" s="5"/>
      <c r="HL907" s="5"/>
    </row>
    <row r="908" spans="1:220" s="56" customFormat="1" x14ac:dyDescent="0.25">
      <c r="A908" s="44"/>
      <c r="B908" s="142"/>
      <c r="C908" s="143"/>
      <c r="D908" s="26"/>
      <c r="E908" s="26"/>
      <c r="F908" s="26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  <c r="AZ908" s="5"/>
      <c r="BA908" s="5"/>
      <c r="BB908" s="5"/>
      <c r="BC908" s="5"/>
      <c r="BD908" s="5"/>
      <c r="BE908" s="5"/>
      <c r="BF908" s="5"/>
      <c r="BG908" s="5"/>
      <c r="BH908" s="5"/>
      <c r="BI908" s="5"/>
      <c r="BJ908" s="5"/>
      <c r="BK908" s="5"/>
      <c r="BL908" s="5"/>
      <c r="BM908" s="5"/>
      <c r="BN908" s="5"/>
      <c r="BO908" s="5"/>
      <c r="BP908" s="5"/>
      <c r="BQ908" s="5"/>
      <c r="BR908" s="5"/>
      <c r="BS908" s="5"/>
      <c r="BT908" s="5"/>
      <c r="BU908" s="5"/>
      <c r="BV908" s="5"/>
      <c r="BW908" s="5"/>
      <c r="BX908" s="5"/>
      <c r="BY908" s="5"/>
      <c r="BZ908" s="5"/>
      <c r="CA908" s="5"/>
      <c r="CB908" s="5"/>
      <c r="CC908" s="5"/>
      <c r="CD908" s="5"/>
      <c r="CE908" s="5"/>
      <c r="CF908" s="5"/>
      <c r="CG908" s="5"/>
      <c r="CH908" s="5"/>
      <c r="CI908" s="5"/>
      <c r="CJ908" s="5"/>
      <c r="CK908" s="5"/>
      <c r="CL908" s="5"/>
      <c r="CM908" s="5"/>
      <c r="CN908" s="5"/>
      <c r="CO908" s="5"/>
      <c r="CP908" s="5"/>
      <c r="CQ908" s="5"/>
      <c r="CR908" s="5"/>
      <c r="CS908" s="5"/>
      <c r="CT908" s="5"/>
      <c r="CU908" s="5"/>
      <c r="CV908" s="5"/>
      <c r="CW908" s="5"/>
      <c r="CX908" s="5"/>
      <c r="CY908" s="5"/>
      <c r="CZ908" s="5"/>
      <c r="DA908" s="5"/>
      <c r="DB908" s="5"/>
      <c r="DC908" s="5"/>
      <c r="DD908" s="5"/>
      <c r="DE908" s="5"/>
      <c r="DF908" s="5"/>
      <c r="DG908" s="5"/>
      <c r="DH908" s="5"/>
      <c r="DI908" s="5"/>
      <c r="DJ908" s="5"/>
      <c r="DK908" s="5"/>
      <c r="DL908" s="5"/>
      <c r="DM908" s="5"/>
      <c r="DN908" s="5"/>
      <c r="DO908" s="5"/>
      <c r="DP908" s="5"/>
      <c r="DQ908" s="5"/>
      <c r="DR908" s="5"/>
      <c r="DS908" s="5"/>
      <c r="DT908" s="5"/>
      <c r="DU908" s="5"/>
      <c r="DV908" s="5"/>
      <c r="DW908" s="5"/>
      <c r="DX908" s="5"/>
      <c r="DY908" s="5"/>
      <c r="DZ908" s="5"/>
      <c r="EA908" s="5"/>
      <c r="EB908" s="5"/>
      <c r="EC908" s="5"/>
      <c r="ED908" s="5"/>
      <c r="EE908" s="5"/>
      <c r="EF908" s="5"/>
      <c r="EG908" s="5"/>
      <c r="EH908" s="5"/>
      <c r="EI908" s="5"/>
      <c r="EJ908" s="5"/>
      <c r="EK908" s="5"/>
      <c r="EL908" s="5"/>
      <c r="EM908" s="5"/>
      <c r="EN908" s="5"/>
      <c r="EO908" s="5"/>
      <c r="EP908" s="5"/>
      <c r="EQ908" s="5"/>
      <c r="ER908" s="5"/>
      <c r="ES908" s="5"/>
      <c r="ET908" s="5"/>
      <c r="EU908" s="5"/>
      <c r="EV908" s="5"/>
      <c r="EW908" s="5"/>
      <c r="EX908" s="5"/>
      <c r="EY908" s="5"/>
      <c r="EZ908" s="5"/>
      <c r="FA908" s="5"/>
      <c r="FB908" s="5"/>
      <c r="FC908" s="5"/>
      <c r="FD908" s="5"/>
      <c r="FE908" s="5"/>
      <c r="FF908" s="5"/>
      <c r="FG908" s="5"/>
      <c r="FH908" s="5"/>
      <c r="FI908" s="5"/>
      <c r="FJ908" s="5"/>
      <c r="FK908" s="5"/>
      <c r="FL908" s="5"/>
      <c r="FM908" s="5"/>
      <c r="FN908" s="5"/>
      <c r="FO908" s="5"/>
      <c r="FP908" s="5"/>
      <c r="FQ908" s="5"/>
      <c r="FR908" s="5"/>
      <c r="FS908" s="5"/>
      <c r="FT908" s="5"/>
      <c r="FU908" s="5"/>
      <c r="FV908" s="5"/>
      <c r="FW908" s="5"/>
      <c r="FX908" s="5"/>
      <c r="FY908" s="5"/>
      <c r="FZ908" s="5"/>
      <c r="GA908" s="5"/>
      <c r="GB908" s="5"/>
      <c r="GC908" s="5"/>
      <c r="GD908" s="5"/>
      <c r="GE908" s="5"/>
      <c r="GF908" s="5"/>
      <c r="GG908" s="5"/>
      <c r="GH908" s="5"/>
      <c r="GI908" s="5"/>
      <c r="GJ908" s="5"/>
      <c r="GK908" s="5"/>
      <c r="GL908" s="5"/>
      <c r="GM908" s="5"/>
      <c r="GN908" s="5"/>
      <c r="GO908" s="5"/>
      <c r="GP908" s="5"/>
      <c r="GQ908" s="5"/>
      <c r="GR908" s="5"/>
      <c r="GS908" s="5"/>
      <c r="GT908" s="5"/>
      <c r="GU908" s="5"/>
      <c r="GV908" s="5"/>
      <c r="GW908" s="5"/>
      <c r="GX908" s="5"/>
      <c r="GY908" s="5"/>
      <c r="GZ908" s="5"/>
      <c r="HA908" s="5"/>
      <c r="HB908" s="5"/>
      <c r="HC908" s="5"/>
      <c r="HD908" s="5"/>
      <c r="HE908" s="5"/>
      <c r="HF908" s="5"/>
      <c r="HG908" s="5"/>
      <c r="HH908" s="5"/>
      <c r="HI908" s="5"/>
      <c r="HJ908" s="5"/>
      <c r="HK908" s="5"/>
      <c r="HL908" s="5"/>
    </row>
    <row r="909" spans="1:220" s="56" customFormat="1" x14ac:dyDescent="0.25">
      <c r="A909" s="44"/>
      <c r="B909" s="142"/>
      <c r="C909" s="143"/>
      <c r="D909" s="26"/>
      <c r="E909" s="26"/>
      <c r="F909" s="26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  <c r="AX909" s="5"/>
      <c r="AY909" s="5"/>
      <c r="AZ909" s="5"/>
      <c r="BA909" s="5"/>
      <c r="BB909" s="5"/>
      <c r="BC909" s="5"/>
      <c r="BD909" s="5"/>
      <c r="BE909" s="5"/>
      <c r="BF909" s="5"/>
      <c r="BG909" s="5"/>
      <c r="BH909" s="5"/>
      <c r="BI909" s="5"/>
      <c r="BJ909" s="5"/>
      <c r="BK909" s="5"/>
      <c r="BL909" s="5"/>
      <c r="BM909" s="5"/>
      <c r="BN909" s="5"/>
      <c r="BO909" s="5"/>
      <c r="BP909" s="5"/>
      <c r="BQ909" s="5"/>
      <c r="BR909" s="5"/>
      <c r="BS909" s="5"/>
      <c r="BT909" s="5"/>
      <c r="BU909" s="5"/>
      <c r="BV909" s="5"/>
      <c r="BW909" s="5"/>
      <c r="BX909" s="5"/>
      <c r="BY909" s="5"/>
      <c r="BZ909" s="5"/>
      <c r="CA909" s="5"/>
      <c r="CB909" s="5"/>
      <c r="CC909" s="5"/>
      <c r="CD909" s="5"/>
      <c r="CE909" s="5"/>
      <c r="CF909" s="5"/>
      <c r="CG909" s="5"/>
      <c r="CH909" s="5"/>
      <c r="CI909" s="5"/>
      <c r="CJ909" s="5"/>
      <c r="CK909" s="5"/>
      <c r="CL909" s="5"/>
      <c r="CM909" s="5"/>
      <c r="CN909" s="5"/>
      <c r="CO909" s="5"/>
      <c r="CP909" s="5"/>
      <c r="CQ909" s="5"/>
      <c r="CR909" s="5"/>
      <c r="CS909" s="5"/>
      <c r="CT909" s="5"/>
      <c r="CU909" s="5"/>
      <c r="CV909" s="5"/>
      <c r="CW909" s="5"/>
      <c r="CX909" s="5"/>
      <c r="CY909" s="5"/>
      <c r="CZ909" s="5"/>
      <c r="DA909" s="5"/>
      <c r="DB909" s="5"/>
      <c r="DC909" s="5"/>
      <c r="DD909" s="5"/>
      <c r="DE909" s="5"/>
      <c r="DF909" s="5"/>
      <c r="DG909" s="5"/>
      <c r="DH909" s="5"/>
      <c r="DI909" s="5"/>
      <c r="DJ909" s="5"/>
      <c r="DK909" s="5"/>
      <c r="DL909" s="5"/>
      <c r="DM909" s="5"/>
      <c r="DN909" s="5"/>
      <c r="DO909" s="5"/>
      <c r="DP909" s="5"/>
      <c r="DQ909" s="5"/>
      <c r="DR909" s="5"/>
      <c r="DS909" s="5"/>
      <c r="DT909" s="5"/>
      <c r="DU909" s="5"/>
      <c r="DV909" s="5"/>
      <c r="DW909" s="5"/>
      <c r="DX909" s="5"/>
      <c r="DY909" s="5"/>
      <c r="DZ909" s="5"/>
      <c r="EA909" s="5"/>
      <c r="EB909" s="5"/>
      <c r="EC909" s="5"/>
      <c r="ED909" s="5"/>
      <c r="EE909" s="5"/>
      <c r="EF909" s="5"/>
      <c r="EG909" s="5"/>
      <c r="EH909" s="5"/>
      <c r="EI909" s="5"/>
      <c r="EJ909" s="5"/>
      <c r="EK909" s="5"/>
      <c r="EL909" s="5"/>
      <c r="EM909" s="5"/>
      <c r="EN909" s="5"/>
      <c r="EO909" s="5"/>
      <c r="EP909" s="5"/>
      <c r="EQ909" s="5"/>
      <c r="ER909" s="5"/>
      <c r="ES909" s="5"/>
      <c r="ET909" s="5"/>
      <c r="EU909" s="5"/>
      <c r="EV909" s="5"/>
      <c r="EW909" s="5"/>
      <c r="EX909" s="5"/>
      <c r="EY909" s="5"/>
      <c r="EZ909" s="5"/>
      <c r="FA909" s="5"/>
      <c r="FB909" s="5"/>
      <c r="FC909" s="5"/>
      <c r="FD909" s="5"/>
      <c r="FE909" s="5"/>
      <c r="FF909" s="5"/>
      <c r="FG909" s="5"/>
      <c r="FH909" s="5"/>
      <c r="FI909" s="5"/>
      <c r="FJ909" s="5"/>
      <c r="FK909" s="5"/>
      <c r="FL909" s="5"/>
      <c r="FM909" s="5"/>
      <c r="FN909" s="5"/>
      <c r="FO909" s="5"/>
      <c r="FP909" s="5"/>
      <c r="FQ909" s="5"/>
      <c r="FR909" s="5"/>
      <c r="FS909" s="5"/>
      <c r="FT909" s="5"/>
      <c r="FU909" s="5"/>
      <c r="FV909" s="5"/>
      <c r="FW909" s="5"/>
      <c r="FX909" s="5"/>
      <c r="FY909" s="5"/>
      <c r="FZ909" s="5"/>
      <c r="GA909" s="5"/>
      <c r="GB909" s="5"/>
      <c r="GC909" s="5"/>
      <c r="GD909" s="5"/>
      <c r="GE909" s="5"/>
      <c r="GF909" s="5"/>
      <c r="GG909" s="5"/>
      <c r="GH909" s="5"/>
      <c r="GI909" s="5"/>
      <c r="GJ909" s="5"/>
      <c r="GK909" s="5"/>
      <c r="GL909" s="5"/>
      <c r="GM909" s="5"/>
      <c r="GN909" s="5"/>
      <c r="GO909" s="5"/>
      <c r="GP909" s="5"/>
      <c r="GQ909" s="5"/>
      <c r="GR909" s="5"/>
      <c r="GS909" s="5"/>
      <c r="GT909" s="5"/>
      <c r="GU909" s="5"/>
      <c r="GV909" s="5"/>
      <c r="GW909" s="5"/>
      <c r="GX909" s="5"/>
      <c r="GY909" s="5"/>
      <c r="GZ909" s="5"/>
      <c r="HA909" s="5"/>
      <c r="HB909" s="5"/>
      <c r="HC909" s="5"/>
      <c r="HD909" s="5"/>
      <c r="HE909" s="5"/>
      <c r="HF909" s="5"/>
      <c r="HG909" s="5"/>
      <c r="HH909" s="5"/>
      <c r="HI909" s="5"/>
      <c r="HJ909" s="5"/>
      <c r="HK909" s="5"/>
      <c r="HL909" s="5"/>
    </row>
    <row r="910" spans="1:220" s="56" customFormat="1" x14ac:dyDescent="0.25">
      <c r="A910" s="44"/>
      <c r="B910" s="142"/>
      <c r="C910" s="143"/>
      <c r="D910" s="26"/>
      <c r="E910" s="26"/>
      <c r="F910" s="26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  <c r="AX910" s="5"/>
      <c r="AY910" s="5"/>
      <c r="AZ910" s="5"/>
      <c r="BA910" s="5"/>
      <c r="BB910" s="5"/>
      <c r="BC910" s="5"/>
      <c r="BD910" s="5"/>
      <c r="BE910" s="5"/>
      <c r="BF910" s="5"/>
      <c r="BG910" s="5"/>
      <c r="BH910" s="5"/>
      <c r="BI910" s="5"/>
      <c r="BJ910" s="5"/>
      <c r="BK910" s="5"/>
      <c r="BL910" s="5"/>
      <c r="BM910" s="5"/>
      <c r="BN910" s="5"/>
      <c r="BO910" s="5"/>
      <c r="BP910" s="5"/>
      <c r="BQ910" s="5"/>
      <c r="BR910" s="5"/>
      <c r="BS910" s="5"/>
      <c r="BT910" s="5"/>
      <c r="BU910" s="5"/>
      <c r="BV910" s="5"/>
      <c r="BW910" s="5"/>
      <c r="BX910" s="5"/>
      <c r="BY910" s="5"/>
      <c r="BZ910" s="5"/>
      <c r="CA910" s="5"/>
      <c r="CB910" s="5"/>
      <c r="CC910" s="5"/>
      <c r="CD910" s="5"/>
      <c r="CE910" s="5"/>
      <c r="CF910" s="5"/>
      <c r="CG910" s="5"/>
      <c r="CH910" s="5"/>
      <c r="CI910" s="5"/>
      <c r="CJ910" s="5"/>
      <c r="CK910" s="5"/>
      <c r="CL910" s="5"/>
      <c r="CM910" s="5"/>
      <c r="CN910" s="5"/>
      <c r="CO910" s="5"/>
      <c r="CP910" s="5"/>
      <c r="CQ910" s="5"/>
      <c r="CR910" s="5"/>
      <c r="CS910" s="5"/>
      <c r="CT910" s="5"/>
      <c r="CU910" s="5"/>
      <c r="CV910" s="5"/>
      <c r="CW910" s="5"/>
      <c r="CX910" s="5"/>
      <c r="CY910" s="5"/>
      <c r="CZ910" s="5"/>
      <c r="DA910" s="5"/>
      <c r="DB910" s="5"/>
      <c r="DC910" s="5"/>
      <c r="DD910" s="5"/>
      <c r="DE910" s="5"/>
      <c r="DF910" s="5"/>
      <c r="DG910" s="5"/>
      <c r="DH910" s="5"/>
      <c r="DI910" s="5"/>
      <c r="DJ910" s="5"/>
      <c r="DK910" s="5"/>
      <c r="DL910" s="5"/>
      <c r="DM910" s="5"/>
      <c r="DN910" s="5"/>
      <c r="DO910" s="5"/>
      <c r="DP910" s="5"/>
      <c r="DQ910" s="5"/>
      <c r="DR910" s="5"/>
      <c r="DS910" s="5"/>
      <c r="DT910" s="5"/>
      <c r="DU910" s="5"/>
      <c r="DV910" s="5"/>
      <c r="DW910" s="5"/>
      <c r="DX910" s="5"/>
      <c r="DY910" s="5"/>
      <c r="DZ910" s="5"/>
      <c r="EA910" s="5"/>
      <c r="EB910" s="5"/>
      <c r="EC910" s="5"/>
      <c r="ED910" s="5"/>
      <c r="EE910" s="5"/>
      <c r="EF910" s="5"/>
      <c r="EG910" s="5"/>
      <c r="EH910" s="5"/>
      <c r="EI910" s="5"/>
      <c r="EJ910" s="5"/>
      <c r="EK910" s="5"/>
      <c r="EL910" s="5"/>
      <c r="EM910" s="5"/>
      <c r="EN910" s="5"/>
      <c r="EO910" s="5"/>
      <c r="EP910" s="5"/>
      <c r="EQ910" s="5"/>
      <c r="ER910" s="5"/>
      <c r="ES910" s="5"/>
      <c r="ET910" s="5"/>
      <c r="EU910" s="5"/>
      <c r="EV910" s="5"/>
      <c r="EW910" s="5"/>
      <c r="EX910" s="5"/>
      <c r="EY910" s="5"/>
      <c r="EZ910" s="5"/>
      <c r="FA910" s="5"/>
      <c r="FB910" s="5"/>
      <c r="FC910" s="5"/>
      <c r="FD910" s="5"/>
      <c r="FE910" s="5"/>
      <c r="FF910" s="5"/>
      <c r="FG910" s="5"/>
      <c r="FH910" s="5"/>
      <c r="FI910" s="5"/>
      <c r="FJ910" s="5"/>
      <c r="FK910" s="5"/>
      <c r="FL910" s="5"/>
      <c r="FM910" s="5"/>
      <c r="FN910" s="5"/>
      <c r="FO910" s="5"/>
      <c r="FP910" s="5"/>
      <c r="FQ910" s="5"/>
      <c r="FR910" s="5"/>
      <c r="FS910" s="5"/>
      <c r="FT910" s="5"/>
      <c r="FU910" s="5"/>
      <c r="FV910" s="5"/>
      <c r="FW910" s="5"/>
      <c r="FX910" s="5"/>
      <c r="FY910" s="5"/>
      <c r="FZ910" s="5"/>
      <c r="GA910" s="5"/>
      <c r="GB910" s="5"/>
      <c r="GC910" s="5"/>
      <c r="GD910" s="5"/>
      <c r="GE910" s="5"/>
      <c r="GF910" s="5"/>
      <c r="GG910" s="5"/>
      <c r="GH910" s="5"/>
      <c r="GI910" s="5"/>
      <c r="GJ910" s="5"/>
      <c r="GK910" s="5"/>
      <c r="GL910" s="5"/>
      <c r="GM910" s="5"/>
      <c r="GN910" s="5"/>
      <c r="GO910" s="5"/>
      <c r="GP910" s="5"/>
      <c r="GQ910" s="5"/>
      <c r="GR910" s="5"/>
      <c r="GS910" s="5"/>
      <c r="GT910" s="5"/>
      <c r="GU910" s="5"/>
      <c r="GV910" s="5"/>
      <c r="GW910" s="5"/>
      <c r="GX910" s="5"/>
      <c r="GY910" s="5"/>
      <c r="GZ910" s="5"/>
      <c r="HA910" s="5"/>
      <c r="HB910" s="5"/>
      <c r="HC910" s="5"/>
      <c r="HD910" s="5"/>
      <c r="HE910" s="5"/>
      <c r="HF910" s="5"/>
      <c r="HG910" s="5"/>
      <c r="HH910" s="5"/>
      <c r="HI910" s="5"/>
      <c r="HJ910" s="5"/>
      <c r="HK910" s="5"/>
      <c r="HL910" s="5"/>
    </row>
    <row r="911" spans="1:220" s="56" customFormat="1" x14ac:dyDescent="0.25">
      <c r="A911" s="44"/>
      <c r="B911" s="142"/>
      <c r="C911" s="143"/>
      <c r="D911" s="26"/>
      <c r="E911" s="26"/>
      <c r="F911" s="26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  <c r="AX911" s="5"/>
      <c r="AY911" s="5"/>
      <c r="AZ911" s="5"/>
      <c r="BA911" s="5"/>
      <c r="BB911" s="5"/>
      <c r="BC911" s="5"/>
      <c r="BD911" s="5"/>
      <c r="BE911" s="5"/>
      <c r="BF911" s="5"/>
      <c r="BG911" s="5"/>
      <c r="BH911" s="5"/>
      <c r="BI911" s="5"/>
      <c r="BJ911" s="5"/>
      <c r="BK911" s="5"/>
      <c r="BL911" s="5"/>
      <c r="BM911" s="5"/>
      <c r="BN911" s="5"/>
      <c r="BO911" s="5"/>
      <c r="BP911" s="5"/>
      <c r="BQ911" s="5"/>
      <c r="BR911" s="5"/>
      <c r="BS911" s="5"/>
      <c r="BT911" s="5"/>
      <c r="BU911" s="5"/>
      <c r="BV911" s="5"/>
      <c r="BW911" s="5"/>
      <c r="BX911" s="5"/>
      <c r="BY911" s="5"/>
      <c r="BZ911" s="5"/>
      <c r="CA911" s="5"/>
      <c r="CB911" s="5"/>
      <c r="CC911" s="5"/>
      <c r="CD911" s="5"/>
      <c r="CE911" s="5"/>
      <c r="CF911" s="5"/>
      <c r="CG911" s="5"/>
      <c r="CH911" s="5"/>
      <c r="CI911" s="5"/>
      <c r="CJ911" s="5"/>
      <c r="CK911" s="5"/>
      <c r="CL911" s="5"/>
      <c r="CM911" s="5"/>
      <c r="CN911" s="5"/>
      <c r="CO911" s="5"/>
      <c r="CP911" s="5"/>
      <c r="CQ911" s="5"/>
      <c r="CR911" s="5"/>
      <c r="CS911" s="5"/>
      <c r="CT911" s="5"/>
      <c r="CU911" s="5"/>
      <c r="CV911" s="5"/>
      <c r="CW911" s="5"/>
      <c r="CX911" s="5"/>
      <c r="CY911" s="5"/>
      <c r="CZ911" s="5"/>
      <c r="DA911" s="5"/>
      <c r="DB911" s="5"/>
      <c r="DC911" s="5"/>
      <c r="DD911" s="5"/>
      <c r="DE911" s="5"/>
      <c r="DF911" s="5"/>
      <c r="DG911" s="5"/>
      <c r="DH911" s="5"/>
      <c r="DI911" s="5"/>
      <c r="DJ911" s="5"/>
      <c r="DK911" s="5"/>
      <c r="DL911" s="5"/>
      <c r="DM911" s="5"/>
      <c r="DN911" s="5"/>
      <c r="DO911" s="5"/>
      <c r="DP911" s="5"/>
      <c r="DQ911" s="5"/>
      <c r="DR911" s="5"/>
      <c r="DS911" s="5"/>
      <c r="DT911" s="5"/>
      <c r="DU911" s="5"/>
      <c r="DV911" s="5"/>
      <c r="DW911" s="5"/>
      <c r="DX911" s="5"/>
      <c r="DY911" s="5"/>
      <c r="DZ911" s="5"/>
      <c r="EA911" s="5"/>
      <c r="EB911" s="5"/>
      <c r="EC911" s="5"/>
      <c r="ED911" s="5"/>
      <c r="EE911" s="5"/>
      <c r="EF911" s="5"/>
      <c r="EG911" s="5"/>
      <c r="EH911" s="5"/>
      <c r="EI911" s="5"/>
      <c r="EJ911" s="5"/>
      <c r="EK911" s="5"/>
      <c r="EL911" s="5"/>
      <c r="EM911" s="5"/>
      <c r="EN911" s="5"/>
      <c r="EO911" s="5"/>
      <c r="EP911" s="5"/>
      <c r="EQ911" s="5"/>
      <c r="ER911" s="5"/>
      <c r="ES911" s="5"/>
      <c r="ET911" s="5"/>
      <c r="EU911" s="5"/>
      <c r="EV911" s="5"/>
      <c r="EW911" s="5"/>
      <c r="EX911" s="5"/>
      <c r="EY911" s="5"/>
      <c r="EZ911" s="5"/>
      <c r="FA911" s="5"/>
      <c r="FB911" s="5"/>
      <c r="FC911" s="5"/>
      <c r="FD911" s="5"/>
      <c r="FE911" s="5"/>
      <c r="FF911" s="5"/>
      <c r="FG911" s="5"/>
      <c r="FH911" s="5"/>
      <c r="FI911" s="5"/>
      <c r="FJ911" s="5"/>
      <c r="FK911" s="5"/>
      <c r="FL911" s="5"/>
      <c r="FM911" s="5"/>
      <c r="FN911" s="5"/>
      <c r="FO911" s="5"/>
      <c r="FP911" s="5"/>
      <c r="FQ911" s="5"/>
      <c r="FR911" s="5"/>
      <c r="FS911" s="5"/>
      <c r="FT911" s="5"/>
      <c r="FU911" s="5"/>
      <c r="FV911" s="5"/>
      <c r="FW911" s="5"/>
      <c r="FX911" s="5"/>
      <c r="FY911" s="5"/>
      <c r="FZ911" s="5"/>
      <c r="GA911" s="5"/>
      <c r="GB911" s="5"/>
      <c r="GC911" s="5"/>
      <c r="GD911" s="5"/>
      <c r="GE911" s="5"/>
      <c r="GF911" s="5"/>
      <c r="GG911" s="5"/>
      <c r="GH911" s="5"/>
      <c r="GI911" s="5"/>
      <c r="GJ911" s="5"/>
      <c r="GK911" s="5"/>
      <c r="GL911" s="5"/>
      <c r="GM911" s="5"/>
      <c r="GN911" s="5"/>
      <c r="GO911" s="5"/>
      <c r="GP911" s="5"/>
      <c r="GQ911" s="5"/>
      <c r="GR911" s="5"/>
      <c r="GS911" s="5"/>
      <c r="GT911" s="5"/>
      <c r="GU911" s="5"/>
      <c r="GV911" s="5"/>
      <c r="GW911" s="5"/>
      <c r="GX911" s="5"/>
      <c r="GY911" s="5"/>
      <c r="GZ911" s="5"/>
      <c r="HA911" s="5"/>
      <c r="HB911" s="5"/>
      <c r="HC911" s="5"/>
      <c r="HD911" s="5"/>
      <c r="HE911" s="5"/>
      <c r="HF911" s="5"/>
      <c r="HG911" s="5"/>
      <c r="HH911" s="5"/>
      <c r="HI911" s="5"/>
      <c r="HJ911" s="5"/>
      <c r="HK911" s="5"/>
      <c r="HL911" s="5"/>
    </row>
    <row r="912" spans="1:220" s="56" customFormat="1" x14ac:dyDescent="0.25">
      <c r="A912" s="44"/>
      <c r="B912" s="142"/>
      <c r="C912" s="143"/>
      <c r="D912" s="26"/>
      <c r="E912" s="26"/>
      <c r="F912" s="26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  <c r="AX912" s="5"/>
      <c r="AY912" s="5"/>
      <c r="AZ912" s="5"/>
      <c r="BA912" s="5"/>
      <c r="BB912" s="5"/>
      <c r="BC912" s="5"/>
      <c r="BD912" s="5"/>
      <c r="BE912" s="5"/>
      <c r="BF912" s="5"/>
      <c r="BG912" s="5"/>
      <c r="BH912" s="5"/>
      <c r="BI912" s="5"/>
      <c r="BJ912" s="5"/>
      <c r="BK912" s="5"/>
      <c r="BL912" s="5"/>
      <c r="BM912" s="5"/>
      <c r="BN912" s="5"/>
      <c r="BO912" s="5"/>
      <c r="BP912" s="5"/>
      <c r="BQ912" s="5"/>
      <c r="BR912" s="5"/>
      <c r="BS912" s="5"/>
      <c r="BT912" s="5"/>
      <c r="BU912" s="5"/>
      <c r="BV912" s="5"/>
      <c r="BW912" s="5"/>
      <c r="BX912" s="5"/>
      <c r="BY912" s="5"/>
      <c r="BZ912" s="5"/>
      <c r="CA912" s="5"/>
      <c r="CB912" s="5"/>
      <c r="CC912" s="5"/>
      <c r="CD912" s="5"/>
      <c r="CE912" s="5"/>
      <c r="CF912" s="5"/>
      <c r="CG912" s="5"/>
      <c r="CH912" s="5"/>
      <c r="CI912" s="5"/>
      <c r="CJ912" s="5"/>
      <c r="CK912" s="5"/>
      <c r="CL912" s="5"/>
      <c r="CM912" s="5"/>
      <c r="CN912" s="5"/>
      <c r="CO912" s="5"/>
      <c r="CP912" s="5"/>
      <c r="CQ912" s="5"/>
      <c r="CR912" s="5"/>
      <c r="CS912" s="5"/>
      <c r="CT912" s="5"/>
      <c r="CU912" s="5"/>
      <c r="CV912" s="5"/>
      <c r="CW912" s="5"/>
      <c r="CX912" s="5"/>
      <c r="CY912" s="5"/>
      <c r="CZ912" s="5"/>
      <c r="DA912" s="5"/>
      <c r="DB912" s="5"/>
      <c r="DC912" s="5"/>
      <c r="DD912" s="5"/>
      <c r="DE912" s="5"/>
      <c r="DF912" s="5"/>
      <c r="DG912" s="5"/>
      <c r="DH912" s="5"/>
      <c r="DI912" s="5"/>
      <c r="DJ912" s="5"/>
      <c r="DK912" s="5"/>
      <c r="DL912" s="5"/>
      <c r="DM912" s="5"/>
      <c r="DN912" s="5"/>
      <c r="DO912" s="5"/>
      <c r="DP912" s="5"/>
      <c r="DQ912" s="5"/>
      <c r="DR912" s="5"/>
      <c r="DS912" s="5"/>
      <c r="DT912" s="5"/>
      <c r="DU912" s="5"/>
      <c r="DV912" s="5"/>
      <c r="DW912" s="5"/>
      <c r="DX912" s="5"/>
      <c r="DY912" s="5"/>
      <c r="DZ912" s="5"/>
      <c r="EA912" s="5"/>
      <c r="EB912" s="5"/>
      <c r="EC912" s="5"/>
      <c r="ED912" s="5"/>
      <c r="EE912" s="5"/>
      <c r="EF912" s="5"/>
      <c r="EG912" s="5"/>
      <c r="EH912" s="5"/>
      <c r="EI912" s="5"/>
      <c r="EJ912" s="5"/>
      <c r="EK912" s="5"/>
      <c r="EL912" s="5"/>
      <c r="EM912" s="5"/>
      <c r="EN912" s="5"/>
      <c r="EO912" s="5"/>
      <c r="EP912" s="5"/>
      <c r="EQ912" s="5"/>
      <c r="ER912" s="5"/>
      <c r="ES912" s="5"/>
      <c r="ET912" s="5"/>
      <c r="EU912" s="5"/>
      <c r="EV912" s="5"/>
      <c r="EW912" s="5"/>
      <c r="EX912" s="5"/>
      <c r="EY912" s="5"/>
      <c r="EZ912" s="5"/>
      <c r="FA912" s="5"/>
      <c r="FB912" s="5"/>
      <c r="FC912" s="5"/>
      <c r="FD912" s="5"/>
      <c r="FE912" s="5"/>
      <c r="FF912" s="5"/>
      <c r="FG912" s="5"/>
      <c r="FH912" s="5"/>
      <c r="FI912" s="5"/>
      <c r="FJ912" s="5"/>
      <c r="FK912" s="5"/>
      <c r="FL912" s="5"/>
      <c r="FM912" s="5"/>
      <c r="FN912" s="5"/>
      <c r="FO912" s="5"/>
      <c r="FP912" s="5"/>
      <c r="FQ912" s="5"/>
      <c r="FR912" s="5"/>
      <c r="FS912" s="5"/>
      <c r="FT912" s="5"/>
      <c r="FU912" s="5"/>
      <c r="FV912" s="5"/>
      <c r="FW912" s="5"/>
      <c r="FX912" s="5"/>
      <c r="FY912" s="5"/>
      <c r="FZ912" s="5"/>
      <c r="GA912" s="5"/>
      <c r="GB912" s="5"/>
      <c r="GC912" s="5"/>
      <c r="GD912" s="5"/>
      <c r="GE912" s="5"/>
      <c r="GF912" s="5"/>
      <c r="GG912" s="5"/>
      <c r="GH912" s="5"/>
      <c r="GI912" s="5"/>
      <c r="GJ912" s="5"/>
      <c r="GK912" s="5"/>
      <c r="GL912" s="5"/>
      <c r="GM912" s="5"/>
      <c r="GN912" s="5"/>
      <c r="GO912" s="5"/>
      <c r="GP912" s="5"/>
      <c r="GQ912" s="5"/>
      <c r="GR912" s="5"/>
      <c r="GS912" s="5"/>
      <c r="GT912" s="5"/>
      <c r="GU912" s="5"/>
      <c r="GV912" s="5"/>
      <c r="GW912" s="5"/>
      <c r="GX912" s="5"/>
      <c r="GY912" s="5"/>
      <c r="GZ912" s="5"/>
      <c r="HA912" s="5"/>
      <c r="HB912" s="5"/>
      <c r="HC912" s="5"/>
      <c r="HD912" s="5"/>
      <c r="HE912" s="5"/>
      <c r="HF912" s="5"/>
      <c r="HG912" s="5"/>
      <c r="HH912" s="5"/>
      <c r="HI912" s="5"/>
      <c r="HJ912" s="5"/>
      <c r="HK912" s="5"/>
      <c r="HL912" s="5"/>
    </row>
    <row r="913" spans="1:220" s="56" customFormat="1" x14ac:dyDescent="0.25">
      <c r="A913" s="44"/>
      <c r="B913" s="142"/>
      <c r="C913" s="143"/>
      <c r="D913" s="26"/>
      <c r="E913" s="26"/>
      <c r="F913" s="26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  <c r="AX913" s="5"/>
      <c r="AY913" s="5"/>
      <c r="AZ913" s="5"/>
      <c r="BA913" s="5"/>
      <c r="BB913" s="5"/>
      <c r="BC913" s="5"/>
      <c r="BD913" s="5"/>
      <c r="BE913" s="5"/>
      <c r="BF913" s="5"/>
      <c r="BG913" s="5"/>
      <c r="BH913" s="5"/>
      <c r="BI913" s="5"/>
      <c r="BJ913" s="5"/>
      <c r="BK913" s="5"/>
      <c r="BL913" s="5"/>
      <c r="BM913" s="5"/>
      <c r="BN913" s="5"/>
      <c r="BO913" s="5"/>
      <c r="BP913" s="5"/>
      <c r="BQ913" s="5"/>
      <c r="BR913" s="5"/>
      <c r="BS913" s="5"/>
      <c r="BT913" s="5"/>
      <c r="BU913" s="5"/>
      <c r="BV913" s="5"/>
      <c r="BW913" s="5"/>
      <c r="BX913" s="5"/>
      <c r="BY913" s="5"/>
      <c r="BZ913" s="5"/>
      <c r="CA913" s="5"/>
      <c r="CB913" s="5"/>
      <c r="CC913" s="5"/>
      <c r="CD913" s="5"/>
      <c r="CE913" s="5"/>
      <c r="CF913" s="5"/>
      <c r="CG913" s="5"/>
      <c r="CH913" s="5"/>
      <c r="CI913" s="5"/>
      <c r="CJ913" s="5"/>
      <c r="CK913" s="5"/>
      <c r="CL913" s="5"/>
      <c r="CM913" s="5"/>
      <c r="CN913" s="5"/>
      <c r="CO913" s="5"/>
      <c r="CP913" s="5"/>
      <c r="CQ913" s="5"/>
      <c r="CR913" s="5"/>
      <c r="CS913" s="5"/>
      <c r="CT913" s="5"/>
      <c r="CU913" s="5"/>
      <c r="CV913" s="5"/>
      <c r="CW913" s="5"/>
      <c r="CX913" s="5"/>
      <c r="CY913" s="5"/>
      <c r="CZ913" s="5"/>
      <c r="DA913" s="5"/>
      <c r="DB913" s="5"/>
      <c r="DC913" s="5"/>
      <c r="DD913" s="5"/>
      <c r="DE913" s="5"/>
      <c r="DF913" s="5"/>
      <c r="DG913" s="5"/>
      <c r="DH913" s="5"/>
      <c r="DI913" s="5"/>
      <c r="DJ913" s="5"/>
      <c r="DK913" s="5"/>
      <c r="DL913" s="5"/>
      <c r="DM913" s="5"/>
      <c r="DN913" s="5"/>
      <c r="DO913" s="5"/>
      <c r="DP913" s="5"/>
      <c r="DQ913" s="5"/>
      <c r="DR913" s="5"/>
      <c r="DS913" s="5"/>
      <c r="DT913" s="5"/>
      <c r="DU913" s="5"/>
      <c r="DV913" s="5"/>
      <c r="DW913" s="5"/>
      <c r="DX913" s="5"/>
      <c r="DY913" s="5"/>
      <c r="DZ913" s="5"/>
      <c r="EA913" s="5"/>
      <c r="EB913" s="5"/>
      <c r="EC913" s="5"/>
      <c r="ED913" s="5"/>
      <c r="EE913" s="5"/>
      <c r="EF913" s="5"/>
      <c r="EG913" s="5"/>
      <c r="EH913" s="5"/>
      <c r="EI913" s="5"/>
      <c r="EJ913" s="5"/>
      <c r="EK913" s="5"/>
      <c r="EL913" s="5"/>
      <c r="EM913" s="5"/>
      <c r="EN913" s="5"/>
      <c r="EO913" s="5"/>
      <c r="EP913" s="5"/>
      <c r="EQ913" s="5"/>
      <c r="ER913" s="5"/>
      <c r="ES913" s="5"/>
      <c r="ET913" s="5"/>
      <c r="EU913" s="5"/>
      <c r="EV913" s="5"/>
      <c r="EW913" s="5"/>
      <c r="EX913" s="5"/>
      <c r="EY913" s="5"/>
      <c r="EZ913" s="5"/>
      <c r="FA913" s="5"/>
      <c r="FB913" s="5"/>
      <c r="FC913" s="5"/>
      <c r="FD913" s="5"/>
      <c r="FE913" s="5"/>
      <c r="FF913" s="5"/>
      <c r="FG913" s="5"/>
      <c r="FH913" s="5"/>
      <c r="FI913" s="5"/>
      <c r="FJ913" s="5"/>
      <c r="FK913" s="5"/>
      <c r="FL913" s="5"/>
      <c r="FM913" s="5"/>
      <c r="FN913" s="5"/>
      <c r="FO913" s="5"/>
      <c r="FP913" s="5"/>
      <c r="FQ913" s="5"/>
      <c r="FR913" s="5"/>
      <c r="FS913" s="5"/>
      <c r="FT913" s="5"/>
      <c r="FU913" s="5"/>
      <c r="FV913" s="5"/>
      <c r="FW913" s="5"/>
      <c r="FX913" s="5"/>
      <c r="FY913" s="5"/>
      <c r="FZ913" s="5"/>
      <c r="GA913" s="5"/>
      <c r="GB913" s="5"/>
      <c r="GC913" s="5"/>
      <c r="GD913" s="5"/>
      <c r="GE913" s="5"/>
      <c r="GF913" s="5"/>
      <c r="GG913" s="5"/>
      <c r="GH913" s="5"/>
      <c r="GI913" s="5"/>
      <c r="GJ913" s="5"/>
      <c r="GK913" s="5"/>
      <c r="GL913" s="5"/>
      <c r="GM913" s="5"/>
      <c r="GN913" s="5"/>
      <c r="GO913" s="5"/>
      <c r="GP913" s="5"/>
      <c r="GQ913" s="5"/>
      <c r="GR913" s="5"/>
      <c r="GS913" s="5"/>
      <c r="GT913" s="5"/>
      <c r="GU913" s="5"/>
      <c r="GV913" s="5"/>
      <c r="GW913" s="5"/>
      <c r="GX913" s="5"/>
      <c r="GY913" s="5"/>
      <c r="GZ913" s="5"/>
      <c r="HA913" s="5"/>
      <c r="HB913" s="5"/>
      <c r="HC913" s="5"/>
      <c r="HD913" s="5"/>
      <c r="HE913" s="5"/>
      <c r="HF913" s="5"/>
      <c r="HG913" s="5"/>
      <c r="HH913" s="5"/>
      <c r="HI913" s="5"/>
      <c r="HJ913" s="5"/>
      <c r="HK913" s="5"/>
      <c r="HL913" s="5"/>
    </row>
    <row r="914" spans="1:220" s="56" customFormat="1" x14ac:dyDescent="0.25">
      <c r="A914" s="44"/>
      <c r="B914" s="142"/>
      <c r="C914" s="143"/>
      <c r="D914" s="26"/>
      <c r="E914" s="26"/>
      <c r="F914" s="26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AZ914" s="5"/>
      <c r="BA914" s="5"/>
      <c r="BB914" s="5"/>
      <c r="BC914" s="5"/>
      <c r="BD914" s="5"/>
      <c r="BE914" s="5"/>
      <c r="BF914" s="5"/>
      <c r="BG914" s="5"/>
      <c r="BH914" s="5"/>
      <c r="BI914" s="5"/>
      <c r="BJ914" s="5"/>
      <c r="BK914" s="5"/>
      <c r="BL914" s="5"/>
      <c r="BM914" s="5"/>
      <c r="BN914" s="5"/>
      <c r="BO914" s="5"/>
      <c r="BP914" s="5"/>
      <c r="BQ914" s="5"/>
      <c r="BR914" s="5"/>
      <c r="BS914" s="5"/>
      <c r="BT914" s="5"/>
      <c r="BU914" s="5"/>
      <c r="BV914" s="5"/>
      <c r="BW914" s="5"/>
      <c r="BX914" s="5"/>
      <c r="BY914" s="5"/>
      <c r="BZ914" s="5"/>
      <c r="CA914" s="5"/>
      <c r="CB914" s="5"/>
      <c r="CC914" s="5"/>
      <c r="CD914" s="5"/>
      <c r="CE914" s="5"/>
      <c r="CF914" s="5"/>
      <c r="CG914" s="5"/>
      <c r="CH914" s="5"/>
      <c r="CI914" s="5"/>
      <c r="CJ914" s="5"/>
      <c r="CK914" s="5"/>
      <c r="CL914" s="5"/>
      <c r="CM914" s="5"/>
      <c r="CN914" s="5"/>
      <c r="CO914" s="5"/>
      <c r="CP914" s="5"/>
      <c r="CQ914" s="5"/>
      <c r="CR914" s="5"/>
      <c r="CS914" s="5"/>
      <c r="CT914" s="5"/>
      <c r="CU914" s="5"/>
      <c r="CV914" s="5"/>
      <c r="CW914" s="5"/>
      <c r="CX914" s="5"/>
      <c r="CY914" s="5"/>
      <c r="CZ914" s="5"/>
      <c r="DA914" s="5"/>
      <c r="DB914" s="5"/>
      <c r="DC914" s="5"/>
      <c r="DD914" s="5"/>
      <c r="DE914" s="5"/>
      <c r="DF914" s="5"/>
      <c r="DG914" s="5"/>
      <c r="DH914" s="5"/>
      <c r="DI914" s="5"/>
      <c r="DJ914" s="5"/>
      <c r="DK914" s="5"/>
      <c r="DL914" s="5"/>
      <c r="DM914" s="5"/>
      <c r="DN914" s="5"/>
      <c r="DO914" s="5"/>
      <c r="DP914" s="5"/>
      <c r="DQ914" s="5"/>
      <c r="DR914" s="5"/>
      <c r="DS914" s="5"/>
      <c r="DT914" s="5"/>
      <c r="DU914" s="5"/>
      <c r="DV914" s="5"/>
      <c r="DW914" s="5"/>
      <c r="DX914" s="5"/>
      <c r="DY914" s="5"/>
      <c r="DZ914" s="5"/>
      <c r="EA914" s="5"/>
      <c r="EB914" s="5"/>
      <c r="EC914" s="5"/>
      <c r="ED914" s="5"/>
      <c r="EE914" s="5"/>
      <c r="EF914" s="5"/>
      <c r="EG914" s="5"/>
      <c r="EH914" s="5"/>
      <c r="EI914" s="5"/>
      <c r="EJ914" s="5"/>
      <c r="EK914" s="5"/>
      <c r="EL914" s="5"/>
      <c r="EM914" s="5"/>
      <c r="EN914" s="5"/>
      <c r="EO914" s="5"/>
      <c r="EP914" s="5"/>
      <c r="EQ914" s="5"/>
      <c r="ER914" s="5"/>
      <c r="ES914" s="5"/>
      <c r="ET914" s="5"/>
      <c r="EU914" s="5"/>
      <c r="EV914" s="5"/>
      <c r="EW914" s="5"/>
      <c r="EX914" s="5"/>
      <c r="EY914" s="5"/>
      <c r="EZ914" s="5"/>
      <c r="FA914" s="5"/>
      <c r="FB914" s="5"/>
      <c r="FC914" s="5"/>
      <c r="FD914" s="5"/>
      <c r="FE914" s="5"/>
      <c r="FF914" s="5"/>
      <c r="FG914" s="5"/>
      <c r="FH914" s="5"/>
      <c r="FI914" s="5"/>
      <c r="FJ914" s="5"/>
      <c r="FK914" s="5"/>
      <c r="FL914" s="5"/>
      <c r="FM914" s="5"/>
      <c r="FN914" s="5"/>
      <c r="FO914" s="5"/>
      <c r="FP914" s="5"/>
      <c r="FQ914" s="5"/>
      <c r="FR914" s="5"/>
      <c r="FS914" s="5"/>
      <c r="FT914" s="5"/>
      <c r="FU914" s="5"/>
      <c r="FV914" s="5"/>
      <c r="FW914" s="5"/>
      <c r="FX914" s="5"/>
      <c r="FY914" s="5"/>
      <c r="FZ914" s="5"/>
      <c r="GA914" s="5"/>
      <c r="GB914" s="5"/>
      <c r="GC914" s="5"/>
      <c r="GD914" s="5"/>
      <c r="GE914" s="5"/>
      <c r="GF914" s="5"/>
      <c r="GG914" s="5"/>
      <c r="GH914" s="5"/>
      <c r="GI914" s="5"/>
      <c r="GJ914" s="5"/>
      <c r="GK914" s="5"/>
      <c r="GL914" s="5"/>
      <c r="GM914" s="5"/>
      <c r="GN914" s="5"/>
      <c r="GO914" s="5"/>
      <c r="GP914" s="5"/>
      <c r="GQ914" s="5"/>
      <c r="GR914" s="5"/>
      <c r="GS914" s="5"/>
      <c r="GT914" s="5"/>
      <c r="GU914" s="5"/>
      <c r="GV914" s="5"/>
      <c r="GW914" s="5"/>
      <c r="GX914" s="5"/>
      <c r="GY914" s="5"/>
      <c r="GZ914" s="5"/>
      <c r="HA914" s="5"/>
      <c r="HB914" s="5"/>
      <c r="HC914" s="5"/>
      <c r="HD914" s="5"/>
      <c r="HE914" s="5"/>
      <c r="HF914" s="5"/>
      <c r="HG914" s="5"/>
      <c r="HH914" s="5"/>
      <c r="HI914" s="5"/>
      <c r="HJ914" s="5"/>
      <c r="HK914" s="5"/>
      <c r="HL914" s="5"/>
    </row>
    <row r="915" spans="1:220" s="56" customFormat="1" x14ac:dyDescent="0.25">
      <c r="A915" s="44"/>
      <c r="B915" s="142"/>
      <c r="C915" s="143"/>
      <c r="D915" s="26"/>
      <c r="E915" s="26"/>
      <c r="F915" s="26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  <c r="AZ915" s="5"/>
      <c r="BA915" s="5"/>
      <c r="BB915" s="5"/>
      <c r="BC915" s="5"/>
      <c r="BD915" s="5"/>
      <c r="BE915" s="5"/>
      <c r="BF915" s="5"/>
      <c r="BG915" s="5"/>
      <c r="BH915" s="5"/>
      <c r="BI915" s="5"/>
      <c r="BJ915" s="5"/>
      <c r="BK915" s="5"/>
      <c r="BL915" s="5"/>
      <c r="BM915" s="5"/>
      <c r="BN915" s="5"/>
      <c r="BO915" s="5"/>
      <c r="BP915" s="5"/>
      <c r="BQ915" s="5"/>
      <c r="BR915" s="5"/>
      <c r="BS915" s="5"/>
      <c r="BT915" s="5"/>
      <c r="BU915" s="5"/>
      <c r="BV915" s="5"/>
      <c r="BW915" s="5"/>
      <c r="BX915" s="5"/>
      <c r="BY915" s="5"/>
      <c r="BZ915" s="5"/>
      <c r="CA915" s="5"/>
      <c r="CB915" s="5"/>
      <c r="CC915" s="5"/>
      <c r="CD915" s="5"/>
      <c r="CE915" s="5"/>
      <c r="CF915" s="5"/>
      <c r="CG915" s="5"/>
      <c r="CH915" s="5"/>
      <c r="CI915" s="5"/>
      <c r="CJ915" s="5"/>
      <c r="CK915" s="5"/>
      <c r="CL915" s="5"/>
      <c r="CM915" s="5"/>
      <c r="CN915" s="5"/>
      <c r="CO915" s="5"/>
      <c r="CP915" s="5"/>
      <c r="CQ915" s="5"/>
      <c r="CR915" s="5"/>
      <c r="CS915" s="5"/>
      <c r="CT915" s="5"/>
      <c r="CU915" s="5"/>
      <c r="CV915" s="5"/>
      <c r="CW915" s="5"/>
      <c r="CX915" s="5"/>
      <c r="CY915" s="5"/>
      <c r="CZ915" s="5"/>
      <c r="DA915" s="5"/>
      <c r="DB915" s="5"/>
      <c r="DC915" s="5"/>
      <c r="DD915" s="5"/>
      <c r="DE915" s="5"/>
      <c r="DF915" s="5"/>
      <c r="DG915" s="5"/>
      <c r="DH915" s="5"/>
      <c r="DI915" s="5"/>
      <c r="DJ915" s="5"/>
      <c r="DK915" s="5"/>
      <c r="DL915" s="5"/>
      <c r="DM915" s="5"/>
      <c r="DN915" s="5"/>
      <c r="DO915" s="5"/>
      <c r="DP915" s="5"/>
      <c r="DQ915" s="5"/>
      <c r="DR915" s="5"/>
      <c r="DS915" s="5"/>
      <c r="DT915" s="5"/>
      <c r="DU915" s="5"/>
      <c r="DV915" s="5"/>
      <c r="DW915" s="5"/>
      <c r="DX915" s="5"/>
      <c r="DY915" s="5"/>
      <c r="DZ915" s="5"/>
      <c r="EA915" s="5"/>
      <c r="EB915" s="5"/>
      <c r="EC915" s="5"/>
      <c r="ED915" s="5"/>
      <c r="EE915" s="5"/>
      <c r="EF915" s="5"/>
      <c r="EG915" s="5"/>
      <c r="EH915" s="5"/>
      <c r="EI915" s="5"/>
      <c r="EJ915" s="5"/>
      <c r="EK915" s="5"/>
      <c r="EL915" s="5"/>
      <c r="EM915" s="5"/>
      <c r="EN915" s="5"/>
      <c r="EO915" s="5"/>
      <c r="EP915" s="5"/>
      <c r="EQ915" s="5"/>
      <c r="ER915" s="5"/>
      <c r="ES915" s="5"/>
      <c r="ET915" s="5"/>
      <c r="EU915" s="5"/>
      <c r="EV915" s="5"/>
      <c r="EW915" s="5"/>
      <c r="EX915" s="5"/>
      <c r="EY915" s="5"/>
      <c r="EZ915" s="5"/>
      <c r="FA915" s="5"/>
      <c r="FB915" s="5"/>
      <c r="FC915" s="5"/>
      <c r="FD915" s="5"/>
      <c r="FE915" s="5"/>
      <c r="FF915" s="5"/>
      <c r="FG915" s="5"/>
      <c r="FH915" s="5"/>
      <c r="FI915" s="5"/>
      <c r="FJ915" s="5"/>
      <c r="FK915" s="5"/>
      <c r="FL915" s="5"/>
      <c r="FM915" s="5"/>
      <c r="FN915" s="5"/>
      <c r="FO915" s="5"/>
      <c r="FP915" s="5"/>
      <c r="FQ915" s="5"/>
      <c r="FR915" s="5"/>
      <c r="FS915" s="5"/>
      <c r="FT915" s="5"/>
      <c r="FU915" s="5"/>
      <c r="FV915" s="5"/>
      <c r="FW915" s="5"/>
      <c r="FX915" s="5"/>
      <c r="FY915" s="5"/>
      <c r="FZ915" s="5"/>
      <c r="GA915" s="5"/>
      <c r="GB915" s="5"/>
      <c r="GC915" s="5"/>
      <c r="GD915" s="5"/>
      <c r="GE915" s="5"/>
      <c r="GF915" s="5"/>
      <c r="GG915" s="5"/>
      <c r="GH915" s="5"/>
      <c r="GI915" s="5"/>
      <c r="GJ915" s="5"/>
      <c r="GK915" s="5"/>
      <c r="GL915" s="5"/>
      <c r="GM915" s="5"/>
      <c r="GN915" s="5"/>
      <c r="GO915" s="5"/>
      <c r="GP915" s="5"/>
      <c r="GQ915" s="5"/>
      <c r="GR915" s="5"/>
      <c r="GS915" s="5"/>
      <c r="GT915" s="5"/>
      <c r="GU915" s="5"/>
      <c r="GV915" s="5"/>
      <c r="GW915" s="5"/>
      <c r="GX915" s="5"/>
      <c r="GY915" s="5"/>
      <c r="GZ915" s="5"/>
      <c r="HA915" s="5"/>
      <c r="HB915" s="5"/>
      <c r="HC915" s="5"/>
      <c r="HD915" s="5"/>
      <c r="HE915" s="5"/>
      <c r="HF915" s="5"/>
      <c r="HG915" s="5"/>
      <c r="HH915" s="5"/>
      <c r="HI915" s="5"/>
      <c r="HJ915" s="5"/>
      <c r="HK915" s="5"/>
      <c r="HL915" s="5"/>
    </row>
    <row r="916" spans="1:220" s="56" customFormat="1" x14ac:dyDescent="0.25">
      <c r="A916" s="44"/>
      <c r="B916" s="142"/>
      <c r="C916" s="143"/>
      <c r="D916" s="26"/>
      <c r="E916" s="26"/>
      <c r="F916" s="26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  <c r="AX916" s="5"/>
      <c r="AY916" s="5"/>
      <c r="AZ916" s="5"/>
      <c r="BA916" s="5"/>
      <c r="BB916" s="5"/>
      <c r="BC916" s="5"/>
      <c r="BD916" s="5"/>
      <c r="BE916" s="5"/>
      <c r="BF916" s="5"/>
      <c r="BG916" s="5"/>
      <c r="BH916" s="5"/>
      <c r="BI916" s="5"/>
      <c r="BJ916" s="5"/>
      <c r="BK916" s="5"/>
      <c r="BL916" s="5"/>
      <c r="BM916" s="5"/>
      <c r="BN916" s="5"/>
      <c r="BO916" s="5"/>
      <c r="BP916" s="5"/>
      <c r="BQ916" s="5"/>
      <c r="BR916" s="5"/>
      <c r="BS916" s="5"/>
      <c r="BT916" s="5"/>
      <c r="BU916" s="5"/>
      <c r="BV916" s="5"/>
      <c r="BW916" s="5"/>
      <c r="BX916" s="5"/>
      <c r="BY916" s="5"/>
      <c r="BZ916" s="5"/>
      <c r="CA916" s="5"/>
      <c r="CB916" s="5"/>
      <c r="CC916" s="5"/>
      <c r="CD916" s="5"/>
      <c r="CE916" s="5"/>
      <c r="CF916" s="5"/>
      <c r="CG916" s="5"/>
      <c r="CH916" s="5"/>
      <c r="CI916" s="5"/>
      <c r="CJ916" s="5"/>
      <c r="CK916" s="5"/>
      <c r="CL916" s="5"/>
      <c r="CM916" s="5"/>
      <c r="CN916" s="5"/>
      <c r="CO916" s="5"/>
      <c r="CP916" s="5"/>
      <c r="CQ916" s="5"/>
      <c r="CR916" s="5"/>
      <c r="CS916" s="5"/>
      <c r="CT916" s="5"/>
      <c r="CU916" s="5"/>
      <c r="CV916" s="5"/>
      <c r="CW916" s="5"/>
      <c r="CX916" s="5"/>
      <c r="CY916" s="5"/>
      <c r="CZ916" s="5"/>
      <c r="DA916" s="5"/>
      <c r="DB916" s="5"/>
      <c r="DC916" s="5"/>
      <c r="DD916" s="5"/>
      <c r="DE916" s="5"/>
      <c r="DF916" s="5"/>
      <c r="DG916" s="5"/>
      <c r="DH916" s="5"/>
      <c r="DI916" s="5"/>
      <c r="DJ916" s="5"/>
      <c r="DK916" s="5"/>
      <c r="DL916" s="5"/>
      <c r="DM916" s="5"/>
      <c r="DN916" s="5"/>
      <c r="DO916" s="5"/>
      <c r="DP916" s="5"/>
      <c r="DQ916" s="5"/>
      <c r="DR916" s="5"/>
      <c r="DS916" s="5"/>
      <c r="DT916" s="5"/>
      <c r="DU916" s="5"/>
      <c r="DV916" s="5"/>
      <c r="DW916" s="5"/>
      <c r="DX916" s="5"/>
      <c r="DY916" s="5"/>
      <c r="DZ916" s="5"/>
      <c r="EA916" s="5"/>
      <c r="EB916" s="5"/>
      <c r="EC916" s="5"/>
      <c r="ED916" s="5"/>
      <c r="EE916" s="5"/>
      <c r="EF916" s="5"/>
      <c r="EG916" s="5"/>
      <c r="EH916" s="5"/>
      <c r="EI916" s="5"/>
      <c r="EJ916" s="5"/>
      <c r="EK916" s="5"/>
      <c r="EL916" s="5"/>
      <c r="EM916" s="5"/>
      <c r="EN916" s="5"/>
      <c r="EO916" s="5"/>
      <c r="EP916" s="5"/>
      <c r="EQ916" s="5"/>
      <c r="ER916" s="5"/>
      <c r="ES916" s="5"/>
      <c r="ET916" s="5"/>
      <c r="EU916" s="5"/>
      <c r="EV916" s="5"/>
      <c r="EW916" s="5"/>
      <c r="EX916" s="5"/>
      <c r="EY916" s="5"/>
      <c r="EZ916" s="5"/>
      <c r="FA916" s="5"/>
      <c r="FB916" s="5"/>
      <c r="FC916" s="5"/>
      <c r="FD916" s="5"/>
      <c r="FE916" s="5"/>
      <c r="FF916" s="5"/>
      <c r="FG916" s="5"/>
      <c r="FH916" s="5"/>
      <c r="FI916" s="5"/>
      <c r="FJ916" s="5"/>
      <c r="FK916" s="5"/>
      <c r="FL916" s="5"/>
      <c r="FM916" s="5"/>
      <c r="FN916" s="5"/>
      <c r="FO916" s="5"/>
      <c r="FP916" s="5"/>
      <c r="FQ916" s="5"/>
      <c r="FR916" s="5"/>
      <c r="FS916" s="5"/>
      <c r="FT916" s="5"/>
      <c r="FU916" s="5"/>
      <c r="FV916" s="5"/>
      <c r="FW916" s="5"/>
      <c r="FX916" s="5"/>
      <c r="FY916" s="5"/>
      <c r="FZ916" s="5"/>
      <c r="GA916" s="5"/>
      <c r="GB916" s="5"/>
      <c r="GC916" s="5"/>
      <c r="GD916" s="5"/>
      <c r="GE916" s="5"/>
      <c r="GF916" s="5"/>
      <c r="GG916" s="5"/>
      <c r="GH916" s="5"/>
      <c r="GI916" s="5"/>
      <c r="GJ916" s="5"/>
      <c r="GK916" s="5"/>
      <c r="GL916" s="5"/>
      <c r="GM916" s="5"/>
      <c r="GN916" s="5"/>
      <c r="GO916" s="5"/>
      <c r="GP916" s="5"/>
      <c r="GQ916" s="5"/>
      <c r="GR916" s="5"/>
      <c r="GS916" s="5"/>
      <c r="GT916" s="5"/>
      <c r="GU916" s="5"/>
      <c r="GV916" s="5"/>
      <c r="GW916" s="5"/>
      <c r="GX916" s="5"/>
      <c r="GY916" s="5"/>
      <c r="GZ916" s="5"/>
      <c r="HA916" s="5"/>
      <c r="HB916" s="5"/>
      <c r="HC916" s="5"/>
      <c r="HD916" s="5"/>
      <c r="HE916" s="5"/>
      <c r="HF916" s="5"/>
      <c r="HG916" s="5"/>
      <c r="HH916" s="5"/>
      <c r="HI916" s="5"/>
      <c r="HJ916" s="5"/>
      <c r="HK916" s="5"/>
      <c r="HL916" s="5"/>
    </row>
    <row r="917" spans="1:220" s="56" customFormat="1" x14ac:dyDescent="0.25">
      <c r="A917" s="44"/>
      <c r="B917" s="142"/>
      <c r="C917" s="143"/>
      <c r="D917" s="26"/>
      <c r="E917" s="26"/>
      <c r="F917" s="26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  <c r="AX917" s="5"/>
      <c r="AY917" s="5"/>
      <c r="AZ917" s="5"/>
      <c r="BA917" s="5"/>
      <c r="BB917" s="5"/>
      <c r="BC917" s="5"/>
      <c r="BD917" s="5"/>
      <c r="BE917" s="5"/>
      <c r="BF917" s="5"/>
      <c r="BG917" s="5"/>
      <c r="BH917" s="5"/>
      <c r="BI917" s="5"/>
      <c r="BJ917" s="5"/>
      <c r="BK917" s="5"/>
      <c r="BL917" s="5"/>
      <c r="BM917" s="5"/>
      <c r="BN917" s="5"/>
      <c r="BO917" s="5"/>
      <c r="BP917" s="5"/>
      <c r="BQ917" s="5"/>
      <c r="BR917" s="5"/>
      <c r="BS917" s="5"/>
      <c r="BT917" s="5"/>
      <c r="BU917" s="5"/>
      <c r="BV917" s="5"/>
      <c r="BW917" s="5"/>
      <c r="BX917" s="5"/>
      <c r="BY917" s="5"/>
      <c r="BZ917" s="5"/>
      <c r="CA917" s="5"/>
      <c r="CB917" s="5"/>
      <c r="CC917" s="5"/>
      <c r="CD917" s="5"/>
      <c r="CE917" s="5"/>
      <c r="CF917" s="5"/>
      <c r="CG917" s="5"/>
      <c r="CH917" s="5"/>
      <c r="CI917" s="5"/>
      <c r="CJ917" s="5"/>
      <c r="CK917" s="5"/>
      <c r="CL917" s="5"/>
      <c r="CM917" s="5"/>
      <c r="CN917" s="5"/>
      <c r="CO917" s="5"/>
      <c r="CP917" s="5"/>
      <c r="CQ917" s="5"/>
      <c r="CR917" s="5"/>
      <c r="CS917" s="5"/>
      <c r="CT917" s="5"/>
      <c r="CU917" s="5"/>
      <c r="CV917" s="5"/>
      <c r="CW917" s="5"/>
      <c r="CX917" s="5"/>
      <c r="CY917" s="5"/>
      <c r="CZ917" s="5"/>
      <c r="DA917" s="5"/>
      <c r="DB917" s="5"/>
      <c r="DC917" s="5"/>
      <c r="DD917" s="5"/>
      <c r="DE917" s="5"/>
      <c r="DF917" s="5"/>
      <c r="DG917" s="5"/>
      <c r="DH917" s="5"/>
      <c r="DI917" s="5"/>
      <c r="DJ917" s="5"/>
      <c r="DK917" s="5"/>
      <c r="DL917" s="5"/>
      <c r="DM917" s="5"/>
      <c r="DN917" s="5"/>
      <c r="DO917" s="5"/>
      <c r="DP917" s="5"/>
      <c r="DQ917" s="5"/>
      <c r="DR917" s="5"/>
      <c r="DS917" s="5"/>
      <c r="DT917" s="5"/>
      <c r="DU917" s="5"/>
      <c r="DV917" s="5"/>
      <c r="DW917" s="5"/>
      <c r="DX917" s="5"/>
      <c r="DY917" s="5"/>
      <c r="DZ917" s="5"/>
      <c r="EA917" s="5"/>
      <c r="EB917" s="5"/>
      <c r="EC917" s="5"/>
      <c r="ED917" s="5"/>
      <c r="EE917" s="5"/>
      <c r="EF917" s="5"/>
      <c r="EG917" s="5"/>
      <c r="EH917" s="5"/>
      <c r="EI917" s="5"/>
      <c r="EJ917" s="5"/>
      <c r="EK917" s="5"/>
      <c r="EL917" s="5"/>
      <c r="EM917" s="5"/>
      <c r="EN917" s="5"/>
      <c r="EO917" s="5"/>
      <c r="EP917" s="5"/>
      <c r="EQ917" s="5"/>
      <c r="ER917" s="5"/>
      <c r="ES917" s="5"/>
      <c r="ET917" s="5"/>
      <c r="EU917" s="5"/>
      <c r="EV917" s="5"/>
      <c r="EW917" s="5"/>
      <c r="EX917" s="5"/>
      <c r="EY917" s="5"/>
      <c r="EZ917" s="5"/>
      <c r="FA917" s="5"/>
      <c r="FB917" s="5"/>
      <c r="FC917" s="5"/>
      <c r="FD917" s="5"/>
      <c r="FE917" s="5"/>
      <c r="FF917" s="5"/>
      <c r="FG917" s="5"/>
      <c r="FH917" s="5"/>
      <c r="FI917" s="5"/>
      <c r="FJ917" s="5"/>
      <c r="FK917" s="5"/>
      <c r="FL917" s="5"/>
      <c r="FM917" s="5"/>
      <c r="FN917" s="5"/>
      <c r="FO917" s="5"/>
      <c r="FP917" s="5"/>
      <c r="FQ917" s="5"/>
      <c r="FR917" s="5"/>
      <c r="FS917" s="5"/>
      <c r="FT917" s="5"/>
      <c r="FU917" s="5"/>
      <c r="FV917" s="5"/>
      <c r="FW917" s="5"/>
      <c r="FX917" s="5"/>
      <c r="FY917" s="5"/>
      <c r="FZ917" s="5"/>
      <c r="GA917" s="5"/>
      <c r="GB917" s="5"/>
      <c r="GC917" s="5"/>
      <c r="GD917" s="5"/>
      <c r="GE917" s="5"/>
      <c r="GF917" s="5"/>
      <c r="GG917" s="5"/>
      <c r="GH917" s="5"/>
      <c r="GI917" s="5"/>
      <c r="GJ917" s="5"/>
      <c r="GK917" s="5"/>
      <c r="GL917" s="5"/>
      <c r="GM917" s="5"/>
      <c r="GN917" s="5"/>
      <c r="GO917" s="5"/>
      <c r="GP917" s="5"/>
      <c r="GQ917" s="5"/>
      <c r="GR917" s="5"/>
      <c r="GS917" s="5"/>
      <c r="GT917" s="5"/>
      <c r="GU917" s="5"/>
      <c r="GV917" s="5"/>
      <c r="GW917" s="5"/>
      <c r="GX917" s="5"/>
      <c r="GY917" s="5"/>
      <c r="GZ917" s="5"/>
      <c r="HA917" s="5"/>
      <c r="HB917" s="5"/>
      <c r="HC917" s="5"/>
      <c r="HD917" s="5"/>
      <c r="HE917" s="5"/>
      <c r="HF917" s="5"/>
      <c r="HG917" s="5"/>
      <c r="HH917" s="5"/>
      <c r="HI917" s="5"/>
      <c r="HJ917" s="5"/>
      <c r="HK917" s="5"/>
      <c r="HL917" s="5"/>
    </row>
    <row r="918" spans="1:220" s="56" customFormat="1" x14ac:dyDescent="0.25">
      <c r="A918" s="44"/>
      <c r="B918" s="142"/>
      <c r="C918" s="143"/>
      <c r="D918" s="26"/>
      <c r="E918" s="26"/>
      <c r="F918" s="26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  <c r="AX918" s="5"/>
      <c r="AY918" s="5"/>
      <c r="AZ918" s="5"/>
      <c r="BA918" s="5"/>
      <c r="BB918" s="5"/>
      <c r="BC918" s="5"/>
      <c r="BD918" s="5"/>
      <c r="BE918" s="5"/>
      <c r="BF918" s="5"/>
      <c r="BG918" s="5"/>
      <c r="BH918" s="5"/>
      <c r="BI918" s="5"/>
      <c r="BJ918" s="5"/>
      <c r="BK918" s="5"/>
      <c r="BL918" s="5"/>
      <c r="BM918" s="5"/>
      <c r="BN918" s="5"/>
      <c r="BO918" s="5"/>
      <c r="BP918" s="5"/>
      <c r="BQ918" s="5"/>
      <c r="BR918" s="5"/>
      <c r="BS918" s="5"/>
      <c r="BT918" s="5"/>
      <c r="BU918" s="5"/>
      <c r="BV918" s="5"/>
      <c r="BW918" s="5"/>
      <c r="BX918" s="5"/>
      <c r="BY918" s="5"/>
      <c r="BZ918" s="5"/>
      <c r="CA918" s="5"/>
      <c r="CB918" s="5"/>
      <c r="CC918" s="5"/>
      <c r="CD918" s="5"/>
      <c r="CE918" s="5"/>
      <c r="CF918" s="5"/>
      <c r="CG918" s="5"/>
      <c r="CH918" s="5"/>
      <c r="CI918" s="5"/>
      <c r="CJ918" s="5"/>
      <c r="CK918" s="5"/>
      <c r="CL918" s="5"/>
      <c r="CM918" s="5"/>
      <c r="CN918" s="5"/>
      <c r="CO918" s="5"/>
      <c r="CP918" s="5"/>
      <c r="CQ918" s="5"/>
      <c r="CR918" s="5"/>
      <c r="CS918" s="5"/>
      <c r="CT918" s="5"/>
      <c r="CU918" s="5"/>
      <c r="CV918" s="5"/>
      <c r="CW918" s="5"/>
      <c r="CX918" s="5"/>
      <c r="CY918" s="5"/>
      <c r="CZ918" s="5"/>
      <c r="DA918" s="5"/>
      <c r="DB918" s="5"/>
      <c r="DC918" s="5"/>
      <c r="DD918" s="5"/>
      <c r="DE918" s="5"/>
      <c r="DF918" s="5"/>
      <c r="DG918" s="5"/>
      <c r="DH918" s="5"/>
      <c r="DI918" s="5"/>
      <c r="DJ918" s="5"/>
      <c r="DK918" s="5"/>
      <c r="DL918" s="5"/>
      <c r="DM918" s="5"/>
      <c r="DN918" s="5"/>
      <c r="DO918" s="5"/>
      <c r="DP918" s="5"/>
      <c r="DQ918" s="5"/>
      <c r="DR918" s="5"/>
      <c r="DS918" s="5"/>
      <c r="DT918" s="5"/>
      <c r="DU918" s="5"/>
      <c r="DV918" s="5"/>
      <c r="DW918" s="5"/>
      <c r="DX918" s="5"/>
      <c r="DY918" s="5"/>
      <c r="DZ918" s="5"/>
      <c r="EA918" s="5"/>
      <c r="EB918" s="5"/>
      <c r="EC918" s="5"/>
      <c r="ED918" s="5"/>
      <c r="EE918" s="5"/>
      <c r="EF918" s="5"/>
      <c r="EG918" s="5"/>
      <c r="EH918" s="5"/>
      <c r="EI918" s="5"/>
      <c r="EJ918" s="5"/>
      <c r="EK918" s="5"/>
      <c r="EL918" s="5"/>
      <c r="EM918" s="5"/>
      <c r="EN918" s="5"/>
      <c r="EO918" s="5"/>
      <c r="EP918" s="5"/>
      <c r="EQ918" s="5"/>
      <c r="ER918" s="5"/>
      <c r="ES918" s="5"/>
      <c r="ET918" s="5"/>
      <c r="EU918" s="5"/>
      <c r="EV918" s="5"/>
      <c r="EW918" s="5"/>
      <c r="EX918" s="5"/>
      <c r="EY918" s="5"/>
      <c r="EZ918" s="5"/>
      <c r="FA918" s="5"/>
      <c r="FB918" s="5"/>
      <c r="FC918" s="5"/>
      <c r="FD918" s="5"/>
      <c r="FE918" s="5"/>
      <c r="FF918" s="5"/>
      <c r="FG918" s="5"/>
      <c r="FH918" s="5"/>
      <c r="FI918" s="5"/>
      <c r="FJ918" s="5"/>
      <c r="FK918" s="5"/>
      <c r="FL918" s="5"/>
      <c r="FM918" s="5"/>
      <c r="FN918" s="5"/>
      <c r="FO918" s="5"/>
      <c r="FP918" s="5"/>
      <c r="FQ918" s="5"/>
      <c r="FR918" s="5"/>
      <c r="FS918" s="5"/>
      <c r="FT918" s="5"/>
      <c r="FU918" s="5"/>
      <c r="FV918" s="5"/>
      <c r="FW918" s="5"/>
      <c r="FX918" s="5"/>
      <c r="FY918" s="5"/>
      <c r="FZ918" s="5"/>
      <c r="GA918" s="5"/>
      <c r="GB918" s="5"/>
      <c r="GC918" s="5"/>
      <c r="GD918" s="5"/>
      <c r="GE918" s="5"/>
      <c r="GF918" s="5"/>
      <c r="GG918" s="5"/>
      <c r="GH918" s="5"/>
      <c r="GI918" s="5"/>
      <c r="GJ918" s="5"/>
      <c r="GK918" s="5"/>
      <c r="GL918" s="5"/>
      <c r="GM918" s="5"/>
      <c r="GN918" s="5"/>
      <c r="GO918" s="5"/>
      <c r="GP918" s="5"/>
      <c r="GQ918" s="5"/>
      <c r="GR918" s="5"/>
      <c r="GS918" s="5"/>
      <c r="GT918" s="5"/>
      <c r="GU918" s="5"/>
      <c r="GV918" s="5"/>
      <c r="GW918" s="5"/>
      <c r="GX918" s="5"/>
      <c r="GY918" s="5"/>
      <c r="GZ918" s="5"/>
      <c r="HA918" s="5"/>
      <c r="HB918" s="5"/>
      <c r="HC918" s="5"/>
      <c r="HD918" s="5"/>
      <c r="HE918" s="5"/>
      <c r="HF918" s="5"/>
      <c r="HG918" s="5"/>
      <c r="HH918" s="5"/>
      <c r="HI918" s="5"/>
      <c r="HJ918" s="5"/>
      <c r="HK918" s="5"/>
      <c r="HL918" s="5"/>
    </row>
    <row r="919" spans="1:220" s="56" customFormat="1" x14ac:dyDescent="0.25">
      <c r="A919" s="44"/>
      <c r="B919" s="142"/>
      <c r="C919" s="143"/>
      <c r="D919" s="26"/>
      <c r="E919" s="26"/>
      <c r="F919" s="26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  <c r="AX919" s="5"/>
      <c r="AY919" s="5"/>
      <c r="AZ919" s="5"/>
      <c r="BA919" s="5"/>
      <c r="BB919" s="5"/>
      <c r="BC919" s="5"/>
      <c r="BD919" s="5"/>
      <c r="BE919" s="5"/>
      <c r="BF919" s="5"/>
      <c r="BG919" s="5"/>
      <c r="BH919" s="5"/>
      <c r="BI919" s="5"/>
      <c r="BJ919" s="5"/>
      <c r="BK919" s="5"/>
      <c r="BL919" s="5"/>
      <c r="BM919" s="5"/>
      <c r="BN919" s="5"/>
      <c r="BO919" s="5"/>
      <c r="BP919" s="5"/>
      <c r="BQ919" s="5"/>
      <c r="BR919" s="5"/>
      <c r="BS919" s="5"/>
      <c r="BT919" s="5"/>
      <c r="BU919" s="5"/>
      <c r="BV919" s="5"/>
      <c r="BW919" s="5"/>
      <c r="BX919" s="5"/>
      <c r="BY919" s="5"/>
      <c r="BZ919" s="5"/>
      <c r="CA919" s="5"/>
      <c r="CB919" s="5"/>
      <c r="CC919" s="5"/>
      <c r="CD919" s="5"/>
      <c r="CE919" s="5"/>
      <c r="CF919" s="5"/>
      <c r="CG919" s="5"/>
      <c r="CH919" s="5"/>
      <c r="CI919" s="5"/>
      <c r="CJ919" s="5"/>
      <c r="CK919" s="5"/>
      <c r="CL919" s="5"/>
      <c r="CM919" s="5"/>
      <c r="CN919" s="5"/>
      <c r="CO919" s="5"/>
      <c r="CP919" s="5"/>
      <c r="CQ919" s="5"/>
      <c r="CR919" s="5"/>
      <c r="CS919" s="5"/>
      <c r="CT919" s="5"/>
      <c r="CU919" s="5"/>
      <c r="CV919" s="5"/>
      <c r="CW919" s="5"/>
      <c r="CX919" s="5"/>
      <c r="CY919" s="5"/>
      <c r="CZ919" s="5"/>
      <c r="DA919" s="5"/>
      <c r="DB919" s="5"/>
      <c r="DC919" s="5"/>
      <c r="DD919" s="5"/>
      <c r="DE919" s="5"/>
      <c r="DF919" s="5"/>
      <c r="DG919" s="5"/>
      <c r="DH919" s="5"/>
      <c r="DI919" s="5"/>
      <c r="DJ919" s="5"/>
      <c r="DK919" s="5"/>
      <c r="DL919" s="5"/>
      <c r="DM919" s="5"/>
      <c r="DN919" s="5"/>
      <c r="DO919" s="5"/>
      <c r="DP919" s="5"/>
      <c r="DQ919" s="5"/>
      <c r="DR919" s="5"/>
      <c r="DS919" s="5"/>
      <c r="DT919" s="5"/>
      <c r="DU919" s="5"/>
      <c r="DV919" s="5"/>
      <c r="DW919" s="5"/>
      <c r="DX919" s="5"/>
      <c r="DY919" s="5"/>
      <c r="DZ919" s="5"/>
      <c r="EA919" s="5"/>
      <c r="EB919" s="5"/>
      <c r="EC919" s="5"/>
      <c r="ED919" s="5"/>
      <c r="EE919" s="5"/>
      <c r="EF919" s="5"/>
      <c r="EG919" s="5"/>
      <c r="EH919" s="5"/>
      <c r="EI919" s="5"/>
      <c r="EJ919" s="5"/>
      <c r="EK919" s="5"/>
      <c r="EL919" s="5"/>
      <c r="EM919" s="5"/>
      <c r="EN919" s="5"/>
      <c r="EO919" s="5"/>
      <c r="EP919" s="5"/>
      <c r="EQ919" s="5"/>
      <c r="ER919" s="5"/>
      <c r="ES919" s="5"/>
      <c r="ET919" s="5"/>
      <c r="EU919" s="5"/>
      <c r="EV919" s="5"/>
      <c r="EW919" s="5"/>
      <c r="EX919" s="5"/>
      <c r="EY919" s="5"/>
      <c r="EZ919" s="5"/>
      <c r="FA919" s="5"/>
      <c r="FB919" s="5"/>
      <c r="FC919" s="5"/>
      <c r="FD919" s="5"/>
      <c r="FE919" s="5"/>
      <c r="FF919" s="5"/>
      <c r="FG919" s="5"/>
      <c r="FH919" s="5"/>
      <c r="FI919" s="5"/>
      <c r="FJ919" s="5"/>
      <c r="FK919" s="5"/>
      <c r="FL919" s="5"/>
      <c r="FM919" s="5"/>
      <c r="FN919" s="5"/>
      <c r="FO919" s="5"/>
      <c r="FP919" s="5"/>
      <c r="FQ919" s="5"/>
      <c r="FR919" s="5"/>
      <c r="FS919" s="5"/>
      <c r="FT919" s="5"/>
      <c r="FU919" s="5"/>
      <c r="FV919" s="5"/>
      <c r="FW919" s="5"/>
      <c r="FX919" s="5"/>
      <c r="FY919" s="5"/>
      <c r="FZ919" s="5"/>
      <c r="GA919" s="5"/>
      <c r="GB919" s="5"/>
      <c r="GC919" s="5"/>
      <c r="GD919" s="5"/>
      <c r="GE919" s="5"/>
      <c r="GF919" s="5"/>
      <c r="GG919" s="5"/>
      <c r="GH919" s="5"/>
      <c r="GI919" s="5"/>
      <c r="GJ919" s="5"/>
      <c r="GK919" s="5"/>
      <c r="GL919" s="5"/>
      <c r="GM919" s="5"/>
      <c r="GN919" s="5"/>
      <c r="GO919" s="5"/>
      <c r="GP919" s="5"/>
      <c r="GQ919" s="5"/>
      <c r="GR919" s="5"/>
      <c r="GS919" s="5"/>
      <c r="GT919" s="5"/>
      <c r="GU919" s="5"/>
      <c r="GV919" s="5"/>
      <c r="GW919" s="5"/>
      <c r="GX919" s="5"/>
      <c r="GY919" s="5"/>
      <c r="GZ919" s="5"/>
      <c r="HA919" s="5"/>
      <c r="HB919" s="5"/>
      <c r="HC919" s="5"/>
      <c r="HD919" s="5"/>
      <c r="HE919" s="5"/>
      <c r="HF919" s="5"/>
      <c r="HG919" s="5"/>
      <c r="HH919" s="5"/>
      <c r="HI919" s="5"/>
      <c r="HJ919" s="5"/>
      <c r="HK919" s="5"/>
      <c r="HL919" s="5"/>
    </row>
    <row r="920" spans="1:220" s="56" customFormat="1" x14ac:dyDescent="0.25">
      <c r="A920" s="44"/>
      <c r="B920" s="142"/>
      <c r="C920" s="143"/>
      <c r="D920" s="26"/>
      <c r="E920" s="26"/>
      <c r="F920" s="26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  <c r="AX920" s="5"/>
      <c r="AY920" s="5"/>
      <c r="AZ920" s="5"/>
      <c r="BA920" s="5"/>
      <c r="BB920" s="5"/>
      <c r="BC920" s="5"/>
      <c r="BD920" s="5"/>
      <c r="BE920" s="5"/>
      <c r="BF920" s="5"/>
      <c r="BG920" s="5"/>
      <c r="BH920" s="5"/>
      <c r="BI920" s="5"/>
      <c r="BJ920" s="5"/>
      <c r="BK920" s="5"/>
      <c r="BL920" s="5"/>
      <c r="BM920" s="5"/>
      <c r="BN920" s="5"/>
      <c r="BO920" s="5"/>
      <c r="BP920" s="5"/>
      <c r="BQ920" s="5"/>
      <c r="BR920" s="5"/>
      <c r="BS920" s="5"/>
      <c r="BT920" s="5"/>
      <c r="BU920" s="5"/>
      <c r="BV920" s="5"/>
      <c r="BW920" s="5"/>
      <c r="BX920" s="5"/>
      <c r="BY920" s="5"/>
      <c r="BZ920" s="5"/>
      <c r="CA920" s="5"/>
      <c r="CB920" s="5"/>
      <c r="CC920" s="5"/>
      <c r="CD920" s="5"/>
      <c r="CE920" s="5"/>
      <c r="CF920" s="5"/>
      <c r="CG920" s="5"/>
      <c r="CH920" s="5"/>
      <c r="CI920" s="5"/>
      <c r="CJ920" s="5"/>
      <c r="CK920" s="5"/>
      <c r="CL920" s="5"/>
      <c r="CM920" s="5"/>
      <c r="CN920" s="5"/>
      <c r="CO920" s="5"/>
      <c r="CP920" s="5"/>
      <c r="CQ920" s="5"/>
      <c r="CR920" s="5"/>
      <c r="CS920" s="5"/>
      <c r="CT920" s="5"/>
      <c r="CU920" s="5"/>
      <c r="CV920" s="5"/>
      <c r="CW920" s="5"/>
      <c r="CX920" s="5"/>
      <c r="CY920" s="5"/>
      <c r="CZ920" s="5"/>
      <c r="DA920" s="5"/>
      <c r="DB920" s="5"/>
      <c r="DC920" s="5"/>
      <c r="DD920" s="5"/>
      <c r="DE920" s="5"/>
      <c r="DF920" s="5"/>
      <c r="DG920" s="5"/>
      <c r="DH920" s="5"/>
      <c r="DI920" s="5"/>
      <c r="DJ920" s="5"/>
      <c r="DK920" s="5"/>
      <c r="DL920" s="5"/>
      <c r="DM920" s="5"/>
      <c r="DN920" s="5"/>
      <c r="DO920" s="5"/>
      <c r="DP920" s="5"/>
      <c r="DQ920" s="5"/>
      <c r="DR920" s="5"/>
      <c r="DS920" s="5"/>
      <c r="DT920" s="5"/>
      <c r="DU920" s="5"/>
      <c r="DV920" s="5"/>
      <c r="DW920" s="5"/>
      <c r="DX920" s="5"/>
      <c r="DY920" s="5"/>
      <c r="DZ920" s="5"/>
      <c r="EA920" s="5"/>
      <c r="EB920" s="5"/>
      <c r="EC920" s="5"/>
      <c r="ED920" s="5"/>
      <c r="EE920" s="5"/>
      <c r="EF920" s="5"/>
      <c r="EG920" s="5"/>
      <c r="EH920" s="5"/>
      <c r="EI920" s="5"/>
      <c r="EJ920" s="5"/>
      <c r="EK920" s="5"/>
      <c r="EL920" s="5"/>
      <c r="EM920" s="5"/>
      <c r="EN920" s="5"/>
      <c r="EO920" s="5"/>
      <c r="EP920" s="5"/>
      <c r="EQ920" s="5"/>
      <c r="ER920" s="5"/>
      <c r="ES920" s="5"/>
      <c r="ET920" s="5"/>
      <c r="EU920" s="5"/>
      <c r="EV920" s="5"/>
      <c r="EW920" s="5"/>
      <c r="EX920" s="5"/>
      <c r="EY920" s="5"/>
      <c r="EZ920" s="5"/>
      <c r="FA920" s="5"/>
      <c r="FB920" s="5"/>
      <c r="FC920" s="5"/>
      <c r="FD920" s="5"/>
      <c r="FE920" s="5"/>
      <c r="FF920" s="5"/>
      <c r="FG920" s="5"/>
      <c r="FH920" s="5"/>
      <c r="FI920" s="5"/>
      <c r="FJ920" s="5"/>
      <c r="FK920" s="5"/>
      <c r="FL920" s="5"/>
      <c r="FM920" s="5"/>
      <c r="FN920" s="5"/>
      <c r="FO920" s="5"/>
      <c r="FP920" s="5"/>
      <c r="FQ920" s="5"/>
      <c r="FR920" s="5"/>
      <c r="FS920" s="5"/>
      <c r="FT920" s="5"/>
      <c r="FU920" s="5"/>
      <c r="FV920" s="5"/>
      <c r="FW920" s="5"/>
      <c r="FX920" s="5"/>
      <c r="FY920" s="5"/>
      <c r="FZ920" s="5"/>
      <c r="GA920" s="5"/>
      <c r="GB920" s="5"/>
      <c r="GC920" s="5"/>
      <c r="GD920" s="5"/>
      <c r="GE920" s="5"/>
      <c r="GF920" s="5"/>
      <c r="GG920" s="5"/>
      <c r="GH920" s="5"/>
      <c r="GI920" s="5"/>
      <c r="GJ920" s="5"/>
      <c r="GK920" s="5"/>
      <c r="GL920" s="5"/>
      <c r="GM920" s="5"/>
      <c r="GN920" s="5"/>
      <c r="GO920" s="5"/>
      <c r="GP920" s="5"/>
      <c r="GQ920" s="5"/>
      <c r="GR920" s="5"/>
      <c r="GS920" s="5"/>
      <c r="GT920" s="5"/>
      <c r="GU920" s="5"/>
      <c r="GV920" s="5"/>
      <c r="GW920" s="5"/>
      <c r="GX920" s="5"/>
      <c r="GY920" s="5"/>
      <c r="GZ920" s="5"/>
      <c r="HA920" s="5"/>
      <c r="HB920" s="5"/>
      <c r="HC920" s="5"/>
      <c r="HD920" s="5"/>
      <c r="HE920" s="5"/>
      <c r="HF920" s="5"/>
      <c r="HG920" s="5"/>
      <c r="HH920" s="5"/>
      <c r="HI920" s="5"/>
      <c r="HJ920" s="5"/>
      <c r="HK920" s="5"/>
      <c r="HL920" s="5"/>
    </row>
    <row r="921" spans="1:220" s="56" customFormat="1" x14ac:dyDescent="0.25">
      <c r="A921" s="44"/>
      <c r="B921" s="142"/>
      <c r="C921" s="143"/>
      <c r="D921" s="26"/>
      <c r="E921" s="26"/>
      <c r="F921" s="26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  <c r="AX921" s="5"/>
      <c r="AY921" s="5"/>
      <c r="AZ921" s="5"/>
      <c r="BA921" s="5"/>
      <c r="BB921" s="5"/>
      <c r="BC921" s="5"/>
      <c r="BD921" s="5"/>
      <c r="BE921" s="5"/>
      <c r="BF921" s="5"/>
      <c r="BG921" s="5"/>
      <c r="BH921" s="5"/>
      <c r="BI921" s="5"/>
      <c r="BJ921" s="5"/>
      <c r="BK921" s="5"/>
      <c r="BL921" s="5"/>
      <c r="BM921" s="5"/>
      <c r="BN921" s="5"/>
      <c r="BO921" s="5"/>
      <c r="BP921" s="5"/>
      <c r="BQ921" s="5"/>
      <c r="BR921" s="5"/>
      <c r="BS921" s="5"/>
      <c r="BT921" s="5"/>
      <c r="BU921" s="5"/>
      <c r="BV921" s="5"/>
      <c r="BW921" s="5"/>
      <c r="BX921" s="5"/>
      <c r="BY921" s="5"/>
      <c r="BZ921" s="5"/>
      <c r="CA921" s="5"/>
      <c r="CB921" s="5"/>
      <c r="CC921" s="5"/>
      <c r="CD921" s="5"/>
      <c r="CE921" s="5"/>
      <c r="CF921" s="5"/>
      <c r="CG921" s="5"/>
      <c r="CH921" s="5"/>
      <c r="CI921" s="5"/>
      <c r="CJ921" s="5"/>
      <c r="CK921" s="5"/>
      <c r="CL921" s="5"/>
      <c r="CM921" s="5"/>
      <c r="CN921" s="5"/>
      <c r="CO921" s="5"/>
      <c r="CP921" s="5"/>
      <c r="CQ921" s="5"/>
      <c r="CR921" s="5"/>
      <c r="CS921" s="5"/>
      <c r="CT921" s="5"/>
      <c r="CU921" s="5"/>
      <c r="CV921" s="5"/>
      <c r="CW921" s="5"/>
      <c r="CX921" s="5"/>
      <c r="CY921" s="5"/>
      <c r="CZ921" s="5"/>
      <c r="DA921" s="5"/>
      <c r="DB921" s="5"/>
      <c r="DC921" s="5"/>
      <c r="DD921" s="5"/>
      <c r="DE921" s="5"/>
      <c r="DF921" s="5"/>
      <c r="DG921" s="5"/>
      <c r="DH921" s="5"/>
      <c r="DI921" s="5"/>
      <c r="DJ921" s="5"/>
      <c r="DK921" s="5"/>
      <c r="DL921" s="5"/>
      <c r="DM921" s="5"/>
      <c r="DN921" s="5"/>
      <c r="DO921" s="5"/>
      <c r="DP921" s="5"/>
      <c r="DQ921" s="5"/>
      <c r="DR921" s="5"/>
      <c r="DS921" s="5"/>
      <c r="DT921" s="5"/>
      <c r="DU921" s="5"/>
      <c r="DV921" s="5"/>
      <c r="DW921" s="5"/>
      <c r="DX921" s="5"/>
      <c r="DY921" s="5"/>
      <c r="DZ921" s="5"/>
      <c r="EA921" s="5"/>
      <c r="EB921" s="5"/>
      <c r="EC921" s="5"/>
      <c r="ED921" s="5"/>
      <c r="EE921" s="5"/>
      <c r="EF921" s="5"/>
      <c r="EG921" s="5"/>
      <c r="EH921" s="5"/>
      <c r="EI921" s="5"/>
      <c r="EJ921" s="5"/>
      <c r="EK921" s="5"/>
      <c r="EL921" s="5"/>
      <c r="EM921" s="5"/>
      <c r="EN921" s="5"/>
      <c r="EO921" s="5"/>
      <c r="EP921" s="5"/>
      <c r="EQ921" s="5"/>
      <c r="ER921" s="5"/>
      <c r="ES921" s="5"/>
      <c r="ET921" s="5"/>
      <c r="EU921" s="5"/>
      <c r="EV921" s="5"/>
      <c r="EW921" s="5"/>
      <c r="EX921" s="5"/>
      <c r="EY921" s="5"/>
      <c r="EZ921" s="5"/>
      <c r="FA921" s="5"/>
      <c r="FB921" s="5"/>
      <c r="FC921" s="5"/>
      <c r="FD921" s="5"/>
      <c r="FE921" s="5"/>
      <c r="FF921" s="5"/>
      <c r="FG921" s="5"/>
      <c r="FH921" s="5"/>
      <c r="FI921" s="5"/>
      <c r="FJ921" s="5"/>
      <c r="FK921" s="5"/>
      <c r="FL921" s="5"/>
      <c r="FM921" s="5"/>
      <c r="FN921" s="5"/>
      <c r="FO921" s="5"/>
      <c r="FP921" s="5"/>
      <c r="FQ921" s="5"/>
      <c r="FR921" s="5"/>
      <c r="FS921" s="5"/>
      <c r="FT921" s="5"/>
      <c r="FU921" s="5"/>
      <c r="FV921" s="5"/>
      <c r="FW921" s="5"/>
      <c r="FX921" s="5"/>
      <c r="FY921" s="5"/>
      <c r="FZ921" s="5"/>
      <c r="GA921" s="5"/>
      <c r="GB921" s="5"/>
      <c r="GC921" s="5"/>
      <c r="GD921" s="5"/>
      <c r="GE921" s="5"/>
      <c r="GF921" s="5"/>
      <c r="GG921" s="5"/>
      <c r="GH921" s="5"/>
      <c r="GI921" s="5"/>
      <c r="GJ921" s="5"/>
      <c r="GK921" s="5"/>
      <c r="GL921" s="5"/>
      <c r="GM921" s="5"/>
      <c r="GN921" s="5"/>
      <c r="GO921" s="5"/>
      <c r="GP921" s="5"/>
      <c r="GQ921" s="5"/>
      <c r="GR921" s="5"/>
      <c r="GS921" s="5"/>
      <c r="GT921" s="5"/>
      <c r="GU921" s="5"/>
      <c r="GV921" s="5"/>
      <c r="GW921" s="5"/>
      <c r="GX921" s="5"/>
      <c r="GY921" s="5"/>
      <c r="GZ921" s="5"/>
      <c r="HA921" s="5"/>
      <c r="HB921" s="5"/>
      <c r="HC921" s="5"/>
      <c r="HD921" s="5"/>
      <c r="HE921" s="5"/>
      <c r="HF921" s="5"/>
      <c r="HG921" s="5"/>
      <c r="HH921" s="5"/>
      <c r="HI921" s="5"/>
      <c r="HJ921" s="5"/>
      <c r="HK921" s="5"/>
      <c r="HL921" s="5"/>
    </row>
    <row r="922" spans="1:220" s="56" customFormat="1" x14ac:dyDescent="0.25">
      <c r="A922" s="44"/>
      <c r="B922" s="142"/>
      <c r="C922" s="143"/>
      <c r="D922" s="26"/>
      <c r="E922" s="26"/>
      <c r="F922" s="26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  <c r="AX922" s="5"/>
      <c r="AY922" s="5"/>
      <c r="AZ922" s="5"/>
      <c r="BA922" s="5"/>
      <c r="BB922" s="5"/>
      <c r="BC922" s="5"/>
      <c r="BD922" s="5"/>
      <c r="BE922" s="5"/>
      <c r="BF922" s="5"/>
      <c r="BG922" s="5"/>
      <c r="BH922" s="5"/>
      <c r="BI922" s="5"/>
      <c r="BJ922" s="5"/>
      <c r="BK922" s="5"/>
      <c r="BL922" s="5"/>
      <c r="BM922" s="5"/>
      <c r="BN922" s="5"/>
      <c r="BO922" s="5"/>
      <c r="BP922" s="5"/>
      <c r="BQ922" s="5"/>
      <c r="BR922" s="5"/>
      <c r="BS922" s="5"/>
      <c r="BT922" s="5"/>
      <c r="BU922" s="5"/>
      <c r="BV922" s="5"/>
      <c r="BW922" s="5"/>
      <c r="BX922" s="5"/>
      <c r="BY922" s="5"/>
      <c r="BZ922" s="5"/>
      <c r="CA922" s="5"/>
      <c r="CB922" s="5"/>
      <c r="CC922" s="5"/>
      <c r="CD922" s="5"/>
      <c r="CE922" s="5"/>
      <c r="CF922" s="5"/>
      <c r="CG922" s="5"/>
      <c r="CH922" s="5"/>
      <c r="CI922" s="5"/>
      <c r="CJ922" s="5"/>
      <c r="CK922" s="5"/>
      <c r="CL922" s="5"/>
      <c r="CM922" s="5"/>
      <c r="CN922" s="5"/>
      <c r="CO922" s="5"/>
      <c r="CP922" s="5"/>
      <c r="CQ922" s="5"/>
      <c r="CR922" s="5"/>
      <c r="CS922" s="5"/>
      <c r="CT922" s="5"/>
      <c r="CU922" s="5"/>
      <c r="CV922" s="5"/>
      <c r="CW922" s="5"/>
      <c r="CX922" s="5"/>
      <c r="CY922" s="5"/>
      <c r="CZ922" s="5"/>
      <c r="DA922" s="5"/>
      <c r="DB922" s="5"/>
      <c r="DC922" s="5"/>
      <c r="DD922" s="5"/>
      <c r="DE922" s="5"/>
      <c r="DF922" s="5"/>
      <c r="DG922" s="5"/>
      <c r="DH922" s="5"/>
      <c r="DI922" s="5"/>
      <c r="DJ922" s="5"/>
      <c r="DK922" s="5"/>
      <c r="DL922" s="5"/>
      <c r="DM922" s="5"/>
      <c r="DN922" s="5"/>
      <c r="DO922" s="5"/>
      <c r="DP922" s="5"/>
      <c r="DQ922" s="5"/>
      <c r="DR922" s="5"/>
      <c r="DS922" s="5"/>
      <c r="DT922" s="5"/>
      <c r="DU922" s="5"/>
      <c r="DV922" s="5"/>
      <c r="DW922" s="5"/>
      <c r="DX922" s="5"/>
      <c r="DY922" s="5"/>
      <c r="DZ922" s="5"/>
      <c r="EA922" s="5"/>
      <c r="EB922" s="5"/>
      <c r="EC922" s="5"/>
      <c r="ED922" s="5"/>
      <c r="EE922" s="5"/>
      <c r="EF922" s="5"/>
      <c r="EG922" s="5"/>
      <c r="EH922" s="5"/>
      <c r="EI922" s="5"/>
      <c r="EJ922" s="5"/>
      <c r="EK922" s="5"/>
      <c r="EL922" s="5"/>
      <c r="EM922" s="5"/>
      <c r="EN922" s="5"/>
      <c r="EO922" s="5"/>
      <c r="EP922" s="5"/>
      <c r="EQ922" s="5"/>
      <c r="ER922" s="5"/>
      <c r="ES922" s="5"/>
      <c r="ET922" s="5"/>
      <c r="EU922" s="5"/>
      <c r="EV922" s="5"/>
      <c r="EW922" s="5"/>
      <c r="EX922" s="5"/>
      <c r="EY922" s="5"/>
      <c r="EZ922" s="5"/>
      <c r="FA922" s="5"/>
      <c r="FB922" s="5"/>
      <c r="FC922" s="5"/>
      <c r="FD922" s="5"/>
      <c r="FE922" s="5"/>
      <c r="FF922" s="5"/>
      <c r="FG922" s="5"/>
      <c r="FH922" s="5"/>
      <c r="FI922" s="5"/>
      <c r="FJ922" s="5"/>
      <c r="FK922" s="5"/>
      <c r="FL922" s="5"/>
      <c r="FM922" s="5"/>
      <c r="FN922" s="5"/>
      <c r="FO922" s="5"/>
      <c r="FP922" s="5"/>
      <c r="FQ922" s="5"/>
      <c r="FR922" s="5"/>
      <c r="FS922" s="5"/>
      <c r="FT922" s="5"/>
      <c r="FU922" s="5"/>
      <c r="FV922" s="5"/>
      <c r="FW922" s="5"/>
      <c r="FX922" s="5"/>
      <c r="FY922" s="5"/>
      <c r="FZ922" s="5"/>
      <c r="GA922" s="5"/>
      <c r="GB922" s="5"/>
      <c r="GC922" s="5"/>
      <c r="GD922" s="5"/>
      <c r="GE922" s="5"/>
      <c r="GF922" s="5"/>
      <c r="GG922" s="5"/>
      <c r="GH922" s="5"/>
      <c r="GI922" s="5"/>
      <c r="GJ922" s="5"/>
      <c r="GK922" s="5"/>
      <c r="GL922" s="5"/>
      <c r="GM922" s="5"/>
      <c r="GN922" s="5"/>
      <c r="GO922" s="5"/>
      <c r="GP922" s="5"/>
      <c r="GQ922" s="5"/>
      <c r="GR922" s="5"/>
      <c r="GS922" s="5"/>
      <c r="GT922" s="5"/>
      <c r="GU922" s="5"/>
      <c r="GV922" s="5"/>
      <c r="GW922" s="5"/>
      <c r="GX922" s="5"/>
      <c r="GY922" s="5"/>
      <c r="GZ922" s="5"/>
      <c r="HA922" s="5"/>
      <c r="HB922" s="5"/>
      <c r="HC922" s="5"/>
      <c r="HD922" s="5"/>
      <c r="HE922" s="5"/>
      <c r="HF922" s="5"/>
      <c r="HG922" s="5"/>
      <c r="HH922" s="5"/>
      <c r="HI922" s="5"/>
      <c r="HJ922" s="5"/>
      <c r="HK922" s="5"/>
      <c r="HL922" s="5"/>
    </row>
    <row r="923" spans="1:220" s="56" customFormat="1" x14ac:dyDescent="0.25">
      <c r="A923" s="44"/>
      <c r="B923" s="142"/>
      <c r="C923" s="143"/>
      <c r="D923" s="26"/>
      <c r="E923" s="26"/>
      <c r="F923" s="26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  <c r="AX923" s="5"/>
      <c r="AY923" s="5"/>
      <c r="AZ923" s="5"/>
      <c r="BA923" s="5"/>
      <c r="BB923" s="5"/>
      <c r="BC923" s="5"/>
      <c r="BD923" s="5"/>
      <c r="BE923" s="5"/>
      <c r="BF923" s="5"/>
      <c r="BG923" s="5"/>
      <c r="BH923" s="5"/>
      <c r="BI923" s="5"/>
      <c r="BJ923" s="5"/>
      <c r="BK923" s="5"/>
      <c r="BL923" s="5"/>
      <c r="BM923" s="5"/>
      <c r="BN923" s="5"/>
      <c r="BO923" s="5"/>
      <c r="BP923" s="5"/>
      <c r="BQ923" s="5"/>
      <c r="BR923" s="5"/>
      <c r="BS923" s="5"/>
      <c r="BT923" s="5"/>
      <c r="BU923" s="5"/>
      <c r="BV923" s="5"/>
      <c r="BW923" s="5"/>
      <c r="BX923" s="5"/>
      <c r="BY923" s="5"/>
      <c r="BZ923" s="5"/>
      <c r="CA923" s="5"/>
      <c r="CB923" s="5"/>
      <c r="CC923" s="5"/>
      <c r="CD923" s="5"/>
      <c r="CE923" s="5"/>
      <c r="CF923" s="5"/>
      <c r="CG923" s="5"/>
      <c r="CH923" s="5"/>
      <c r="CI923" s="5"/>
      <c r="CJ923" s="5"/>
      <c r="CK923" s="5"/>
      <c r="CL923" s="5"/>
      <c r="CM923" s="5"/>
      <c r="CN923" s="5"/>
      <c r="CO923" s="5"/>
      <c r="CP923" s="5"/>
      <c r="CQ923" s="5"/>
      <c r="CR923" s="5"/>
      <c r="CS923" s="5"/>
      <c r="CT923" s="5"/>
      <c r="CU923" s="5"/>
      <c r="CV923" s="5"/>
      <c r="CW923" s="5"/>
      <c r="CX923" s="5"/>
      <c r="CY923" s="5"/>
      <c r="CZ923" s="5"/>
      <c r="DA923" s="5"/>
      <c r="DB923" s="5"/>
      <c r="DC923" s="5"/>
      <c r="DD923" s="5"/>
      <c r="DE923" s="5"/>
      <c r="DF923" s="5"/>
      <c r="DG923" s="5"/>
      <c r="DH923" s="5"/>
      <c r="DI923" s="5"/>
      <c r="DJ923" s="5"/>
      <c r="DK923" s="5"/>
      <c r="DL923" s="5"/>
      <c r="DM923" s="5"/>
      <c r="DN923" s="5"/>
      <c r="DO923" s="5"/>
      <c r="DP923" s="5"/>
      <c r="DQ923" s="5"/>
      <c r="DR923" s="5"/>
      <c r="DS923" s="5"/>
      <c r="DT923" s="5"/>
      <c r="DU923" s="5"/>
      <c r="DV923" s="5"/>
      <c r="DW923" s="5"/>
      <c r="DX923" s="5"/>
      <c r="DY923" s="5"/>
      <c r="DZ923" s="5"/>
      <c r="EA923" s="5"/>
      <c r="EB923" s="5"/>
      <c r="EC923" s="5"/>
      <c r="ED923" s="5"/>
      <c r="EE923" s="5"/>
      <c r="EF923" s="5"/>
      <c r="EG923" s="5"/>
      <c r="EH923" s="5"/>
      <c r="EI923" s="5"/>
      <c r="EJ923" s="5"/>
      <c r="EK923" s="5"/>
      <c r="EL923" s="5"/>
      <c r="EM923" s="5"/>
      <c r="EN923" s="5"/>
      <c r="EO923" s="5"/>
      <c r="EP923" s="5"/>
      <c r="EQ923" s="5"/>
      <c r="ER923" s="5"/>
      <c r="ES923" s="5"/>
      <c r="ET923" s="5"/>
      <c r="EU923" s="5"/>
      <c r="EV923" s="5"/>
      <c r="EW923" s="5"/>
      <c r="EX923" s="5"/>
      <c r="EY923" s="5"/>
      <c r="EZ923" s="5"/>
      <c r="FA923" s="5"/>
      <c r="FB923" s="5"/>
      <c r="FC923" s="5"/>
      <c r="FD923" s="5"/>
      <c r="FE923" s="5"/>
      <c r="FF923" s="5"/>
      <c r="FG923" s="5"/>
      <c r="FH923" s="5"/>
      <c r="FI923" s="5"/>
      <c r="FJ923" s="5"/>
      <c r="FK923" s="5"/>
      <c r="FL923" s="5"/>
      <c r="FM923" s="5"/>
      <c r="FN923" s="5"/>
      <c r="FO923" s="5"/>
      <c r="FP923" s="5"/>
      <c r="FQ923" s="5"/>
      <c r="FR923" s="5"/>
      <c r="FS923" s="5"/>
      <c r="FT923" s="5"/>
      <c r="FU923" s="5"/>
      <c r="FV923" s="5"/>
      <c r="FW923" s="5"/>
      <c r="FX923" s="5"/>
      <c r="FY923" s="5"/>
      <c r="FZ923" s="5"/>
      <c r="GA923" s="5"/>
      <c r="GB923" s="5"/>
      <c r="GC923" s="5"/>
      <c r="GD923" s="5"/>
      <c r="GE923" s="5"/>
      <c r="GF923" s="5"/>
      <c r="GG923" s="5"/>
      <c r="GH923" s="5"/>
      <c r="GI923" s="5"/>
      <c r="GJ923" s="5"/>
      <c r="GK923" s="5"/>
      <c r="GL923" s="5"/>
      <c r="GM923" s="5"/>
      <c r="GN923" s="5"/>
      <c r="GO923" s="5"/>
      <c r="GP923" s="5"/>
      <c r="GQ923" s="5"/>
      <c r="GR923" s="5"/>
      <c r="GS923" s="5"/>
      <c r="GT923" s="5"/>
      <c r="GU923" s="5"/>
      <c r="GV923" s="5"/>
      <c r="GW923" s="5"/>
      <c r="GX923" s="5"/>
      <c r="GY923" s="5"/>
      <c r="GZ923" s="5"/>
      <c r="HA923" s="5"/>
      <c r="HB923" s="5"/>
      <c r="HC923" s="5"/>
      <c r="HD923" s="5"/>
      <c r="HE923" s="5"/>
      <c r="HF923" s="5"/>
      <c r="HG923" s="5"/>
      <c r="HH923" s="5"/>
      <c r="HI923" s="5"/>
      <c r="HJ923" s="5"/>
      <c r="HK923" s="5"/>
      <c r="HL923" s="5"/>
    </row>
    <row r="924" spans="1:220" s="56" customFormat="1" x14ac:dyDescent="0.25">
      <c r="A924" s="44"/>
      <c r="B924" s="142"/>
      <c r="C924" s="143"/>
      <c r="D924" s="26"/>
      <c r="E924" s="26"/>
      <c r="F924" s="26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  <c r="AX924" s="5"/>
      <c r="AY924" s="5"/>
      <c r="AZ924" s="5"/>
      <c r="BA924" s="5"/>
      <c r="BB924" s="5"/>
      <c r="BC924" s="5"/>
      <c r="BD924" s="5"/>
      <c r="BE924" s="5"/>
      <c r="BF924" s="5"/>
      <c r="BG924" s="5"/>
      <c r="BH924" s="5"/>
      <c r="BI924" s="5"/>
      <c r="BJ924" s="5"/>
      <c r="BK924" s="5"/>
      <c r="BL924" s="5"/>
      <c r="BM924" s="5"/>
      <c r="BN924" s="5"/>
      <c r="BO924" s="5"/>
      <c r="BP924" s="5"/>
      <c r="BQ924" s="5"/>
      <c r="BR924" s="5"/>
      <c r="BS924" s="5"/>
      <c r="BT924" s="5"/>
      <c r="BU924" s="5"/>
      <c r="BV924" s="5"/>
      <c r="BW924" s="5"/>
      <c r="BX924" s="5"/>
      <c r="BY924" s="5"/>
      <c r="BZ924" s="5"/>
      <c r="CA924" s="5"/>
      <c r="CB924" s="5"/>
      <c r="CC924" s="5"/>
      <c r="CD924" s="5"/>
      <c r="CE924" s="5"/>
      <c r="CF924" s="5"/>
      <c r="CG924" s="5"/>
      <c r="CH924" s="5"/>
      <c r="CI924" s="5"/>
      <c r="CJ924" s="5"/>
      <c r="CK924" s="5"/>
      <c r="CL924" s="5"/>
      <c r="CM924" s="5"/>
      <c r="CN924" s="5"/>
      <c r="CO924" s="5"/>
      <c r="CP924" s="5"/>
      <c r="CQ924" s="5"/>
      <c r="CR924" s="5"/>
      <c r="CS924" s="5"/>
      <c r="CT924" s="5"/>
      <c r="CU924" s="5"/>
      <c r="CV924" s="5"/>
      <c r="CW924" s="5"/>
      <c r="CX924" s="5"/>
      <c r="CY924" s="5"/>
      <c r="CZ924" s="5"/>
      <c r="DA924" s="5"/>
      <c r="DB924" s="5"/>
      <c r="DC924" s="5"/>
      <c r="DD924" s="5"/>
      <c r="DE924" s="5"/>
      <c r="DF924" s="5"/>
      <c r="DG924" s="5"/>
      <c r="DH924" s="5"/>
      <c r="DI924" s="5"/>
      <c r="DJ924" s="5"/>
      <c r="DK924" s="5"/>
      <c r="DL924" s="5"/>
      <c r="DM924" s="5"/>
      <c r="DN924" s="5"/>
      <c r="DO924" s="5"/>
      <c r="DP924" s="5"/>
      <c r="DQ924" s="5"/>
      <c r="DR924" s="5"/>
      <c r="DS924" s="5"/>
      <c r="DT924" s="5"/>
      <c r="DU924" s="5"/>
      <c r="DV924" s="5"/>
      <c r="DW924" s="5"/>
      <c r="DX924" s="5"/>
      <c r="DY924" s="5"/>
      <c r="DZ924" s="5"/>
      <c r="EA924" s="5"/>
      <c r="EB924" s="5"/>
      <c r="EC924" s="5"/>
      <c r="ED924" s="5"/>
      <c r="EE924" s="5"/>
      <c r="EF924" s="5"/>
      <c r="EG924" s="5"/>
      <c r="EH924" s="5"/>
      <c r="EI924" s="5"/>
      <c r="EJ924" s="5"/>
      <c r="EK924" s="5"/>
      <c r="EL924" s="5"/>
      <c r="EM924" s="5"/>
      <c r="EN924" s="5"/>
      <c r="EO924" s="5"/>
      <c r="EP924" s="5"/>
      <c r="EQ924" s="5"/>
      <c r="ER924" s="5"/>
      <c r="ES924" s="5"/>
      <c r="ET924" s="5"/>
      <c r="EU924" s="5"/>
      <c r="EV924" s="5"/>
      <c r="EW924" s="5"/>
      <c r="EX924" s="5"/>
      <c r="EY924" s="5"/>
      <c r="EZ924" s="5"/>
      <c r="FA924" s="5"/>
      <c r="FB924" s="5"/>
      <c r="FC924" s="5"/>
      <c r="FD924" s="5"/>
      <c r="FE924" s="5"/>
      <c r="FF924" s="5"/>
      <c r="FG924" s="5"/>
      <c r="FH924" s="5"/>
      <c r="FI924" s="5"/>
      <c r="FJ924" s="5"/>
      <c r="FK924" s="5"/>
      <c r="FL924" s="5"/>
      <c r="FM924" s="5"/>
      <c r="FN924" s="5"/>
      <c r="FO924" s="5"/>
      <c r="FP924" s="5"/>
      <c r="FQ924" s="5"/>
      <c r="FR924" s="5"/>
      <c r="FS924" s="5"/>
      <c r="FT924" s="5"/>
      <c r="FU924" s="5"/>
      <c r="FV924" s="5"/>
      <c r="FW924" s="5"/>
      <c r="FX924" s="5"/>
      <c r="FY924" s="5"/>
      <c r="FZ924" s="5"/>
      <c r="GA924" s="5"/>
      <c r="GB924" s="5"/>
      <c r="GC924" s="5"/>
      <c r="GD924" s="5"/>
      <c r="GE924" s="5"/>
      <c r="GF924" s="5"/>
      <c r="GG924" s="5"/>
      <c r="GH924" s="5"/>
      <c r="GI924" s="5"/>
      <c r="GJ924" s="5"/>
      <c r="GK924" s="5"/>
      <c r="GL924" s="5"/>
      <c r="GM924" s="5"/>
      <c r="GN924" s="5"/>
      <c r="GO924" s="5"/>
      <c r="GP924" s="5"/>
      <c r="GQ924" s="5"/>
      <c r="GR924" s="5"/>
      <c r="GS924" s="5"/>
      <c r="GT924" s="5"/>
      <c r="GU924" s="5"/>
      <c r="GV924" s="5"/>
      <c r="GW924" s="5"/>
      <c r="GX924" s="5"/>
      <c r="GY924" s="5"/>
      <c r="GZ924" s="5"/>
      <c r="HA924" s="5"/>
      <c r="HB924" s="5"/>
      <c r="HC924" s="5"/>
      <c r="HD924" s="5"/>
      <c r="HE924" s="5"/>
      <c r="HF924" s="5"/>
      <c r="HG924" s="5"/>
      <c r="HH924" s="5"/>
      <c r="HI924" s="5"/>
      <c r="HJ924" s="5"/>
      <c r="HK924" s="5"/>
      <c r="HL924" s="5"/>
    </row>
    <row r="925" spans="1:220" s="56" customFormat="1" x14ac:dyDescent="0.25">
      <c r="A925" s="44"/>
      <c r="B925" s="142"/>
      <c r="C925" s="143"/>
      <c r="D925" s="26"/>
      <c r="E925" s="26"/>
      <c r="F925" s="26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  <c r="AX925" s="5"/>
      <c r="AY925" s="5"/>
      <c r="AZ925" s="5"/>
      <c r="BA925" s="5"/>
      <c r="BB925" s="5"/>
      <c r="BC925" s="5"/>
      <c r="BD925" s="5"/>
      <c r="BE925" s="5"/>
      <c r="BF925" s="5"/>
      <c r="BG925" s="5"/>
      <c r="BH925" s="5"/>
      <c r="BI925" s="5"/>
      <c r="BJ925" s="5"/>
      <c r="BK925" s="5"/>
      <c r="BL925" s="5"/>
      <c r="BM925" s="5"/>
      <c r="BN925" s="5"/>
      <c r="BO925" s="5"/>
      <c r="BP925" s="5"/>
      <c r="BQ925" s="5"/>
      <c r="BR925" s="5"/>
      <c r="BS925" s="5"/>
      <c r="BT925" s="5"/>
      <c r="BU925" s="5"/>
      <c r="BV925" s="5"/>
      <c r="BW925" s="5"/>
      <c r="BX925" s="5"/>
      <c r="BY925" s="5"/>
      <c r="BZ925" s="5"/>
      <c r="CA925" s="5"/>
      <c r="CB925" s="5"/>
      <c r="CC925" s="5"/>
      <c r="CD925" s="5"/>
      <c r="CE925" s="5"/>
      <c r="CF925" s="5"/>
      <c r="CG925" s="5"/>
      <c r="CH925" s="5"/>
      <c r="CI925" s="5"/>
      <c r="CJ925" s="5"/>
      <c r="CK925" s="5"/>
      <c r="CL925" s="5"/>
      <c r="CM925" s="5"/>
      <c r="CN925" s="5"/>
      <c r="CO925" s="5"/>
      <c r="CP925" s="5"/>
      <c r="CQ925" s="5"/>
      <c r="CR925" s="5"/>
      <c r="CS925" s="5"/>
      <c r="CT925" s="5"/>
      <c r="CU925" s="5"/>
      <c r="CV925" s="5"/>
      <c r="CW925" s="5"/>
      <c r="CX925" s="5"/>
      <c r="CY925" s="5"/>
      <c r="CZ925" s="5"/>
      <c r="DA925" s="5"/>
      <c r="DB925" s="5"/>
      <c r="DC925" s="5"/>
      <c r="DD925" s="5"/>
      <c r="DE925" s="5"/>
      <c r="DF925" s="5"/>
      <c r="DG925" s="5"/>
      <c r="DH925" s="5"/>
      <c r="DI925" s="5"/>
      <c r="DJ925" s="5"/>
      <c r="DK925" s="5"/>
      <c r="DL925" s="5"/>
      <c r="DM925" s="5"/>
      <c r="DN925" s="5"/>
      <c r="DO925" s="5"/>
      <c r="DP925" s="5"/>
      <c r="DQ925" s="5"/>
      <c r="DR925" s="5"/>
      <c r="DS925" s="5"/>
      <c r="DT925" s="5"/>
      <c r="DU925" s="5"/>
      <c r="DV925" s="5"/>
      <c r="DW925" s="5"/>
      <c r="DX925" s="5"/>
      <c r="DY925" s="5"/>
      <c r="DZ925" s="5"/>
      <c r="EA925" s="5"/>
      <c r="EB925" s="5"/>
      <c r="EC925" s="5"/>
      <c r="ED925" s="5"/>
      <c r="EE925" s="5"/>
      <c r="EF925" s="5"/>
      <c r="EG925" s="5"/>
      <c r="EH925" s="5"/>
      <c r="EI925" s="5"/>
      <c r="EJ925" s="5"/>
      <c r="EK925" s="5"/>
      <c r="EL925" s="5"/>
      <c r="EM925" s="5"/>
      <c r="EN925" s="5"/>
      <c r="EO925" s="5"/>
      <c r="EP925" s="5"/>
      <c r="EQ925" s="5"/>
      <c r="ER925" s="5"/>
      <c r="ES925" s="5"/>
      <c r="ET925" s="5"/>
      <c r="EU925" s="5"/>
      <c r="EV925" s="5"/>
      <c r="EW925" s="5"/>
      <c r="EX925" s="5"/>
      <c r="EY925" s="5"/>
      <c r="EZ925" s="5"/>
      <c r="FA925" s="5"/>
      <c r="FB925" s="5"/>
      <c r="FC925" s="5"/>
      <c r="FD925" s="5"/>
      <c r="FE925" s="5"/>
      <c r="FF925" s="5"/>
      <c r="FG925" s="5"/>
      <c r="FH925" s="5"/>
      <c r="FI925" s="5"/>
      <c r="FJ925" s="5"/>
      <c r="FK925" s="5"/>
      <c r="FL925" s="5"/>
      <c r="FM925" s="5"/>
      <c r="FN925" s="5"/>
      <c r="FO925" s="5"/>
      <c r="FP925" s="5"/>
      <c r="FQ925" s="5"/>
      <c r="FR925" s="5"/>
      <c r="FS925" s="5"/>
      <c r="FT925" s="5"/>
      <c r="FU925" s="5"/>
      <c r="FV925" s="5"/>
      <c r="FW925" s="5"/>
      <c r="FX925" s="5"/>
      <c r="FY925" s="5"/>
      <c r="FZ925" s="5"/>
      <c r="GA925" s="5"/>
      <c r="GB925" s="5"/>
      <c r="GC925" s="5"/>
      <c r="GD925" s="5"/>
      <c r="GE925" s="5"/>
      <c r="GF925" s="5"/>
      <c r="GG925" s="5"/>
      <c r="GH925" s="5"/>
      <c r="GI925" s="5"/>
      <c r="GJ925" s="5"/>
      <c r="GK925" s="5"/>
      <c r="GL925" s="5"/>
      <c r="GM925" s="5"/>
      <c r="GN925" s="5"/>
      <c r="GO925" s="5"/>
      <c r="GP925" s="5"/>
      <c r="GQ925" s="5"/>
      <c r="GR925" s="5"/>
      <c r="GS925" s="5"/>
      <c r="GT925" s="5"/>
      <c r="GU925" s="5"/>
      <c r="GV925" s="5"/>
      <c r="GW925" s="5"/>
      <c r="GX925" s="5"/>
      <c r="GY925" s="5"/>
      <c r="GZ925" s="5"/>
      <c r="HA925" s="5"/>
      <c r="HB925" s="5"/>
      <c r="HC925" s="5"/>
      <c r="HD925" s="5"/>
      <c r="HE925" s="5"/>
      <c r="HF925" s="5"/>
      <c r="HG925" s="5"/>
      <c r="HH925" s="5"/>
      <c r="HI925" s="5"/>
      <c r="HJ925" s="5"/>
      <c r="HK925" s="5"/>
      <c r="HL925" s="5"/>
    </row>
    <row r="926" spans="1:220" s="56" customFormat="1" x14ac:dyDescent="0.25">
      <c r="A926" s="44"/>
      <c r="B926" s="142"/>
      <c r="C926" s="143"/>
      <c r="D926" s="26"/>
      <c r="E926" s="26"/>
      <c r="F926" s="26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  <c r="AX926" s="5"/>
      <c r="AY926" s="5"/>
      <c r="AZ926" s="5"/>
      <c r="BA926" s="5"/>
      <c r="BB926" s="5"/>
      <c r="BC926" s="5"/>
      <c r="BD926" s="5"/>
      <c r="BE926" s="5"/>
      <c r="BF926" s="5"/>
      <c r="BG926" s="5"/>
      <c r="BH926" s="5"/>
      <c r="BI926" s="5"/>
      <c r="BJ926" s="5"/>
      <c r="BK926" s="5"/>
      <c r="BL926" s="5"/>
      <c r="BM926" s="5"/>
      <c r="BN926" s="5"/>
      <c r="BO926" s="5"/>
      <c r="BP926" s="5"/>
      <c r="BQ926" s="5"/>
      <c r="BR926" s="5"/>
      <c r="BS926" s="5"/>
      <c r="BT926" s="5"/>
      <c r="BU926" s="5"/>
      <c r="BV926" s="5"/>
      <c r="BW926" s="5"/>
      <c r="BX926" s="5"/>
      <c r="BY926" s="5"/>
      <c r="BZ926" s="5"/>
      <c r="CA926" s="5"/>
      <c r="CB926" s="5"/>
      <c r="CC926" s="5"/>
      <c r="CD926" s="5"/>
      <c r="CE926" s="5"/>
      <c r="CF926" s="5"/>
      <c r="CG926" s="5"/>
      <c r="CH926" s="5"/>
      <c r="CI926" s="5"/>
      <c r="CJ926" s="5"/>
      <c r="CK926" s="5"/>
      <c r="CL926" s="5"/>
      <c r="CM926" s="5"/>
      <c r="CN926" s="5"/>
      <c r="CO926" s="5"/>
      <c r="CP926" s="5"/>
      <c r="CQ926" s="5"/>
      <c r="CR926" s="5"/>
      <c r="CS926" s="5"/>
      <c r="CT926" s="5"/>
      <c r="CU926" s="5"/>
      <c r="CV926" s="5"/>
      <c r="CW926" s="5"/>
      <c r="CX926" s="5"/>
      <c r="CY926" s="5"/>
      <c r="CZ926" s="5"/>
      <c r="DA926" s="5"/>
      <c r="DB926" s="5"/>
      <c r="DC926" s="5"/>
      <c r="DD926" s="5"/>
      <c r="DE926" s="5"/>
      <c r="DF926" s="5"/>
      <c r="DG926" s="5"/>
      <c r="DH926" s="5"/>
      <c r="DI926" s="5"/>
      <c r="DJ926" s="5"/>
      <c r="DK926" s="5"/>
      <c r="DL926" s="5"/>
      <c r="DM926" s="5"/>
      <c r="DN926" s="5"/>
      <c r="DO926" s="5"/>
      <c r="DP926" s="5"/>
      <c r="DQ926" s="5"/>
      <c r="DR926" s="5"/>
      <c r="DS926" s="5"/>
      <c r="DT926" s="5"/>
      <c r="DU926" s="5"/>
      <c r="DV926" s="5"/>
      <c r="DW926" s="5"/>
      <c r="DX926" s="5"/>
      <c r="DY926" s="5"/>
      <c r="DZ926" s="5"/>
      <c r="EA926" s="5"/>
      <c r="EB926" s="5"/>
      <c r="EC926" s="5"/>
      <c r="ED926" s="5"/>
      <c r="EE926" s="5"/>
      <c r="EF926" s="5"/>
      <c r="EG926" s="5"/>
      <c r="EH926" s="5"/>
      <c r="EI926" s="5"/>
      <c r="EJ926" s="5"/>
      <c r="EK926" s="5"/>
      <c r="EL926" s="5"/>
      <c r="EM926" s="5"/>
      <c r="EN926" s="5"/>
      <c r="EO926" s="5"/>
      <c r="EP926" s="5"/>
      <c r="EQ926" s="5"/>
      <c r="ER926" s="5"/>
      <c r="ES926" s="5"/>
      <c r="ET926" s="5"/>
      <c r="EU926" s="5"/>
      <c r="EV926" s="5"/>
      <c r="EW926" s="5"/>
      <c r="EX926" s="5"/>
      <c r="EY926" s="5"/>
      <c r="EZ926" s="5"/>
      <c r="FA926" s="5"/>
      <c r="FB926" s="5"/>
      <c r="FC926" s="5"/>
      <c r="FD926" s="5"/>
      <c r="FE926" s="5"/>
      <c r="FF926" s="5"/>
      <c r="FG926" s="5"/>
      <c r="FH926" s="5"/>
      <c r="FI926" s="5"/>
      <c r="FJ926" s="5"/>
      <c r="FK926" s="5"/>
      <c r="FL926" s="5"/>
      <c r="FM926" s="5"/>
      <c r="FN926" s="5"/>
      <c r="FO926" s="5"/>
      <c r="FP926" s="5"/>
      <c r="FQ926" s="5"/>
      <c r="FR926" s="5"/>
      <c r="FS926" s="5"/>
      <c r="FT926" s="5"/>
      <c r="FU926" s="5"/>
      <c r="FV926" s="5"/>
      <c r="FW926" s="5"/>
      <c r="FX926" s="5"/>
      <c r="FY926" s="5"/>
      <c r="FZ926" s="5"/>
      <c r="GA926" s="5"/>
      <c r="GB926" s="5"/>
      <c r="GC926" s="5"/>
      <c r="GD926" s="5"/>
      <c r="GE926" s="5"/>
      <c r="GF926" s="5"/>
      <c r="GG926" s="5"/>
      <c r="GH926" s="5"/>
      <c r="GI926" s="5"/>
      <c r="GJ926" s="5"/>
      <c r="GK926" s="5"/>
      <c r="GL926" s="5"/>
      <c r="GM926" s="5"/>
      <c r="GN926" s="5"/>
      <c r="GO926" s="5"/>
      <c r="GP926" s="5"/>
      <c r="GQ926" s="5"/>
      <c r="GR926" s="5"/>
      <c r="GS926" s="5"/>
      <c r="GT926" s="5"/>
      <c r="GU926" s="5"/>
      <c r="GV926" s="5"/>
      <c r="GW926" s="5"/>
      <c r="GX926" s="5"/>
      <c r="GY926" s="5"/>
      <c r="GZ926" s="5"/>
      <c r="HA926" s="5"/>
      <c r="HB926" s="5"/>
      <c r="HC926" s="5"/>
      <c r="HD926" s="5"/>
      <c r="HE926" s="5"/>
      <c r="HF926" s="5"/>
      <c r="HG926" s="5"/>
      <c r="HH926" s="5"/>
      <c r="HI926" s="5"/>
      <c r="HJ926" s="5"/>
      <c r="HK926" s="5"/>
      <c r="HL926" s="5"/>
    </row>
    <row r="927" spans="1:220" s="56" customFormat="1" x14ac:dyDescent="0.25">
      <c r="A927" s="44"/>
      <c r="B927" s="142"/>
      <c r="C927" s="143"/>
      <c r="D927" s="26"/>
      <c r="E927" s="26"/>
      <c r="F927" s="26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5"/>
      <c r="AX927" s="5"/>
      <c r="AY927" s="5"/>
      <c r="AZ927" s="5"/>
      <c r="BA927" s="5"/>
      <c r="BB927" s="5"/>
      <c r="BC927" s="5"/>
      <c r="BD927" s="5"/>
      <c r="BE927" s="5"/>
      <c r="BF927" s="5"/>
      <c r="BG927" s="5"/>
      <c r="BH927" s="5"/>
      <c r="BI927" s="5"/>
      <c r="BJ927" s="5"/>
      <c r="BK927" s="5"/>
      <c r="BL927" s="5"/>
      <c r="BM927" s="5"/>
      <c r="BN927" s="5"/>
      <c r="BO927" s="5"/>
      <c r="BP927" s="5"/>
      <c r="BQ927" s="5"/>
      <c r="BR927" s="5"/>
      <c r="BS927" s="5"/>
      <c r="BT927" s="5"/>
      <c r="BU927" s="5"/>
      <c r="BV927" s="5"/>
      <c r="BW927" s="5"/>
      <c r="BX927" s="5"/>
      <c r="BY927" s="5"/>
      <c r="BZ927" s="5"/>
      <c r="CA927" s="5"/>
      <c r="CB927" s="5"/>
      <c r="CC927" s="5"/>
      <c r="CD927" s="5"/>
      <c r="CE927" s="5"/>
      <c r="CF927" s="5"/>
      <c r="CG927" s="5"/>
      <c r="CH927" s="5"/>
      <c r="CI927" s="5"/>
      <c r="CJ927" s="5"/>
      <c r="CK927" s="5"/>
      <c r="CL927" s="5"/>
      <c r="CM927" s="5"/>
      <c r="CN927" s="5"/>
      <c r="CO927" s="5"/>
      <c r="CP927" s="5"/>
      <c r="CQ927" s="5"/>
      <c r="CR927" s="5"/>
      <c r="CS927" s="5"/>
      <c r="CT927" s="5"/>
      <c r="CU927" s="5"/>
      <c r="CV927" s="5"/>
      <c r="CW927" s="5"/>
      <c r="CX927" s="5"/>
      <c r="CY927" s="5"/>
      <c r="CZ927" s="5"/>
      <c r="DA927" s="5"/>
      <c r="DB927" s="5"/>
      <c r="DC927" s="5"/>
      <c r="DD927" s="5"/>
      <c r="DE927" s="5"/>
      <c r="DF927" s="5"/>
      <c r="DG927" s="5"/>
      <c r="DH927" s="5"/>
      <c r="DI927" s="5"/>
      <c r="DJ927" s="5"/>
      <c r="DK927" s="5"/>
      <c r="DL927" s="5"/>
      <c r="DM927" s="5"/>
      <c r="DN927" s="5"/>
      <c r="DO927" s="5"/>
      <c r="DP927" s="5"/>
      <c r="DQ927" s="5"/>
      <c r="DR927" s="5"/>
      <c r="DS927" s="5"/>
      <c r="DT927" s="5"/>
      <c r="DU927" s="5"/>
      <c r="DV927" s="5"/>
      <c r="DW927" s="5"/>
      <c r="DX927" s="5"/>
      <c r="DY927" s="5"/>
      <c r="DZ927" s="5"/>
      <c r="EA927" s="5"/>
      <c r="EB927" s="5"/>
      <c r="EC927" s="5"/>
      <c r="ED927" s="5"/>
      <c r="EE927" s="5"/>
      <c r="EF927" s="5"/>
      <c r="EG927" s="5"/>
      <c r="EH927" s="5"/>
      <c r="EI927" s="5"/>
      <c r="EJ927" s="5"/>
      <c r="EK927" s="5"/>
      <c r="EL927" s="5"/>
      <c r="EM927" s="5"/>
      <c r="EN927" s="5"/>
      <c r="EO927" s="5"/>
      <c r="EP927" s="5"/>
      <c r="EQ927" s="5"/>
      <c r="ER927" s="5"/>
      <c r="ES927" s="5"/>
      <c r="ET927" s="5"/>
      <c r="EU927" s="5"/>
      <c r="EV927" s="5"/>
      <c r="EW927" s="5"/>
      <c r="EX927" s="5"/>
      <c r="EY927" s="5"/>
      <c r="EZ927" s="5"/>
      <c r="FA927" s="5"/>
      <c r="FB927" s="5"/>
      <c r="FC927" s="5"/>
      <c r="FD927" s="5"/>
      <c r="FE927" s="5"/>
      <c r="FF927" s="5"/>
      <c r="FG927" s="5"/>
      <c r="FH927" s="5"/>
      <c r="FI927" s="5"/>
      <c r="FJ927" s="5"/>
      <c r="FK927" s="5"/>
      <c r="FL927" s="5"/>
      <c r="FM927" s="5"/>
      <c r="FN927" s="5"/>
      <c r="FO927" s="5"/>
      <c r="FP927" s="5"/>
      <c r="FQ927" s="5"/>
      <c r="FR927" s="5"/>
      <c r="FS927" s="5"/>
      <c r="FT927" s="5"/>
      <c r="FU927" s="5"/>
      <c r="FV927" s="5"/>
      <c r="FW927" s="5"/>
      <c r="FX927" s="5"/>
      <c r="FY927" s="5"/>
      <c r="FZ927" s="5"/>
      <c r="GA927" s="5"/>
      <c r="GB927" s="5"/>
      <c r="GC927" s="5"/>
      <c r="GD927" s="5"/>
      <c r="GE927" s="5"/>
      <c r="GF927" s="5"/>
      <c r="GG927" s="5"/>
      <c r="GH927" s="5"/>
      <c r="GI927" s="5"/>
      <c r="GJ927" s="5"/>
      <c r="GK927" s="5"/>
      <c r="GL927" s="5"/>
      <c r="GM927" s="5"/>
      <c r="GN927" s="5"/>
      <c r="GO927" s="5"/>
      <c r="GP927" s="5"/>
      <c r="GQ927" s="5"/>
      <c r="GR927" s="5"/>
      <c r="GS927" s="5"/>
      <c r="GT927" s="5"/>
      <c r="GU927" s="5"/>
      <c r="GV927" s="5"/>
      <c r="GW927" s="5"/>
      <c r="GX927" s="5"/>
      <c r="GY927" s="5"/>
      <c r="GZ927" s="5"/>
      <c r="HA927" s="5"/>
      <c r="HB927" s="5"/>
      <c r="HC927" s="5"/>
      <c r="HD927" s="5"/>
      <c r="HE927" s="5"/>
      <c r="HF927" s="5"/>
      <c r="HG927" s="5"/>
      <c r="HH927" s="5"/>
      <c r="HI927" s="5"/>
      <c r="HJ927" s="5"/>
      <c r="HK927" s="5"/>
      <c r="HL927" s="5"/>
    </row>
    <row r="928" spans="1:220" s="56" customFormat="1" x14ac:dyDescent="0.25">
      <c r="A928" s="44"/>
      <c r="B928" s="142"/>
      <c r="C928" s="143"/>
      <c r="D928" s="26"/>
      <c r="E928" s="26"/>
      <c r="F928" s="26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  <c r="AX928" s="5"/>
      <c r="AY928" s="5"/>
      <c r="AZ928" s="5"/>
      <c r="BA928" s="5"/>
      <c r="BB928" s="5"/>
      <c r="BC928" s="5"/>
      <c r="BD928" s="5"/>
      <c r="BE928" s="5"/>
      <c r="BF928" s="5"/>
      <c r="BG928" s="5"/>
      <c r="BH928" s="5"/>
      <c r="BI928" s="5"/>
      <c r="BJ928" s="5"/>
      <c r="BK928" s="5"/>
      <c r="BL928" s="5"/>
      <c r="BM928" s="5"/>
      <c r="BN928" s="5"/>
      <c r="BO928" s="5"/>
      <c r="BP928" s="5"/>
      <c r="BQ928" s="5"/>
      <c r="BR928" s="5"/>
      <c r="BS928" s="5"/>
      <c r="BT928" s="5"/>
      <c r="BU928" s="5"/>
      <c r="BV928" s="5"/>
      <c r="BW928" s="5"/>
      <c r="BX928" s="5"/>
      <c r="BY928" s="5"/>
      <c r="BZ928" s="5"/>
      <c r="CA928" s="5"/>
      <c r="CB928" s="5"/>
      <c r="CC928" s="5"/>
      <c r="CD928" s="5"/>
      <c r="CE928" s="5"/>
      <c r="CF928" s="5"/>
      <c r="CG928" s="5"/>
      <c r="CH928" s="5"/>
      <c r="CI928" s="5"/>
      <c r="CJ928" s="5"/>
      <c r="CK928" s="5"/>
      <c r="CL928" s="5"/>
      <c r="CM928" s="5"/>
      <c r="CN928" s="5"/>
      <c r="CO928" s="5"/>
      <c r="CP928" s="5"/>
      <c r="CQ928" s="5"/>
      <c r="CR928" s="5"/>
      <c r="CS928" s="5"/>
      <c r="CT928" s="5"/>
      <c r="CU928" s="5"/>
      <c r="CV928" s="5"/>
      <c r="CW928" s="5"/>
      <c r="CX928" s="5"/>
      <c r="CY928" s="5"/>
      <c r="CZ928" s="5"/>
      <c r="DA928" s="5"/>
      <c r="DB928" s="5"/>
      <c r="DC928" s="5"/>
      <c r="DD928" s="5"/>
      <c r="DE928" s="5"/>
      <c r="DF928" s="5"/>
      <c r="DG928" s="5"/>
      <c r="DH928" s="5"/>
      <c r="DI928" s="5"/>
      <c r="DJ928" s="5"/>
      <c r="DK928" s="5"/>
      <c r="DL928" s="5"/>
      <c r="DM928" s="5"/>
      <c r="DN928" s="5"/>
      <c r="DO928" s="5"/>
      <c r="DP928" s="5"/>
      <c r="DQ928" s="5"/>
      <c r="DR928" s="5"/>
      <c r="DS928" s="5"/>
      <c r="DT928" s="5"/>
      <c r="DU928" s="5"/>
      <c r="DV928" s="5"/>
      <c r="DW928" s="5"/>
      <c r="DX928" s="5"/>
      <c r="DY928" s="5"/>
      <c r="DZ928" s="5"/>
      <c r="EA928" s="5"/>
      <c r="EB928" s="5"/>
      <c r="EC928" s="5"/>
      <c r="ED928" s="5"/>
      <c r="EE928" s="5"/>
      <c r="EF928" s="5"/>
      <c r="EG928" s="5"/>
      <c r="EH928" s="5"/>
      <c r="EI928" s="5"/>
      <c r="EJ928" s="5"/>
      <c r="EK928" s="5"/>
      <c r="EL928" s="5"/>
      <c r="EM928" s="5"/>
      <c r="EN928" s="5"/>
      <c r="EO928" s="5"/>
      <c r="EP928" s="5"/>
      <c r="EQ928" s="5"/>
      <c r="ER928" s="5"/>
      <c r="ES928" s="5"/>
      <c r="ET928" s="5"/>
      <c r="EU928" s="5"/>
      <c r="EV928" s="5"/>
      <c r="EW928" s="5"/>
      <c r="EX928" s="5"/>
      <c r="EY928" s="5"/>
      <c r="EZ928" s="5"/>
      <c r="FA928" s="5"/>
      <c r="FB928" s="5"/>
      <c r="FC928" s="5"/>
      <c r="FD928" s="5"/>
      <c r="FE928" s="5"/>
      <c r="FF928" s="5"/>
      <c r="FG928" s="5"/>
      <c r="FH928" s="5"/>
      <c r="FI928" s="5"/>
      <c r="FJ928" s="5"/>
      <c r="FK928" s="5"/>
      <c r="FL928" s="5"/>
      <c r="FM928" s="5"/>
      <c r="FN928" s="5"/>
      <c r="FO928" s="5"/>
      <c r="FP928" s="5"/>
      <c r="FQ928" s="5"/>
      <c r="FR928" s="5"/>
      <c r="FS928" s="5"/>
      <c r="FT928" s="5"/>
      <c r="FU928" s="5"/>
      <c r="FV928" s="5"/>
      <c r="FW928" s="5"/>
      <c r="FX928" s="5"/>
      <c r="FY928" s="5"/>
      <c r="FZ928" s="5"/>
      <c r="GA928" s="5"/>
      <c r="GB928" s="5"/>
      <c r="GC928" s="5"/>
      <c r="GD928" s="5"/>
      <c r="GE928" s="5"/>
      <c r="GF928" s="5"/>
      <c r="GG928" s="5"/>
      <c r="GH928" s="5"/>
      <c r="GI928" s="5"/>
      <c r="GJ928" s="5"/>
      <c r="GK928" s="5"/>
      <c r="GL928" s="5"/>
      <c r="GM928" s="5"/>
      <c r="GN928" s="5"/>
      <c r="GO928" s="5"/>
      <c r="GP928" s="5"/>
      <c r="GQ928" s="5"/>
      <c r="GR928" s="5"/>
      <c r="GS928" s="5"/>
      <c r="GT928" s="5"/>
      <c r="GU928" s="5"/>
      <c r="GV928" s="5"/>
      <c r="GW928" s="5"/>
      <c r="GX928" s="5"/>
      <c r="GY928" s="5"/>
      <c r="GZ928" s="5"/>
      <c r="HA928" s="5"/>
      <c r="HB928" s="5"/>
      <c r="HC928" s="5"/>
      <c r="HD928" s="5"/>
      <c r="HE928" s="5"/>
      <c r="HF928" s="5"/>
      <c r="HG928" s="5"/>
      <c r="HH928" s="5"/>
      <c r="HI928" s="5"/>
      <c r="HJ928" s="5"/>
      <c r="HK928" s="5"/>
      <c r="HL928" s="5"/>
    </row>
    <row r="929" spans="1:220" s="56" customFormat="1" x14ac:dyDescent="0.25">
      <c r="A929" s="44"/>
      <c r="B929" s="142"/>
      <c r="C929" s="143"/>
      <c r="D929" s="26"/>
      <c r="E929" s="26"/>
      <c r="F929" s="26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/>
      <c r="AW929" s="5"/>
      <c r="AX929" s="5"/>
      <c r="AY929" s="5"/>
      <c r="AZ929" s="5"/>
      <c r="BA929" s="5"/>
      <c r="BB929" s="5"/>
      <c r="BC929" s="5"/>
      <c r="BD929" s="5"/>
      <c r="BE929" s="5"/>
      <c r="BF929" s="5"/>
      <c r="BG929" s="5"/>
      <c r="BH929" s="5"/>
      <c r="BI929" s="5"/>
      <c r="BJ929" s="5"/>
      <c r="BK929" s="5"/>
      <c r="BL929" s="5"/>
      <c r="BM929" s="5"/>
      <c r="BN929" s="5"/>
      <c r="BO929" s="5"/>
      <c r="BP929" s="5"/>
      <c r="BQ929" s="5"/>
      <c r="BR929" s="5"/>
      <c r="BS929" s="5"/>
      <c r="BT929" s="5"/>
      <c r="BU929" s="5"/>
      <c r="BV929" s="5"/>
      <c r="BW929" s="5"/>
      <c r="BX929" s="5"/>
      <c r="BY929" s="5"/>
      <c r="BZ929" s="5"/>
      <c r="CA929" s="5"/>
      <c r="CB929" s="5"/>
      <c r="CC929" s="5"/>
      <c r="CD929" s="5"/>
      <c r="CE929" s="5"/>
      <c r="CF929" s="5"/>
      <c r="CG929" s="5"/>
      <c r="CH929" s="5"/>
      <c r="CI929" s="5"/>
      <c r="CJ929" s="5"/>
      <c r="CK929" s="5"/>
      <c r="CL929" s="5"/>
      <c r="CM929" s="5"/>
      <c r="CN929" s="5"/>
      <c r="CO929" s="5"/>
      <c r="CP929" s="5"/>
      <c r="CQ929" s="5"/>
      <c r="CR929" s="5"/>
      <c r="CS929" s="5"/>
      <c r="CT929" s="5"/>
      <c r="CU929" s="5"/>
      <c r="CV929" s="5"/>
      <c r="CW929" s="5"/>
      <c r="CX929" s="5"/>
      <c r="CY929" s="5"/>
      <c r="CZ929" s="5"/>
      <c r="DA929" s="5"/>
      <c r="DB929" s="5"/>
      <c r="DC929" s="5"/>
      <c r="DD929" s="5"/>
      <c r="DE929" s="5"/>
      <c r="DF929" s="5"/>
      <c r="DG929" s="5"/>
      <c r="DH929" s="5"/>
      <c r="DI929" s="5"/>
      <c r="DJ929" s="5"/>
      <c r="DK929" s="5"/>
      <c r="DL929" s="5"/>
      <c r="DM929" s="5"/>
      <c r="DN929" s="5"/>
      <c r="DO929" s="5"/>
      <c r="DP929" s="5"/>
      <c r="DQ929" s="5"/>
      <c r="DR929" s="5"/>
      <c r="DS929" s="5"/>
      <c r="DT929" s="5"/>
      <c r="DU929" s="5"/>
      <c r="DV929" s="5"/>
      <c r="DW929" s="5"/>
      <c r="DX929" s="5"/>
      <c r="DY929" s="5"/>
      <c r="DZ929" s="5"/>
      <c r="EA929" s="5"/>
      <c r="EB929" s="5"/>
      <c r="EC929" s="5"/>
      <c r="ED929" s="5"/>
      <c r="EE929" s="5"/>
      <c r="EF929" s="5"/>
      <c r="EG929" s="5"/>
      <c r="EH929" s="5"/>
      <c r="EI929" s="5"/>
      <c r="EJ929" s="5"/>
      <c r="EK929" s="5"/>
      <c r="EL929" s="5"/>
      <c r="EM929" s="5"/>
      <c r="EN929" s="5"/>
      <c r="EO929" s="5"/>
      <c r="EP929" s="5"/>
      <c r="EQ929" s="5"/>
      <c r="ER929" s="5"/>
      <c r="ES929" s="5"/>
      <c r="ET929" s="5"/>
      <c r="EU929" s="5"/>
      <c r="EV929" s="5"/>
      <c r="EW929" s="5"/>
      <c r="EX929" s="5"/>
      <c r="EY929" s="5"/>
      <c r="EZ929" s="5"/>
      <c r="FA929" s="5"/>
      <c r="FB929" s="5"/>
      <c r="FC929" s="5"/>
      <c r="FD929" s="5"/>
      <c r="FE929" s="5"/>
      <c r="FF929" s="5"/>
      <c r="FG929" s="5"/>
      <c r="FH929" s="5"/>
      <c r="FI929" s="5"/>
      <c r="FJ929" s="5"/>
      <c r="FK929" s="5"/>
      <c r="FL929" s="5"/>
      <c r="FM929" s="5"/>
      <c r="FN929" s="5"/>
      <c r="FO929" s="5"/>
      <c r="FP929" s="5"/>
      <c r="FQ929" s="5"/>
      <c r="FR929" s="5"/>
      <c r="FS929" s="5"/>
      <c r="FT929" s="5"/>
      <c r="FU929" s="5"/>
      <c r="FV929" s="5"/>
      <c r="FW929" s="5"/>
      <c r="FX929" s="5"/>
      <c r="FY929" s="5"/>
      <c r="FZ929" s="5"/>
      <c r="GA929" s="5"/>
      <c r="GB929" s="5"/>
      <c r="GC929" s="5"/>
      <c r="GD929" s="5"/>
      <c r="GE929" s="5"/>
      <c r="GF929" s="5"/>
      <c r="GG929" s="5"/>
      <c r="GH929" s="5"/>
      <c r="GI929" s="5"/>
      <c r="GJ929" s="5"/>
      <c r="GK929" s="5"/>
      <c r="GL929" s="5"/>
      <c r="GM929" s="5"/>
      <c r="GN929" s="5"/>
      <c r="GO929" s="5"/>
      <c r="GP929" s="5"/>
      <c r="GQ929" s="5"/>
      <c r="GR929" s="5"/>
      <c r="GS929" s="5"/>
      <c r="GT929" s="5"/>
      <c r="GU929" s="5"/>
      <c r="GV929" s="5"/>
      <c r="GW929" s="5"/>
      <c r="GX929" s="5"/>
      <c r="GY929" s="5"/>
      <c r="GZ929" s="5"/>
      <c r="HA929" s="5"/>
      <c r="HB929" s="5"/>
      <c r="HC929" s="5"/>
      <c r="HD929" s="5"/>
      <c r="HE929" s="5"/>
      <c r="HF929" s="5"/>
      <c r="HG929" s="5"/>
      <c r="HH929" s="5"/>
      <c r="HI929" s="5"/>
      <c r="HJ929" s="5"/>
      <c r="HK929" s="5"/>
      <c r="HL929" s="5"/>
    </row>
    <row r="930" spans="1:220" s="56" customFormat="1" x14ac:dyDescent="0.25">
      <c r="A930" s="44"/>
      <c r="B930" s="142"/>
      <c r="C930" s="143"/>
      <c r="D930" s="26"/>
      <c r="E930" s="26"/>
      <c r="F930" s="26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/>
      <c r="AW930" s="5"/>
      <c r="AX930" s="5"/>
      <c r="AY930" s="5"/>
      <c r="AZ930" s="5"/>
      <c r="BA930" s="5"/>
      <c r="BB930" s="5"/>
      <c r="BC930" s="5"/>
      <c r="BD930" s="5"/>
      <c r="BE930" s="5"/>
      <c r="BF930" s="5"/>
      <c r="BG930" s="5"/>
      <c r="BH930" s="5"/>
      <c r="BI930" s="5"/>
      <c r="BJ930" s="5"/>
      <c r="BK930" s="5"/>
      <c r="BL930" s="5"/>
      <c r="BM930" s="5"/>
      <c r="BN930" s="5"/>
      <c r="BO930" s="5"/>
      <c r="BP930" s="5"/>
      <c r="BQ930" s="5"/>
      <c r="BR930" s="5"/>
      <c r="BS930" s="5"/>
      <c r="BT930" s="5"/>
      <c r="BU930" s="5"/>
      <c r="BV930" s="5"/>
      <c r="BW930" s="5"/>
      <c r="BX930" s="5"/>
      <c r="BY930" s="5"/>
      <c r="BZ930" s="5"/>
      <c r="CA930" s="5"/>
      <c r="CB930" s="5"/>
      <c r="CC930" s="5"/>
      <c r="CD930" s="5"/>
      <c r="CE930" s="5"/>
      <c r="CF930" s="5"/>
      <c r="CG930" s="5"/>
      <c r="CH930" s="5"/>
      <c r="CI930" s="5"/>
      <c r="CJ930" s="5"/>
      <c r="CK930" s="5"/>
      <c r="CL930" s="5"/>
      <c r="CM930" s="5"/>
      <c r="CN930" s="5"/>
      <c r="CO930" s="5"/>
      <c r="CP930" s="5"/>
      <c r="CQ930" s="5"/>
      <c r="CR930" s="5"/>
      <c r="CS930" s="5"/>
      <c r="CT930" s="5"/>
      <c r="CU930" s="5"/>
      <c r="CV930" s="5"/>
      <c r="CW930" s="5"/>
      <c r="CX930" s="5"/>
      <c r="CY930" s="5"/>
      <c r="CZ930" s="5"/>
      <c r="DA930" s="5"/>
      <c r="DB930" s="5"/>
      <c r="DC930" s="5"/>
      <c r="DD930" s="5"/>
      <c r="DE930" s="5"/>
      <c r="DF930" s="5"/>
      <c r="DG930" s="5"/>
      <c r="DH930" s="5"/>
      <c r="DI930" s="5"/>
      <c r="DJ930" s="5"/>
      <c r="DK930" s="5"/>
      <c r="DL930" s="5"/>
      <c r="DM930" s="5"/>
      <c r="DN930" s="5"/>
      <c r="DO930" s="5"/>
      <c r="DP930" s="5"/>
      <c r="DQ930" s="5"/>
      <c r="DR930" s="5"/>
      <c r="DS930" s="5"/>
      <c r="DT930" s="5"/>
      <c r="DU930" s="5"/>
      <c r="DV930" s="5"/>
      <c r="DW930" s="5"/>
      <c r="DX930" s="5"/>
      <c r="DY930" s="5"/>
      <c r="DZ930" s="5"/>
      <c r="EA930" s="5"/>
      <c r="EB930" s="5"/>
      <c r="EC930" s="5"/>
      <c r="ED930" s="5"/>
      <c r="EE930" s="5"/>
      <c r="EF930" s="5"/>
      <c r="EG930" s="5"/>
      <c r="EH930" s="5"/>
      <c r="EI930" s="5"/>
      <c r="EJ930" s="5"/>
      <c r="EK930" s="5"/>
      <c r="EL930" s="5"/>
      <c r="EM930" s="5"/>
      <c r="EN930" s="5"/>
      <c r="EO930" s="5"/>
      <c r="EP930" s="5"/>
      <c r="EQ930" s="5"/>
      <c r="ER930" s="5"/>
      <c r="ES930" s="5"/>
      <c r="ET930" s="5"/>
      <c r="EU930" s="5"/>
      <c r="EV930" s="5"/>
      <c r="EW930" s="5"/>
      <c r="EX930" s="5"/>
      <c r="EY930" s="5"/>
      <c r="EZ930" s="5"/>
      <c r="FA930" s="5"/>
      <c r="FB930" s="5"/>
      <c r="FC930" s="5"/>
      <c r="FD930" s="5"/>
      <c r="FE930" s="5"/>
      <c r="FF930" s="5"/>
      <c r="FG930" s="5"/>
      <c r="FH930" s="5"/>
      <c r="FI930" s="5"/>
      <c r="FJ930" s="5"/>
      <c r="FK930" s="5"/>
      <c r="FL930" s="5"/>
      <c r="FM930" s="5"/>
      <c r="FN930" s="5"/>
      <c r="FO930" s="5"/>
      <c r="FP930" s="5"/>
      <c r="FQ930" s="5"/>
      <c r="FR930" s="5"/>
      <c r="FS930" s="5"/>
      <c r="FT930" s="5"/>
      <c r="FU930" s="5"/>
      <c r="FV930" s="5"/>
      <c r="FW930" s="5"/>
      <c r="FX930" s="5"/>
      <c r="FY930" s="5"/>
      <c r="FZ930" s="5"/>
      <c r="GA930" s="5"/>
      <c r="GB930" s="5"/>
      <c r="GC930" s="5"/>
      <c r="GD930" s="5"/>
      <c r="GE930" s="5"/>
      <c r="GF930" s="5"/>
      <c r="GG930" s="5"/>
      <c r="GH930" s="5"/>
      <c r="GI930" s="5"/>
      <c r="GJ930" s="5"/>
      <c r="GK930" s="5"/>
      <c r="GL930" s="5"/>
      <c r="GM930" s="5"/>
      <c r="GN930" s="5"/>
      <c r="GO930" s="5"/>
      <c r="GP930" s="5"/>
      <c r="GQ930" s="5"/>
      <c r="GR930" s="5"/>
      <c r="GS930" s="5"/>
      <c r="GT930" s="5"/>
      <c r="GU930" s="5"/>
      <c r="GV930" s="5"/>
      <c r="GW930" s="5"/>
      <c r="GX930" s="5"/>
      <c r="GY930" s="5"/>
      <c r="GZ930" s="5"/>
      <c r="HA930" s="5"/>
      <c r="HB930" s="5"/>
      <c r="HC930" s="5"/>
      <c r="HD930" s="5"/>
      <c r="HE930" s="5"/>
      <c r="HF930" s="5"/>
      <c r="HG930" s="5"/>
      <c r="HH930" s="5"/>
      <c r="HI930" s="5"/>
      <c r="HJ930" s="5"/>
      <c r="HK930" s="5"/>
      <c r="HL930" s="5"/>
    </row>
    <row r="931" spans="1:220" s="56" customFormat="1" x14ac:dyDescent="0.25">
      <c r="A931" s="44"/>
      <c r="B931" s="142"/>
      <c r="C931" s="143"/>
      <c r="D931" s="26"/>
      <c r="E931" s="26"/>
      <c r="F931" s="26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  <c r="AX931" s="5"/>
      <c r="AY931" s="5"/>
      <c r="AZ931" s="5"/>
      <c r="BA931" s="5"/>
      <c r="BB931" s="5"/>
      <c r="BC931" s="5"/>
      <c r="BD931" s="5"/>
      <c r="BE931" s="5"/>
      <c r="BF931" s="5"/>
      <c r="BG931" s="5"/>
      <c r="BH931" s="5"/>
      <c r="BI931" s="5"/>
      <c r="BJ931" s="5"/>
      <c r="BK931" s="5"/>
      <c r="BL931" s="5"/>
      <c r="BM931" s="5"/>
      <c r="BN931" s="5"/>
      <c r="BO931" s="5"/>
      <c r="BP931" s="5"/>
      <c r="BQ931" s="5"/>
      <c r="BR931" s="5"/>
      <c r="BS931" s="5"/>
      <c r="BT931" s="5"/>
      <c r="BU931" s="5"/>
      <c r="BV931" s="5"/>
      <c r="BW931" s="5"/>
      <c r="BX931" s="5"/>
      <c r="BY931" s="5"/>
      <c r="BZ931" s="5"/>
      <c r="CA931" s="5"/>
      <c r="CB931" s="5"/>
      <c r="CC931" s="5"/>
      <c r="CD931" s="5"/>
      <c r="CE931" s="5"/>
      <c r="CF931" s="5"/>
      <c r="CG931" s="5"/>
      <c r="CH931" s="5"/>
      <c r="CI931" s="5"/>
      <c r="CJ931" s="5"/>
      <c r="CK931" s="5"/>
      <c r="CL931" s="5"/>
      <c r="CM931" s="5"/>
      <c r="CN931" s="5"/>
      <c r="CO931" s="5"/>
      <c r="CP931" s="5"/>
      <c r="CQ931" s="5"/>
      <c r="CR931" s="5"/>
      <c r="CS931" s="5"/>
      <c r="CT931" s="5"/>
      <c r="CU931" s="5"/>
      <c r="CV931" s="5"/>
      <c r="CW931" s="5"/>
      <c r="CX931" s="5"/>
      <c r="CY931" s="5"/>
      <c r="CZ931" s="5"/>
      <c r="DA931" s="5"/>
      <c r="DB931" s="5"/>
      <c r="DC931" s="5"/>
      <c r="DD931" s="5"/>
      <c r="DE931" s="5"/>
      <c r="DF931" s="5"/>
      <c r="DG931" s="5"/>
      <c r="DH931" s="5"/>
      <c r="DI931" s="5"/>
      <c r="DJ931" s="5"/>
      <c r="DK931" s="5"/>
      <c r="DL931" s="5"/>
      <c r="DM931" s="5"/>
      <c r="DN931" s="5"/>
      <c r="DO931" s="5"/>
      <c r="DP931" s="5"/>
      <c r="DQ931" s="5"/>
      <c r="DR931" s="5"/>
      <c r="DS931" s="5"/>
      <c r="DT931" s="5"/>
      <c r="DU931" s="5"/>
      <c r="DV931" s="5"/>
      <c r="DW931" s="5"/>
      <c r="DX931" s="5"/>
      <c r="DY931" s="5"/>
      <c r="DZ931" s="5"/>
      <c r="EA931" s="5"/>
      <c r="EB931" s="5"/>
      <c r="EC931" s="5"/>
      <c r="ED931" s="5"/>
      <c r="EE931" s="5"/>
      <c r="EF931" s="5"/>
      <c r="EG931" s="5"/>
      <c r="EH931" s="5"/>
      <c r="EI931" s="5"/>
      <c r="EJ931" s="5"/>
      <c r="EK931" s="5"/>
      <c r="EL931" s="5"/>
      <c r="EM931" s="5"/>
      <c r="EN931" s="5"/>
      <c r="EO931" s="5"/>
      <c r="EP931" s="5"/>
      <c r="EQ931" s="5"/>
      <c r="ER931" s="5"/>
      <c r="ES931" s="5"/>
      <c r="ET931" s="5"/>
      <c r="EU931" s="5"/>
      <c r="EV931" s="5"/>
      <c r="EW931" s="5"/>
      <c r="EX931" s="5"/>
      <c r="EY931" s="5"/>
      <c r="EZ931" s="5"/>
      <c r="FA931" s="5"/>
      <c r="FB931" s="5"/>
      <c r="FC931" s="5"/>
      <c r="FD931" s="5"/>
      <c r="FE931" s="5"/>
      <c r="FF931" s="5"/>
      <c r="FG931" s="5"/>
      <c r="FH931" s="5"/>
      <c r="FI931" s="5"/>
      <c r="FJ931" s="5"/>
      <c r="FK931" s="5"/>
      <c r="FL931" s="5"/>
      <c r="FM931" s="5"/>
      <c r="FN931" s="5"/>
      <c r="FO931" s="5"/>
      <c r="FP931" s="5"/>
      <c r="FQ931" s="5"/>
      <c r="FR931" s="5"/>
      <c r="FS931" s="5"/>
      <c r="FT931" s="5"/>
      <c r="FU931" s="5"/>
      <c r="FV931" s="5"/>
      <c r="FW931" s="5"/>
      <c r="FX931" s="5"/>
      <c r="FY931" s="5"/>
      <c r="FZ931" s="5"/>
      <c r="GA931" s="5"/>
      <c r="GB931" s="5"/>
      <c r="GC931" s="5"/>
      <c r="GD931" s="5"/>
      <c r="GE931" s="5"/>
      <c r="GF931" s="5"/>
      <c r="GG931" s="5"/>
      <c r="GH931" s="5"/>
      <c r="GI931" s="5"/>
      <c r="GJ931" s="5"/>
      <c r="GK931" s="5"/>
      <c r="GL931" s="5"/>
      <c r="GM931" s="5"/>
      <c r="GN931" s="5"/>
      <c r="GO931" s="5"/>
      <c r="GP931" s="5"/>
      <c r="GQ931" s="5"/>
      <c r="GR931" s="5"/>
      <c r="GS931" s="5"/>
      <c r="GT931" s="5"/>
      <c r="GU931" s="5"/>
      <c r="GV931" s="5"/>
      <c r="GW931" s="5"/>
      <c r="GX931" s="5"/>
      <c r="GY931" s="5"/>
      <c r="GZ931" s="5"/>
      <c r="HA931" s="5"/>
      <c r="HB931" s="5"/>
      <c r="HC931" s="5"/>
      <c r="HD931" s="5"/>
      <c r="HE931" s="5"/>
      <c r="HF931" s="5"/>
      <c r="HG931" s="5"/>
      <c r="HH931" s="5"/>
      <c r="HI931" s="5"/>
      <c r="HJ931" s="5"/>
      <c r="HK931" s="5"/>
      <c r="HL931" s="5"/>
    </row>
    <row r="932" spans="1:220" s="56" customFormat="1" x14ac:dyDescent="0.25">
      <c r="A932" s="44"/>
      <c r="B932" s="142"/>
      <c r="C932" s="143"/>
      <c r="D932" s="26"/>
      <c r="E932" s="26"/>
      <c r="F932" s="26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/>
      <c r="AW932" s="5"/>
      <c r="AX932" s="5"/>
      <c r="AY932" s="5"/>
      <c r="AZ932" s="5"/>
      <c r="BA932" s="5"/>
      <c r="BB932" s="5"/>
      <c r="BC932" s="5"/>
      <c r="BD932" s="5"/>
      <c r="BE932" s="5"/>
      <c r="BF932" s="5"/>
      <c r="BG932" s="5"/>
      <c r="BH932" s="5"/>
      <c r="BI932" s="5"/>
      <c r="BJ932" s="5"/>
      <c r="BK932" s="5"/>
      <c r="BL932" s="5"/>
      <c r="BM932" s="5"/>
      <c r="BN932" s="5"/>
      <c r="BO932" s="5"/>
      <c r="BP932" s="5"/>
      <c r="BQ932" s="5"/>
      <c r="BR932" s="5"/>
      <c r="BS932" s="5"/>
      <c r="BT932" s="5"/>
      <c r="BU932" s="5"/>
      <c r="BV932" s="5"/>
      <c r="BW932" s="5"/>
      <c r="BX932" s="5"/>
      <c r="BY932" s="5"/>
      <c r="BZ932" s="5"/>
      <c r="CA932" s="5"/>
      <c r="CB932" s="5"/>
      <c r="CC932" s="5"/>
      <c r="CD932" s="5"/>
      <c r="CE932" s="5"/>
      <c r="CF932" s="5"/>
      <c r="CG932" s="5"/>
      <c r="CH932" s="5"/>
      <c r="CI932" s="5"/>
      <c r="CJ932" s="5"/>
      <c r="CK932" s="5"/>
      <c r="CL932" s="5"/>
      <c r="CM932" s="5"/>
      <c r="CN932" s="5"/>
      <c r="CO932" s="5"/>
      <c r="CP932" s="5"/>
      <c r="CQ932" s="5"/>
      <c r="CR932" s="5"/>
      <c r="CS932" s="5"/>
      <c r="CT932" s="5"/>
      <c r="CU932" s="5"/>
      <c r="CV932" s="5"/>
      <c r="CW932" s="5"/>
      <c r="CX932" s="5"/>
      <c r="CY932" s="5"/>
      <c r="CZ932" s="5"/>
      <c r="DA932" s="5"/>
      <c r="DB932" s="5"/>
      <c r="DC932" s="5"/>
      <c r="DD932" s="5"/>
      <c r="DE932" s="5"/>
      <c r="DF932" s="5"/>
      <c r="DG932" s="5"/>
      <c r="DH932" s="5"/>
      <c r="DI932" s="5"/>
      <c r="DJ932" s="5"/>
      <c r="DK932" s="5"/>
      <c r="DL932" s="5"/>
      <c r="DM932" s="5"/>
      <c r="DN932" s="5"/>
      <c r="DO932" s="5"/>
      <c r="DP932" s="5"/>
      <c r="DQ932" s="5"/>
      <c r="DR932" s="5"/>
      <c r="DS932" s="5"/>
      <c r="DT932" s="5"/>
      <c r="DU932" s="5"/>
      <c r="DV932" s="5"/>
      <c r="DW932" s="5"/>
      <c r="DX932" s="5"/>
      <c r="DY932" s="5"/>
      <c r="DZ932" s="5"/>
      <c r="EA932" s="5"/>
      <c r="EB932" s="5"/>
      <c r="EC932" s="5"/>
      <c r="ED932" s="5"/>
      <c r="EE932" s="5"/>
      <c r="EF932" s="5"/>
      <c r="EG932" s="5"/>
      <c r="EH932" s="5"/>
      <c r="EI932" s="5"/>
      <c r="EJ932" s="5"/>
      <c r="EK932" s="5"/>
      <c r="EL932" s="5"/>
      <c r="EM932" s="5"/>
      <c r="EN932" s="5"/>
      <c r="EO932" s="5"/>
      <c r="EP932" s="5"/>
      <c r="EQ932" s="5"/>
      <c r="ER932" s="5"/>
      <c r="ES932" s="5"/>
      <c r="ET932" s="5"/>
      <c r="EU932" s="5"/>
      <c r="EV932" s="5"/>
      <c r="EW932" s="5"/>
      <c r="EX932" s="5"/>
      <c r="EY932" s="5"/>
      <c r="EZ932" s="5"/>
      <c r="FA932" s="5"/>
      <c r="FB932" s="5"/>
      <c r="FC932" s="5"/>
      <c r="FD932" s="5"/>
      <c r="FE932" s="5"/>
      <c r="FF932" s="5"/>
      <c r="FG932" s="5"/>
      <c r="FH932" s="5"/>
      <c r="FI932" s="5"/>
      <c r="FJ932" s="5"/>
      <c r="FK932" s="5"/>
      <c r="FL932" s="5"/>
      <c r="FM932" s="5"/>
      <c r="FN932" s="5"/>
      <c r="FO932" s="5"/>
      <c r="FP932" s="5"/>
      <c r="FQ932" s="5"/>
      <c r="FR932" s="5"/>
      <c r="FS932" s="5"/>
      <c r="FT932" s="5"/>
      <c r="FU932" s="5"/>
      <c r="FV932" s="5"/>
      <c r="FW932" s="5"/>
      <c r="FX932" s="5"/>
      <c r="FY932" s="5"/>
      <c r="FZ932" s="5"/>
      <c r="GA932" s="5"/>
      <c r="GB932" s="5"/>
      <c r="GC932" s="5"/>
      <c r="GD932" s="5"/>
      <c r="GE932" s="5"/>
      <c r="GF932" s="5"/>
      <c r="GG932" s="5"/>
      <c r="GH932" s="5"/>
      <c r="GI932" s="5"/>
      <c r="GJ932" s="5"/>
      <c r="GK932" s="5"/>
      <c r="GL932" s="5"/>
      <c r="GM932" s="5"/>
      <c r="GN932" s="5"/>
      <c r="GO932" s="5"/>
      <c r="GP932" s="5"/>
      <c r="GQ932" s="5"/>
      <c r="GR932" s="5"/>
      <c r="GS932" s="5"/>
      <c r="GT932" s="5"/>
      <c r="GU932" s="5"/>
      <c r="GV932" s="5"/>
      <c r="GW932" s="5"/>
      <c r="GX932" s="5"/>
      <c r="GY932" s="5"/>
      <c r="GZ932" s="5"/>
      <c r="HA932" s="5"/>
      <c r="HB932" s="5"/>
      <c r="HC932" s="5"/>
      <c r="HD932" s="5"/>
      <c r="HE932" s="5"/>
      <c r="HF932" s="5"/>
      <c r="HG932" s="5"/>
      <c r="HH932" s="5"/>
      <c r="HI932" s="5"/>
      <c r="HJ932" s="5"/>
      <c r="HK932" s="5"/>
      <c r="HL932" s="5"/>
    </row>
    <row r="933" spans="1:220" s="56" customFormat="1" x14ac:dyDescent="0.25">
      <c r="A933" s="44"/>
      <c r="B933" s="142"/>
      <c r="C933" s="143"/>
      <c r="D933" s="26"/>
      <c r="E933" s="26"/>
      <c r="F933" s="26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  <c r="AR933" s="5"/>
      <c r="AS933" s="5"/>
      <c r="AT933" s="5"/>
      <c r="AU933" s="5"/>
      <c r="AV933" s="5"/>
      <c r="AW933" s="5"/>
      <c r="AX933" s="5"/>
      <c r="AY933" s="5"/>
      <c r="AZ933" s="5"/>
      <c r="BA933" s="5"/>
      <c r="BB933" s="5"/>
      <c r="BC933" s="5"/>
      <c r="BD933" s="5"/>
      <c r="BE933" s="5"/>
      <c r="BF933" s="5"/>
      <c r="BG933" s="5"/>
      <c r="BH933" s="5"/>
      <c r="BI933" s="5"/>
      <c r="BJ933" s="5"/>
      <c r="BK933" s="5"/>
      <c r="BL933" s="5"/>
      <c r="BM933" s="5"/>
      <c r="BN933" s="5"/>
      <c r="BO933" s="5"/>
      <c r="BP933" s="5"/>
      <c r="BQ933" s="5"/>
      <c r="BR933" s="5"/>
      <c r="BS933" s="5"/>
      <c r="BT933" s="5"/>
      <c r="BU933" s="5"/>
      <c r="BV933" s="5"/>
      <c r="BW933" s="5"/>
      <c r="BX933" s="5"/>
      <c r="BY933" s="5"/>
      <c r="BZ933" s="5"/>
      <c r="CA933" s="5"/>
      <c r="CB933" s="5"/>
      <c r="CC933" s="5"/>
      <c r="CD933" s="5"/>
      <c r="CE933" s="5"/>
      <c r="CF933" s="5"/>
      <c r="CG933" s="5"/>
      <c r="CH933" s="5"/>
      <c r="CI933" s="5"/>
      <c r="CJ933" s="5"/>
      <c r="CK933" s="5"/>
      <c r="CL933" s="5"/>
      <c r="CM933" s="5"/>
      <c r="CN933" s="5"/>
      <c r="CO933" s="5"/>
      <c r="CP933" s="5"/>
      <c r="CQ933" s="5"/>
      <c r="CR933" s="5"/>
      <c r="CS933" s="5"/>
      <c r="CT933" s="5"/>
      <c r="CU933" s="5"/>
      <c r="CV933" s="5"/>
      <c r="CW933" s="5"/>
      <c r="CX933" s="5"/>
      <c r="CY933" s="5"/>
      <c r="CZ933" s="5"/>
      <c r="DA933" s="5"/>
      <c r="DB933" s="5"/>
      <c r="DC933" s="5"/>
      <c r="DD933" s="5"/>
      <c r="DE933" s="5"/>
      <c r="DF933" s="5"/>
      <c r="DG933" s="5"/>
      <c r="DH933" s="5"/>
      <c r="DI933" s="5"/>
      <c r="DJ933" s="5"/>
      <c r="DK933" s="5"/>
      <c r="DL933" s="5"/>
      <c r="DM933" s="5"/>
      <c r="DN933" s="5"/>
      <c r="DO933" s="5"/>
      <c r="DP933" s="5"/>
      <c r="DQ933" s="5"/>
      <c r="DR933" s="5"/>
      <c r="DS933" s="5"/>
      <c r="DT933" s="5"/>
      <c r="DU933" s="5"/>
      <c r="DV933" s="5"/>
      <c r="DW933" s="5"/>
      <c r="DX933" s="5"/>
      <c r="DY933" s="5"/>
      <c r="DZ933" s="5"/>
      <c r="EA933" s="5"/>
      <c r="EB933" s="5"/>
      <c r="EC933" s="5"/>
      <c r="ED933" s="5"/>
      <c r="EE933" s="5"/>
      <c r="EF933" s="5"/>
      <c r="EG933" s="5"/>
      <c r="EH933" s="5"/>
      <c r="EI933" s="5"/>
      <c r="EJ933" s="5"/>
      <c r="EK933" s="5"/>
      <c r="EL933" s="5"/>
      <c r="EM933" s="5"/>
      <c r="EN933" s="5"/>
      <c r="EO933" s="5"/>
      <c r="EP933" s="5"/>
      <c r="EQ933" s="5"/>
      <c r="ER933" s="5"/>
      <c r="ES933" s="5"/>
      <c r="ET933" s="5"/>
      <c r="EU933" s="5"/>
      <c r="EV933" s="5"/>
      <c r="EW933" s="5"/>
      <c r="EX933" s="5"/>
      <c r="EY933" s="5"/>
      <c r="EZ933" s="5"/>
      <c r="FA933" s="5"/>
      <c r="FB933" s="5"/>
      <c r="FC933" s="5"/>
      <c r="FD933" s="5"/>
      <c r="FE933" s="5"/>
      <c r="FF933" s="5"/>
      <c r="FG933" s="5"/>
      <c r="FH933" s="5"/>
      <c r="FI933" s="5"/>
      <c r="FJ933" s="5"/>
      <c r="FK933" s="5"/>
      <c r="FL933" s="5"/>
      <c r="FM933" s="5"/>
      <c r="FN933" s="5"/>
      <c r="FO933" s="5"/>
      <c r="FP933" s="5"/>
      <c r="FQ933" s="5"/>
      <c r="FR933" s="5"/>
      <c r="FS933" s="5"/>
      <c r="FT933" s="5"/>
      <c r="FU933" s="5"/>
      <c r="FV933" s="5"/>
      <c r="FW933" s="5"/>
      <c r="FX933" s="5"/>
      <c r="FY933" s="5"/>
      <c r="FZ933" s="5"/>
      <c r="GA933" s="5"/>
      <c r="GB933" s="5"/>
      <c r="GC933" s="5"/>
      <c r="GD933" s="5"/>
      <c r="GE933" s="5"/>
      <c r="GF933" s="5"/>
      <c r="GG933" s="5"/>
      <c r="GH933" s="5"/>
      <c r="GI933" s="5"/>
      <c r="GJ933" s="5"/>
      <c r="GK933" s="5"/>
      <c r="GL933" s="5"/>
      <c r="GM933" s="5"/>
      <c r="GN933" s="5"/>
      <c r="GO933" s="5"/>
      <c r="GP933" s="5"/>
      <c r="GQ933" s="5"/>
      <c r="GR933" s="5"/>
      <c r="GS933" s="5"/>
      <c r="GT933" s="5"/>
      <c r="GU933" s="5"/>
      <c r="GV933" s="5"/>
      <c r="GW933" s="5"/>
      <c r="GX933" s="5"/>
      <c r="GY933" s="5"/>
      <c r="GZ933" s="5"/>
      <c r="HA933" s="5"/>
      <c r="HB933" s="5"/>
      <c r="HC933" s="5"/>
      <c r="HD933" s="5"/>
      <c r="HE933" s="5"/>
      <c r="HF933" s="5"/>
      <c r="HG933" s="5"/>
      <c r="HH933" s="5"/>
      <c r="HI933" s="5"/>
      <c r="HJ933" s="5"/>
      <c r="HK933" s="5"/>
      <c r="HL933" s="5"/>
    </row>
    <row r="934" spans="1:220" s="56" customFormat="1" x14ac:dyDescent="0.25">
      <c r="A934" s="44"/>
      <c r="B934" s="142"/>
      <c r="C934" s="143"/>
      <c r="D934" s="26"/>
      <c r="E934" s="26"/>
      <c r="F934" s="26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/>
      <c r="AW934" s="5"/>
      <c r="AX934" s="5"/>
      <c r="AY934" s="5"/>
      <c r="AZ934" s="5"/>
      <c r="BA934" s="5"/>
      <c r="BB934" s="5"/>
      <c r="BC934" s="5"/>
      <c r="BD934" s="5"/>
      <c r="BE934" s="5"/>
      <c r="BF934" s="5"/>
      <c r="BG934" s="5"/>
      <c r="BH934" s="5"/>
      <c r="BI934" s="5"/>
      <c r="BJ934" s="5"/>
      <c r="BK934" s="5"/>
      <c r="BL934" s="5"/>
      <c r="BM934" s="5"/>
      <c r="BN934" s="5"/>
      <c r="BO934" s="5"/>
      <c r="BP934" s="5"/>
      <c r="BQ934" s="5"/>
      <c r="BR934" s="5"/>
      <c r="BS934" s="5"/>
      <c r="BT934" s="5"/>
      <c r="BU934" s="5"/>
      <c r="BV934" s="5"/>
      <c r="BW934" s="5"/>
      <c r="BX934" s="5"/>
      <c r="BY934" s="5"/>
      <c r="BZ934" s="5"/>
      <c r="CA934" s="5"/>
      <c r="CB934" s="5"/>
      <c r="CC934" s="5"/>
      <c r="CD934" s="5"/>
      <c r="CE934" s="5"/>
      <c r="CF934" s="5"/>
      <c r="CG934" s="5"/>
      <c r="CH934" s="5"/>
      <c r="CI934" s="5"/>
      <c r="CJ934" s="5"/>
      <c r="CK934" s="5"/>
      <c r="CL934" s="5"/>
      <c r="CM934" s="5"/>
      <c r="CN934" s="5"/>
      <c r="CO934" s="5"/>
      <c r="CP934" s="5"/>
      <c r="CQ934" s="5"/>
      <c r="CR934" s="5"/>
      <c r="CS934" s="5"/>
      <c r="CT934" s="5"/>
      <c r="CU934" s="5"/>
      <c r="CV934" s="5"/>
      <c r="CW934" s="5"/>
      <c r="CX934" s="5"/>
      <c r="CY934" s="5"/>
      <c r="CZ934" s="5"/>
      <c r="DA934" s="5"/>
      <c r="DB934" s="5"/>
      <c r="DC934" s="5"/>
      <c r="DD934" s="5"/>
      <c r="DE934" s="5"/>
      <c r="DF934" s="5"/>
      <c r="DG934" s="5"/>
      <c r="DH934" s="5"/>
      <c r="DI934" s="5"/>
      <c r="DJ934" s="5"/>
      <c r="DK934" s="5"/>
      <c r="DL934" s="5"/>
      <c r="DM934" s="5"/>
      <c r="DN934" s="5"/>
      <c r="DO934" s="5"/>
      <c r="DP934" s="5"/>
      <c r="DQ934" s="5"/>
      <c r="DR934" s="5"/>
      <c r="DS934" s="5"/>
      <c r="DT934" s="5"/>
      <c r="DU934" s="5"/>
      <c r="DV934" s="5"/>
      <c r="DW934" s="5"/>
      <c r="DX934" s="5"/>
      <c r="DY934" s="5"/>
      <c r="DZ934" s="5"/>
      <c r="EA934" s="5"/>
      <c r="EB934" s="5"/>
      <c r="EC934" s="5"/>
      <c r="ED934" s="5"/>
      <c r="EE934" s="5"/>
      <c r="EF934" s="5"/>
      <c r="EG934" s="5"/>
      <c r="EH934" s="5"/>
      <c r="EI934" s="5"/>
      <c r="EJ934" s="5"/>
      <c r="EK934" s="5"/>
      <c r="EL934" s="5"/>
      <c r="EM934" s="5"/>
      <c r="EN934" s="5"/>
      <c r="EO934" s="5"/>
      <c r="EP934" s="5"/>
      <c r="EQ934" s="5"/>
      <c r="ER934" s="5"/>
      <c r="ES934" s="5"/>
      <c r="ET934" s="5"/>
      <c r="EU934" s="5"/>
      <c r="EV934" s="5"/>
      <c r="EW934" s="5"/>
      <c r="EX934" s="5"/>
      <c r="EY934" s="5"/>
      <c r="EZ934" s="5"/>
      <c r="FA934" s="5"/>
      <c r="FB934" s="5"/>
      <c r="FC934" s="5"/>
      <c r="FD934" s="5"/>
      <c r="FE934" s="5"/>
      <c r="FF934" s="5"/>
      <c r="FG934" s="5"/>
      <c r="FH934" s="5"/>
      <c r="FI934" s="5"/>
      <c r="FJ934" s="5"/>
      <c r="FK934" s="5"/>
      <c r="FL934" s="5"/>
      <c r="FM934" s="5"/>
      <c r="FN934" s="5"/>
      <c r="FO934" s="5"/>
      <c r="FP934" s="5"/>
      <c r="FQ934" s="5"/>
      <c r="FR934" s="5"/>
      <c r="FS934" s="5"/>
      <c r="FT934" s="5"/>
      <c r="FU934" s="5"/>
      <c r="FV934" s="5"/>
      <c r="FW934" s="5"/>
      <c r="FX934" s="5"/>
      <c r="FY934" s="5"/>
      <c r="FZ934" s="5"/>
      <c r="GA934" s="5"/>
      <c r="GB934" s="5"/>
      <c r="GC934" s="5"/>
      <c r="GD934" s="5"/>
      <c r="GE934" s="5"/>
      <c r="GF934" s="5"/>
      <c r="GG934" s="5"/>
      <c r="GH934" s="5"/>
      <c r="GI934" s="5"/>
      <c r="GJ934" s="5"/>
      <c r="GK934" s="5"/>
      <c r="GL934" s="5"/>
      <c r="GM934" s="5"/>
      <c r="GN934" s="5"/>
      <c r="GO934" s="5"/>
      <c r="GP934" s="5"/>
      <c r="GQ934" s="5"/>
      <c r="GR934" s="5"/>
      <c r="GS934" s="5"/>
      <c r="GT934" s="5"/>
      <c r="GU934" s="5"/>
      <c r="GV934" s="5"/>
      <c r="GW934" s="5"/>
      <c r="GX934" s="5"/>
      <c r="GY934" s="5"/>
      <c r="GZ934" s="5"/>
      <c r="HA934" s="5"/>
      <c r="HB934" s="5"/>
      <c r="HC934" s="5"/>
      <c r="HD934" s="5"/>
      <c r="HE934" s="5"/>
      <c r="HF934" s="5"/>
      <c r="HG934" s="5"/>
      <c r="HH934" s="5"/>
      <c r="HI934" s="5"/>
      <c r="HJ934" s="5"/>
      <c r="HK934" s="5"/>
      <c r="HL934" s="5"/>
    </row>
    <row r="935" spans="1:220" s="5" customFormat="1" x14ac:dyDescent="0.25">
      <c r="A935" s="44"/>
      <c r="B935" s="142"/>
      <c r="C935" s="143"/>
      <c r="D935" s="26"/>
      <c r="E935" s="26"/>
      <c r="F935" s="26"/>
    </row>
    <row r="936" spans="1:220" s="56" customFormat="1" x14ac:dyDescent="0.25">
      <c r="A936" s="44"/>
      <c r="B936" s="142"/>
      <c r="C936" s="143"/>
      <c r="D936" s="26"/>
      <c r="E936" s="26"/>
      <c r="F936" s="26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  <c r="AQ936" s="5"/>
      <c r="AR936" s="5"/>
      <c r="AS936" s="5"/>
      <c r="AT936" s="5"/>
      <c r="AU936" s="5"/>
      <c r="AV936" s="5"/>
      <c r="AW936" s="5"/>
      <c r="AX936" s="5"/>
      <c r="AY936" s="5"/>
      <c r="AZ936" s="5"/>
      <c r="BA936" s="5"/>
      <c r="BB936" s="5"/>
      <c r="BC936" s="5"/>
      <c r="BD936" s="5"/>
      <c r="BE936" s="5"/>
      <c r="BF936" s="5"/>
      <c r="BG936" s="5"/>
      <c r="BH936" s="5"/>
      <c r="BI936" s="5"/>
      <c r="BJ936" s="5"/>
      <c r="BK936" s="5"/>
      <c r="BL936" s="5"/>
      <c r="BM936" s="5"/>
      <c r="BN936" s="5"/>
      <c r="BO936" s="5"/>
      <c r="BP936" s="5"/>
      <c r="BQ936" s="5"/>
      <c r="BR936" s="5"/>
      <c r="BS936" s="5"/>
      <c r="BT936" s="5"/>
      <c r="BU936" s="5"/>
      <c r="BV936" s="5"/>
      <c r="BW936" s="5"/>
      <c r="BX936" s="5"/>
      <c r="BY936" s="5"/>
      <c r="BZ936" s="5"/>
      <c r="CA936" s="5"/>
      <c r="CB936" s="5"/>
      <c r="CC936" s="5"/>
      <c r="CD936" s="5"/>
      <c r="CE936" s="5"/>
      <c r="CF936" s="5"/>
      <c r="CG936" s="5"/>
      <c r="CH936" s="5"/>
      <c r="CI936" s="5"/>
      <c r="CJ936" s="5"/>
      <c r="CK936" s="5"/>
      <c r="CL936" s="5"/>
      <c r="CM936" s="5"/>
      <c r="CN936" s="5"/>
      <c r="CO936" s="5"/>
      <c r="CP936" s="5"/>
      <c r="CQ936" s="5"/>
      <c r="CR936" s="5"/>
      <c r="CS936" s="5"/>
      <c r="CT936" s="5"/>
      <c r="CU936" s="5"/>
      <c r="CV936" s="5"/>
      <c r="CW936" s="5"/>
      <c r="CX936" s="5"/>
      <c r="CY936" s="5"/>
      <c r="CZ936" s="5"/>
      <c r="DA936" s="5"/>
      <c r="DB936" s="5"/>
      <c r="DC936" s="5"/>
      <c r="DD936" s="5"/>
      <c r="DE936" s="5"/>
      <c r="DF936" s="5"/>
      <c r="DG936" s="5"/>
      <c r="DH936" s="5"/>
      <c r="DI936" s="5"/>
      <c r="DJ936" s="5"/>
      <c r="DK936" s="5"/>
      <c r="DL936" s="5"/>
      <c r="DM936" s="5"/>
      <c r="DN936" s="5"/>
      <c r="DO936" s="5"/>
      <c r="DP936" s="5"/>
      <c r="DQ936" s="5"/>
      <c r="DR936" s="5"/>
      <c r="DS936" s="5"/>
      <c r="DT936" s="5"/>
      <c r="DU936" s="5"/>
      <c r="DV936" s="5"/>
      <c r="DW936" s="5"/>
      <c r="DX936" s="5"/>
      <c r="DY936" s="5"/>
      <c r="DZ936" s="5"/>
      <c r="EA936" s="5"/>
      <c r="EB936" s="5"/>
      <c r="EC936" s="5"/>
      <c r="ED936" s="5"/>
      <c r="EE936" s="5"/>
      <c r="EF936" s="5"/>
      <c r="EG936" s="5"/>
      <c r="EH936" s="5"/>
      <c r="EI936" s="5"/>
      <c r="EJ936" s="5"/>
      <c r="EK936" s="5"/>
      <c r="EL936" s="5"/>
      <c r="EM936" s="5"/>
      <c r="EN936" s="5"/>
      <c r="EO936" s="5"/>
      <c r="EP936" s="5"/>
      <c r="EQ936" s="5"/>
      <c r="ER936" s="5"/>
      <c r="ES936" s="5"/>
      <c r="ET936" s="5"/>
      <c r="EU936" s="5"/>
      <c r="EV936" s="5"/>
      <c r="EW936" s="5"/>
      <c r="EX936" s="5"/>
      <c r="EY936" s="5"/>
      <c r="EZ936" s="5"/>
      <c r="FA936" s="5"/>
      <c r="FB936" s="5"/>
      <c r="FC936" s="5"/>
      <c r="FD936" s="5"/>
      <c r="FE936" s="5"/>
      <c r="FF936" s="5"/>
      <c r="FG936" s="5"/>
      <c r="FH936" s="5"/>
      <c r="FI936" s="5"/>
      <c r="FJ936" s="5"/>
      <c r="FK936" s="5"/>
      <c r="FL936" s="5"/>
      <c r="FM936" s="5"/>
      <c r="FN936" s="5"/>
      <c r="FO936" s="5"/>
      <c r="FP936" s="5"/>
      <c r="FQ936" s="5"/>
      <c r="FR936" s="5"/>
      <c r="FS936" s="5"/>
      <c r="FT936" s="5"/>
      <c r="FU936" s="5"/>
      <c r="FV936" s="5"/>
      <c r="FW936" s="5"/>
      <c r="FX936" s="5"/>
      <c r="FY936" s="5"/>
      <c r="FZ936" s="5"/>
      <c r="GA936" s="5"/>
      <c r="GB936" s="5"/>
      <c r="GC936" s="5"/>
      <c r="GD936" s="5"/>
      <c r="GE936" s="5"/>
      <c r="GF936" s="5"/>
      <c r="GG936" s="5"/>
      <c r="GH936" s="5"/>
      <c r="GI936" s="5"/>
      <c r="GJ936" s="5"/>
      <c r="GK936" s="5"/>
      <c r="GL936" s="5"/>
      <c r="GM936" s="5"/>
      <c r="GN936" s="5"/>
      <c r="GO936" s="5"/>
      <c r="GP936" s="5"/>
      <c r="GQ936" s="5"/>
      <c r="GR936" s="5"/>
      <c r="GS936" s="5"/>
      <c r="GT936" s="5"/>
      <c r="GU936" s="5"/>
      <c r="GV936" s="5"/>
      <c r="GW936" s="5"/>
      <c r="GX936" s="5"/>
      <c r="GY936" s="5"/>
      <c r="GZ936" s="5"/>
      <c r="HA936" s="5"/>
      <c r="HB936" s="5"/>
      <c r="HC936" s="5"/>
      <c r="HD936" s="5"/>
      <c r="HE936" s="5"/>
      <c r="HF936" s="5"/>
      <c r="HG936" s="5"/>
      <c r="HH936" s="5"/>
      <c r="HI936" s="5"/>
      <c r="HJ936" s="5"/>
      <c r="HK936" s="5"/>
      <c r="HL936" s="5"/>
    </row>
    <row r="937" spans="1:220" s="56" customFormat="1" x14ac:dyDescent="0.25">
      <c r="A937" s="44"/>
      <c r="B937" s="142"/>
      <c r="C937" s="143"/>
      <c r="D937" s="26"/>
      <c r="E937" s="26"/>
      <c r="F937" s="26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  <c r="AQ937" s="5"/>
      <c r="AR937" s="5"/>
      <c r="AS937" s="5"/>
      <c r="AT937" s="5"/>
      <c r="AU937" s="5"/>
      <c r="AV937" s="5"/>
      <c r="AW937" s="5"/>
      <c r="AX937" s="5"/>
      <c r="AY937" s="5"/>
      <c r="AZ937" s="5"/>
      <c r="BA937" s="5"/>
      <c r="BB937" s="5"/>
      <c r="BC937" s="5"/>
      <c r="BD937" s="5"/>
      <c r="BE937" s="5"/>
      <c r="BF937" s="5"/>
      <c r="BG937" s="5"/>
      <c r="BH937" s="5"/>
      <c r="BI937" s="5"/>
      <c r="BJ937" s="5"/>
      <c r="BK937" s="5"/>
      <c r="BL937" s="5"/>
      <c r="BM937" s="5"/>
      <c r="BN937" s="5"/>
      <c r="BO937" s="5"/>
      <c r="BP937" s="5"/>
      <c r="BQ937" s="5"/>
      <c r="BR937" s="5"/>
      <c r="BS937" s="5"/>
      <c r="BT937" s="5"/>
      <c r="BU937" s="5"/>
      <c r="BV937" s="5"/>
      <c r="BW937" s="5"/>
      <c r="BX937" s="5"/>
      <c r="BY937" s="5"/>
      <c r="BZ937" s="5"/>
      <c r="CA937" s="5"/>
      <c r="CB937" s="5"/>
      <c r="CC937" s="5"/>
      <c r="CD937" s="5"/>
      <c r="CE937" s="5"/>
      <c r="CF937" s="5"/>
      <c r="CG937" s="5"/>
      <c r="CH937" s="5"/>
      <c r="CI937" s="5"/>
      <c r="CJ937" s="5"/>
      <c r="CK937" s="5"/>
      <c r="CL937" s="5"/>
      <c r="CM937" s="5"/>
      <c r="CN937" s="5"/>
      <c r="CO937" s="5"/>
      <c r="CP937" s="5"/>
      <c r="CQ937" s="5"/>
      <c r="CR937" s="5"/>
      <c r="CS937" s="5"/>
      <c r="CT937" s="5"/>
      <c r="CU937" s="5"/>
      <c r="CV937" s="5"/>
      <c r="CW937" s="5"/>
      <c r="CX937" s="5"/>
      <c r="CY937" s="5"/>
      <c r="CZ937" s="5"/>
      <c r="DA937" s="5"/>
      <c r="DB937" s="5"/>
      <c r="DC937" s="5"/>
      <c r="DD937" s="5"/>
      <c r="DE937" s="5"/>
      <c r="DF937" s="5"/>
      <c r="DG937" s="5"/>
      <c r="DH937" s="5"/>
      <c r="DI937" s="5"/>
      <c r="DJ937" s="5"/>
      <c r="DK937" s="5"/>
      <c r="DL937" s="5"/>
      <c r="DM937" s="5"/>
      <c r="DN937" s="5"/>
      <c r="DO937" s="5"/>
      <c r="DP937" s="5"/>
      <c r="DQ937" s="5"/>
      <c r="DR937" s="5"/>
      <c r="DS937" s="5"/>
      <c r="DT937" s="5"/>
      <c r="DU937" s="5"/>
      <c r="DV937" s="5"/>
      <c r="DW937" s="5"/>
      <c r="DX937" s="5"/>
      <c r="DY937" s="5"/>
      <c r="DZ937" s="5"/>
      <c r="EA937" s="5"/>
      <c r="EB937" s="5"/>
      <c r="EC937" s="5"/>
      <c r="ED937" s="5"/>
      <c r="EE937" s="5"/>
      <c r="EF937" s="5"/>
      <c r="EG937" s="5"/>
      <c r="EH937" s="5"/>
      <c r="EI937" s="5"/>
      <c r="EJ937" s="5"/>
      <c r="EK937" s="5"/>
      <c r="EL937" s="5"/>
      <c r="EM937" s="5"/>
      <c r="EN937" s="5"/>
      <c r="EO937" s="5"/>
      <c r="EP937" s="5"/>
      <c r="EQ937" s="5"/>
      <c r="ER937" s="5"/>
      <c r="ES937" s="5"/>
      <c r="ET937" s="5"/>
      <c r="EU937" s="5"/>
      <c r="EV937" s="5"/>
      <c r="EW937" s="5"/>
      <c r="EX937" s="5"/>
      <c r="EY937" s="5"/>
      <c r="EZ937" s="5"/>
      <c r="FA937" s="5"/>
      <c r="FB937" s="5"/>
      <c r="FC937" s="5"/>
      <c r="FD937" s="5"/>
      <c r="FE937" s="5"/>
      <c r="FF937" s="5"/>
      <c r="FG937" s="5"/>
      <c r="FH937" s="5"/>
      <c r="FI937" s="5"/>
      <c r="FJ937" s="5"/>
      <c r="FK937" s="5"/>
      <c r="FL937" s="5"/>
      <c r="FM937" s="5"/>
      <c r="FN937" s="5"/>
      <c r="FO937" s="5"/>
      <c r="FP937" s="5"/>
      <c r="FQ937" s="5"/>
      <c r="FR937" s="5"/>
      <c r="FS937" s="5"/>
      <c r="FT937" s="5"/>
      <c r="FU937" s="5"/>
      <c r="FV937" s="5"/>
      <c r="FW937" s="5"/>
      <c r="FX937" s="5"/>
      <c r="FY937" s="5"/>
      <c r="FZ937" s="5"/>
      <c r="GA937" s="5"/>
      <c r="GB937" s="5"/>
      <c r="GC937" s="5"/>
      <c r="GD937" s="5"/>
      <c r="GE937" s="5"/>
      <c r="GF937" s="5"/>
      <c r="GG937" s="5"/>
      <c r="GH937" s="5"/>
      <c r="GI937" s="5"/>
      <c r="GJ937" s="5"/>
      <c r="GK937" s="5"/>
      <c r="GL937" s="5"/>
      <c r="GM937" s="5"/>
      <c r="GN937" s="5"/>
      <c r="GO937" s="5"/>
      <c r="GP937" s="5"/>
      <c r="GQ937" s="5"/>
      <c r="GR937" s="5"/>
      <c r="GS937" s="5"/>
      <c r="GT937" s="5"/>
      <c r="GU937" s="5"/>
      <c r="GV937" s="5"/>
      <c r="GW937" s="5"/>
      <c r="GX937" s="5"/>
      <c r="GY937" s="5"/>
      <c r="GZ937" s="5"/>
      <c r="HA937" s="5"/>
      <c r="HB937" s="5"/>
      <c r="HC937" s="5"/>
      <c r="HD937" s="5"/>
      <c r="HE937" s="5"/>
      <c r="HF937" s="5"/>
      <c r="HG937" s="5"/>
      <c r="HH937" s="5"/>
      <c r="HI937" s="5"/>
      <c r="HJ937" s="5"/>
      <c r="HK937" s="5"/>
      <c r="HL937" s="5"/>
    </row>
    <row r="938" spans="1:220" s="56" customFormat="1" x14ac:dyDescent="0.25">
      <c r="A938" s="44"/>
      <c r="B938" s="142"/>
      <c r="C938" s="143"/>
      <c r="D938" s="26"/>
      <c r="E938" s="26"/>
      <c r="F938" s="26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  <c r="AQ938" s="5"/>
      <c r="AR938" s="5"/>
      <c r="AS938" s="5"/>
      <c r="AT938" s="5"/>
      <c r="AU938" s="5"/>
      <c r="AV938" s="5"/>
      <c r="AW938" s="5"/>
      <c r="AX938" s="5"/>
      <c r="AY938" s="5"/>
      <c r="AZ938" s="5"/>
      <c r="BA938" s="5"/>
      <c r="BB938" s="5"/>
      <c r="BC938" s="5"/>
      <c r="BD938" s="5"/>
      <c r="BE938" s="5"/>
      <c r="BF938" s="5"/>
      <c r="BG938" s="5"/>
      <c r="BH938" s="5"/>
      <c r="BI938" s="5"/>
      <c r="BJ938" s="5"/>
      <c r="BK938" s="5"/>
      <c r="BL938" s="5"/>
      <c r="BM938" s="5"/>
      <c r="BN938" s="5"/>
      <c r="BO938" s="5"/>
      <c r="BP938" s="5"/>
      <c r="BQ938" s="5"/>
      <c r="BR938" s="5"/>
      <c r="BS938" s="5"/>
      <c r="BT938" s="5"/>
      <c r="BU938" s="5"/>
      <c r="BV938" s="5"/>
      <c r="BW938" s="5"/>
      <c r="BX938" s="5"/>
      <c r="BY938" s="5"/>
      <c r="BZ938" s="5"/>
      <c r="CA938" s="5"/>
      <c r="CB938" s="5"/>
      <c r="CC938" s="5"/>
      <c r="CD938" s="5"/>
      <c r="CE938" s="5"/>
      <c r="CF938" s="5"/>
      <c r="CG938" s="5"/>
      <c r="CH938" s="5"/>
      <c r="CI938" s="5"/>
      <c r="CJ938" s="5"/>
      <c r="CK938" s="5"/>
      <c r="CL938" s="5"/>
      <c r="CM938" s="5"/>
      <c r="CN938" s="5"/>
      <c r="CO938" s="5"/>
      <c r="CP938" s="5"/>
      <c r="CQ938" s="5"/>
      <c r="CR938" s="5"/>
      <c r="CS938" s="5"/>
      <c r="CT938" s="5"/>
      <c r="CU938" s="5"/>
      <c r="CV938" s="5"/>
      <c r="CW938" s="5"/>
      <c r="CX938" s="5"/>
      <c r="CY938" s="5"/>
      <c r="CZ938" s="5"/>
      <c r="DA938" s="5"/>
      <c r="DB938" s="5"/>
      <c r="DC938" s="5"/>
      <c r="DD938" s="5"/>
      <c r="DE938" s="5"/>
      <c r="DF938" s="5"/>
      <c r="DG938" s="5"/>
      <c r="DH938" s="5"/>
      <c r="DI938" s="5"/>
      <c r="DJ938" s="5"/>
      <c r="DK938" s="5"/>
      <c r="DL938" s="5"/>
      <c r="DM938" s="5"/>
      <c r="DN938" s="5"/>
      <c r="DO938" s="5"/>
      <c r="DP938" s="5"/>
      <c r="DQ938" s="5"/>
      <c r="DR938" s="5"/>
      <c r="DS938" s="5"/>
      <c r="DT938" s="5"/>
      <c r="DU938" s="5"/>
      <c r="DV938" s="5"/>
      <c r="DW938" s="5"/>
      <c r="DX938" s="5"/>
      <c r="DY938" s="5"/>
      <c r="DZ938" s="5"/>
      <c r="EA938" s="5"/>
      <c r="EB938" s="5"/>
      <c r="EC938" s="5"/>
      <c r="ED938" s="5"/>
      <c r="EE938" s="5"/>
      <c r="EF938" s="5"/>
      <c r="EG938" s="5"/>
      <c r="EH938" s="5"/>
      <c r="EI938" s="5"/>
      <c r="EJ938" s="5"/>
      <c r="EK938" s="5"/>
      <c r="EL938" s="5"/>
      <c r="EM938" s="5"/>
      <c r="EN938" s="5"/>
      <c r="EO938" s="5"/>
      <c r="EP938" s="5"/>
      <c r="EQ938" s="5"/>
      <c r="ER938" s="5"/>
      <c r="ES938" s="5"/>
      <c r="ET938" s="5"/>
      <c r="EU938" s="5"/>
      <c r="EV938" s="5"/>
      <c r="EW938" s="5"/>
      <c r="EX938" s="5"/>
      <c r="EY938" s="5"/>
      <c r="EZ938" s="5"/>
      <c r="FA938" s="5"/>
      <c r="FB938" s="5"/>
      <c r="FC938" s="5"/>
      <c r="FD938" s="5"/>
      <c r="FE938" s="5"/>
      <c r="FF938" s="5"/>
      <c r="FG938" s="5"/>
      <c r="FH938" s="5"/>
      <c r="FI938" s="5"/>
      <c r="FJ938" s="5"/>
      <c r="FK938" s="5"/>
      <c r="FL938" s="5"/>
      <c r="FM938" s="5"/>
      <c r="FN938" s="5"/>
      <c r="FO938" s="5"/>
      <c r="FP938" s="5"/>
      <c r="FQ938" s="5"/>
      <c r="FR938" s="5"/>
      <c r="FS938" s="5"/>
      <c r="FT938" s="5"/>
      <c r="FU938" s="5"/>
      <c r="FV938" s="5"/>
      <c r="FW938" s="5"/>
      <c r="FX938" s="5"/>
      <c r="FY938" s="5"/>
      <c r="FZ938" s="5"/>
      <c r="GA938" s="5"/>
      <c r="GB938" s="5"/>
      <c r="GC938" s="5"/>
      <c r="GD938" s="5"/>
      <c r="GE938" s="5"/>
      <c r="GF938" s="5"/>
      <c r="GG938" s="5"/>
      <c r="GH938" s="5"/>
      <c r="GI938" s="5"/>
      <c r="GJ938" s="5"/>
      <c r="GK938" s="5"/>
      <c r="GL938" s="5"/>
      <c r="GM938" s="5"/>
      <c r="GN938" s="5"/>
      <c r="GO938" s="5"/>
      <c r="GP938" s="5"/>
      <c r="GQ938" s="5"/>
      <c r="GR938" s="5"/>
      <c r="GS938" s="5"/>
      <c r="GT938" s="5"/>
      <c r="GU938" s="5"/>
      <c r="GV938" s="5"/>
      <c r="GW938" s="5"/>
      <c r="GX938" s="5"/>
      <c r="GY938" s="5"/>
      <c r="GZ938" s="5"/>
      <c r="HA938" s="5"/>
      <c r="HB938" s="5"/>
      <c r="HC938" s="5"/>
      <c r="HD938" s="5"/>
      <c r="HE938" s="5"/>
      <c r="HF938" s="5"/>
      <c r="HG938" s="5"/>
      <c r="HH938" s="5"/>
      <c r="HI938" s="5"/>
      <c r="HJ938" s="5"/>
      <c r="HK938" s="5"/>
      <c r="HL938" s="5"/>
    </row>
    <row r="939" spans="1:220" s="56" customFormat="1" x14ac:dyDescent="0.25">
      <c r="A939" s="44"/>
      <c r="B939" s="142"/>
      <c r="C939" s="143"/>
      <c r="D939" s="26"/>
      <c r="E939" s="26"/>
      <c r="F939" s="26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  <c r="AQ939" s="5"/>
      <c r="AR939" s="5"/>
      <c r="AS939" s="5"/>
      <c r="AT939" s="5"/>
      <c r="AU939" s="5"/>
      <c r="AV939" s="5"/>
      <c r="AW939" s="5"/>
      <c r="AX939" s="5"/>
      <c r="AY939" s="5"/>
      <c r="AZ939" s="5"/>
      <c r="BA939" s="5"/>
      <c r="BB939" s="5"/>
      <c r="BC939" s="5"/>
      <c r="BD939" s="5"/>
      <c r="BE939" s="5"/>
      <c r="BF939" s="5"/>
      <c r="BG939" s="5"/>
      <c r="BH939" s="5"/>
      <c r="BI939" s="5"/>
      <c r="BJ939" s="5"/>
      <c r="BK939" s="5"/>
      <c r="BL939" s="5"/>
      <c r="BM939" s="5"/>
      <c r="BN939" s="5"/>
      <c r="BO939" s="5"/>
      <c r="BP939" s="5"/>
      <c r="BQ939" s="5"/>
      <c r="BR939" s="5"/>
      <c r="BS939" s="5"/>
      <c r="BT939" s="5"/>
      <c r="BU939" s="5"/>
      <c r="BV939" s="5"/>
      <c r="BW939" s="5"/>
      <c r="BX939" s="5"/>
      <c r="BY939" s="5"/>
      <c r="BZ939" s="5"/>
      <c r="CA939" s="5"/>
      <c r="CB939" s="5"/>
      <c r="CC939" s="5"/>
      <c r="CD939" s="5"/>
      <c r="CE939" s="5"/>
      <c r="CF939" s="5"/>
      <c r="CG939" s="5"/>
      <c r="CH939" s="5"/>
      <c r="CI939" s="5"/>
      <c r="CJ939" s="5"/>
      <c r="CK939" s="5"/>
      <c r="CL939" s="5"/>
      <c r="CM939" s="5"/>
      <c r="CN939" s="5"/>
      <c r="CO939" s="5"/>
      <c r="CP939" s="5"/>
      <c r="CQ939" s="5"/>
      <c r="CR939" s="5"/>
      <c r="CS939" s="5"/>
      <c r="CT939" s="5"/>
      <c r="CU939" s="5"/>
      <c r="CV939" s="5"/>
      <c r="CW939" s="5"/>
      <c r="CX939" s="5"/>
      <c r="CY939" s="5"/>
      <c r="CZ939" s="5"/>
      <c r="DA939" s="5"/>
      <c r="DB939" s="5"/>
      <c r="DC939" s="5"/>
      <c r="DD939" s="5"/>
      <c r="DE939" s="5"/>
      <c r="DF939" s="5"/>
      <c r="DG939" s="5"/>
      <c r="DH939" s="5"/>
      <c r="DI939" s="5"/>
      <c r="DJ939" s="5"/>
      <c r="DK939" s="5"/>
      <c r="DL939" s="5"/>
      <c r="DM939" s="5"/>
      <c r="DN939" s="5"/>
      <c r="DO939" s="5"/>
      <c r="DP939" s="5"/>
      <c r="DQ939" s="5"/>
      <c r="DR939" s="5"/>
      <c r="DS939" s="5"/>
      <c r="DT939" s="5"/>
      <c r="DU939" s="5"/>
      <c r="DV939" s="5"/>
      <c r="DW939" s="5"/>
      <c r="DX939" s="5"/>
      <c r="DY939" s="5"/>
      <c r="DZ939" s="5"/>
      <c r="EA939" s="5"/>
      <c r="EB939" s="5"/>
      <c r="EC939" s="5"/>
      <c r="ED939" s="5"/>
      <c r="EE939" s="5"/>
      <c r="EF939" s="5"/>
      <c r="EG939" s="5"/>
      <c r="EH939" s="5"/>
      <c r="EI939" s="5"/>
      <c r="EJ939" s="5"/>
      <c r="EK939" s="5"/>
      <c r="EL939" s="5"/>
      <c r="EM939" s="5"/>
      <c r="EN939" s="5"/>
      <c r="EO939" s="5"/>
      <c r="EP939" s="5"/>
      <c r="EQ939" s="5"/>
      <c r="ER939" s="5"/>
      <c r="ES939" s="5"/>
      <c r="ET939" s="5"/>
      <c r="EU939" s="5"/>
      <c r="EV939" s="5"/>
      <c r="EW939" s="5"/>
      <c r="EX939" s="5"/>
      <c r="EY939" s="5"/>
      <c r="EZ939" s="5"/>
      <c r="FA939" s="5"/>
      <c r="FB939" s="5"/>
      <c r="FC939" s="5"/>
      <c r="FD939" s="5"/>
      <c r="FE939" s="5"/>
      <c r="FF939" s="5"/>
      <c r="FG939" s="5"/>
      <c r="FH939" s="5"/>
      <c r="FI939" s="5"/>
      <c r="FJ939" s="5"/>
      <c r="FK939" s="5"/>
      <c r="FL939" s="5"/>
      <c r="FM939" s="5"/>
      <c r="FN939" s="5"/>
      <c r="FO939" s="5"/>
      <c r="FP939" s="5"/>
      <c r="FQ939" s="5"/>
      <c r="FR939" s="5"/>
      <c r="FS939" s="5"/>
      <c r="FT939" s="5"/>
      <c r="FU939" s="5"/>
      <c r="FV939" s="5"/>
      <c r="FW939" s="5"/>
      <c r="FX939" s="5"/>
      <c r="FY939" s="5"/>
      <c r="FZ939" s="5"/>
      <c r="GA939" s="5"/>
      <c r="GB939" s="5"/>
      <c r="GC939" s="5"/>
      <c r="GD939" s="5"/>
      <c r="GE939" s="5"/>
      <c r="GF939" s="5"/>
      <c r="GG939" s="5"/>
      <c r="GH939" s="5"/>
      <c r="GI939" s="5"/>
      <c r="GJ939" s="5"/>
      <c r="GK939" s="5"/>
      <c r="GL939" s="5"/>
      <c r="GM939" s="5"/>
      <c r="GN939" s="5"/>
      <c r="GO939" s="5"/>
      <c r="GP939" s="5"/>
      <c r="GQ939" s="5"/>
      <c r="GR939" s="5"/>
      <c r="GS939" s="5"/>
      <c r="GT939" s="5"/>
      <c r="GU939" s="5"/>
      <c r="GV939" s="5"/>
      <c r="GW939" s="5"/>
      <c r="GX939" s="5"/>
      <c r="GY939" s="5"/>
      <c r="GZ939" s="5"/>
      <c r="HA939" s="5"/>
      <c r="HB939" s="5"/>
      <c r="HC939" s="5"/>
      <c r="HD939" s="5"/>
      <c r="HE939" s="5"/>
      <c r="HF939" s="5"/>
      <c r="HG939" s="5"/>
      <c r="HH939" s="5"/>
      <c r="HI939" s="5"/>
      <c r="HJ939" s="5"/>
      <c r="HK939" s="5"/>
      <c r="HL939" s="5"/>
    </row>
    <row r="940" spans="1:220" s="56" customFormat="1" x14ac:dyDescent="0.25">
      <c r="A940" s="44"/>
      <c r="B940" s="142"/>
      <c r="C940" s="143"/>
      <c r="D940" s="26"/>
      <c r="E940" s="26"/>
      <c r="F940" s="26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  <c r="AQ940" s="5"/>
      <c r="AR940" s="5"/>
      <c r="AS940" s="5"/>
      <c r="AT940" s="5"/>
      <c r="AU940" s="5"/>
      <c r="AV940" s="5"/>
      <c r="AW940" s="5"/>
      <c r="AX940" s="5"/>
      <c r="AY940" s="5"/>
      <c r="AZ940" s="5"/>
      <c r="BA940" s="5"/>
      <c r="BB940" s="5"/>
      <c r="BC940" s="5"/>
      <c r="BD940" s="5"/>
      <c r="BE940" s="5"/>
      <c r="BF940" s="5"/>
      <c r="BG940" s="5"/>
      <c r="BH940" s="5"/>
      <c r="BI940" s="5"/>
      <c r="BJ940" s="5"/>
      <c r="BK940" s="5"/>
      <c r="BL940" s="5"/>
      <c r="BM940" s="5"/>
      <c r="BN940" s="5"/>
      <c r="BO940" s="5"/>
      <c r="BP940" s="5"/>
      <c r="BQ940" s="5"/>
      <c r="BR940" s="5"/>
      <c r="BS940" s="5"/>
      <c r="BT940" s="5"/>
      <c r="BU940" s="5"/>
      <c r="BV940" s="5"/>
      <c r="BW940" s="5"/>
      <c r="BX940" s="5"/>
      <c r="BY940" s="5"/>
      <c r="BZ940" s="5"/>
      <c r="CA940" s="5"/>
      <c r="CB940" s="5"/>
      <c r="CC940" s="5"/>
      <c r="CD940" s="5"/>
      <c r="CE940" s="5"/>
      <c r="CF940" s="5"/>
      <c r="CG940" s="5"/>
      <c r="CH940" s="5"/>
      <c r="CI940" s="5"/>
      <c r="CJ940" s="5"/>
      <c r="CK940" s="5"/>
      <c r="CL940" s="5"/>
      <c r="CM940" s="5"/>
      <c r="CN940" s="5"/>
      <c r="CO940" s="5"/>
      <c r="CP940" s="5"/>
      <c r="CQ940" s="5"/>
      <c r="CR940" s="5"/>
      <c r="CS940" s="5"/>
      <c r="CT940" s="5"/>
      <c r="CU940" s="5"/>
      <c r="CV940" s="5"/>
      <c r="CW940" s="5"/>
      <c r="CX940" s="5"/>
      <c r="CY940" s="5"/>
      <c r="CZ940" s="5"/>
      <c r="DA940" s="5"/>
      <c r="DB940" s="5"/>
      <c r="DC940" s="5"/>
      <c r="DD940" s="5"/>
      <c r="DE940" s="5"/>
      <c r="DF940" s="5"/>
      <c r="DG940" s="5"/>
      <c r="DH940" s="5"/>
      <c r="DI940" s="5"/>
      <c r="DJ940" s="5"/>
      <c r="DK940" s="5"/>
      <c r="DL940" s="5"/>
      <c r="DM940" s="5"/>
      <c r="DN940" s="5"/>
      <c r="DO940" s="5"/>
      <c r="DP940" s="5"/>
      <c r="DQ940" s="5"/>
      <c r="DR940" s="5"/>
      <c r="DS940" s="5"/>
      <c r="DT940" s="5"/>
      <c r="DU940" s="5"/>
      <c r="DV940" s="5"/>
      <c r="DW940" s="5"/>
      <c r="DX940" s="5"/>
      <c r="DY940" s="5"/>
      <c r="DZ940" s="5"/>
      <c r="EA940" s="5"/>
      <c r="EB940" s="5"/>
      <c r="EC940" s="5"/>
      <c r="ED940" s="5"/>
      <c r="EE940" s="5"/>
      <c r="EF940" s="5"/>
      <c r="EG940" s="5"/>
      <c r="EH940" s="5"/>
      <c r="EI940" s="5"/>
      <c r="EJ940" s="5"/>
      <c r="EK940" s="5"/>
      <c r="EL940" s="5"/>
      <c r="EM940" s="5"/>
      <c r="EN940" s="5"/>
      <c r="EO940" s="5"/>
      <c r="EP940" s="5"/>
      <c r="EQ940" s="5"/>
      <c r="ER940" s="5"/>
      <c r="ES940" s="5"/>
      <c r="ET940" s="5"/>
      <c r="EU940" s="5"/>
      <c r="EV940" s="5"/>
      <c r="EW940" s="5"/>
      <c r="EX940" s="5"/>
      <c r="EY940" s="5"/>
      <c r="EZ940" s="5"/>
      <c r="FA940" s="5"/>
      <c r="FB940" s="5"/>
      <c r="FC940" s="5"/>
      <c r="FD940" s="5"/>
      <c r="FE940" s="5"/>
      <c r="FF940" s="5"/>
      <c r="FG940" s="5"/>
      <c r="FH940" s="5"/>
      <c r="FI940" s="5"/>
      <c r="FJ940" s="5"/>
      <c r="FK940" s="5"/>
      <c r="FL940" s="5"/>
      <c r="FM940" s="5"/>
      <c r="FN940" s="5"/>
      <c r="FO940" s="5"/>
      <c r="FP940" s="5"/>
      <c r="FQ940" s="5"/>
      <c r="FR940" s="5"/>
      <c r="FS940" s="5"/>
      <c r="FT940" s="5"/>
      <c r="FU940" s="5"/>
      <c r="FV940" s="5"/>
      <c r="FW940" s="5"/>
      <c r="FX940" s="5"/>
      <c r="FY940" s="5"/>
      <c r="FZ940" s="5"/>
      <c r="GA940" s="5"/>
      <c r="GB940" s="5"/>
      <c r="GC940" s="5"/>
      <c r="GD940" s="5"/>
      <c r="GE940" s="5"/>
      <c r="GF940" s="5"/>
      <c r="GG940" s="5"/>
      <c r="GH940" s="5"/>
      <c r="GI940" s="5"/>
      <c r="GJ940" s="5"/>
      <c r="GK940" s="5"/>
      <c r="GL940" s="5"/>
      <c r="GM940" s="5"/>
      <c r="GN940" s="5"/>
      <c r="GO940" s="5"/>
      <c r="GP940" s="5"/>
      <c r="GQ940" s="5"/>
      <c r="GR940" s="5"/>
      <c r="GS940" s="5"/>
      <c r="GT940" s="5"/>
      <c r="GU940" s="5"/>
      <c r="GV940" s="5"/>
      <c r="GW940" s="5"/>
      <c r="GX940" s="5"/>
      <c r="GY940" s="5"/>
      <c r="GZ940" s="5"/>
      <c r="HA940" s="5"/>
      <c r="HB940" s="5"/>
      <c r="HC940" s="5"/>
      <c r="HD940" s="5"/>
      <c r="HE940" s="5"/>
      <c r="HF940" s="5"/>
      <c r="HG940" s="5"/>
      <c r="HH940" s="5"/>
      <c r="HI940" s="5"/>
      <c r="HJ940" s="5"/>
      <c r="HK940" s="5"/>
      <c r="HL940" s="5"/>
    </row>
    <row r="941" spans="1:220" s="56" customFormat="1" x14ac:dyDescent="0.25">
      <c r="A941" s="44"/>
      <c r="B941" s="142"/>
      <c r="C941" s="143"/>
      <c r="D941" s="26"/>
      <c r="E941" s="26"/>
      <c r="F941" s="26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  <c r="AQ941" s="5"/>
      <c r="AR941" s="5"/>
      <c r="AS941" s="5"/>
      <c r="AT941" s="5"/>
      <c r="AU941" s="5"/>
      <c r="AV941" s="5"/>
      <c r="AW941" s="5"/>
      <c r="AX941" s="5"/>
      <c r="AY941" s="5"/>
      <c r="AZ941" s="5"/>
      <c r="BA941" s="5"/>
      <c r="BB941" s="5"/>
      <c r="BC941" s="5"/>
      <c r="BD941" s="5"/>
      <c r="BE941" s="5"/>
      <c r="BF941" s="5"/>
      <c r="BG941" s="5"/>
      <c r="BH941" s="5"/>
      <c r="BI941" s="5"/>
      <c r="BJ941" s="5"/>
      <c r="BK941" s="5"/>
      <c r="BL941" s="5"/>
      <c r="BM941" s="5"/>
      <c r="BN941" s="5"/>
      <c r="BO941" s="5"/>
      <c r="BP941" s="5"/>
      <c r="BQ941" s="5"/>
      <c r="BR941" s="5"/>
      <c r="BS941" s="5"/>
      <c r="BT941" s="5"/>
      <c r="BU941" s="5"/>
      <c r="BV941" s="5"/>
      <c r="BW941" s="5"/>
      <c r="BX941" s="5"/>
      <c r="BY941" s="5"/>
      <c r="BZ941" s="5"/>
      <c r="CA941" s="5"/>
      <c r="CB941" s="5"/>
      <c r="CC941" s="5"/>
      <c r="CD941" s="5"/>
      <c r="CE941" s="5"/>
      <c r="CF941" s="5"/>
      <c r="CG941" s="5"/>
      <c r="CH941" s="5"/>
      <c r="CI941" s="5"/>
      <c r="CJ941" s="5"/>
      <c r="CK941" s="5"/>
      <c r="CL941" s="5"/>
      <c r="CM941" s="5"/>
      <c r="CN941" s="5"/>
      <c r="CO941" s="5"/>
      <c r="CP941" s="5"/>
      <c r="CQ941" s="5"/>
      <c r="CR941" s="5"/>
      <c r="CS941" s="5"/>
      <c r="CT941" s="5"/>
      <c r="CU941" s="5"/>
      <c r="CV941" s="5"/>
      <c r="CW941" s="5"/>
      <c r="CX941" s="5"/>
      <c r="CY941" s="5"/>
      <c r="CZ941" s="5"/>
      <c r="DA941" s="5"/>
      <c r="DB941" s="5"/>
      <c r="DC941" s="5"/>
      <c r="DD941" s="5"/>
      <c r="DE941" s="5"/>
      <c r="DF941" s="5"/>
      <c r="DG941" s="5"/>
      <c r="DH941" s="5"/>
      <c r="DI941" s="5"/>
      <c r="DJ941" s="5"/>
      <c r="DK941" s="5"/>
      <c r="DL941" s="5"/>
      <c r="DM941" s="5"/>
      <c r="DN941" s="5"/>
      <c r="DO941" s="5"/>
      <c r="DP941" s="5"/>
      <c r="DQ941" s="5"/>
      <c r="DR941" s="5"/>
      <c r="DS941" s="5"/>
      <c r="DT941" s="5"/>
      <c r="DU941" s="5"/>
      <c r="DV941" s="5"/>
      <c r="DW941" s="5"/>
      <c r="DX941" s="5"/>
      <c r="DY941" s="5"/>
      <c r="DZ941" s="5"/>
      <c r="EA941" s="5"/>
      <c r="EB941" s="5"/>
      <c r="EC941" s="5"/>
      <c r="ED941" s="5"/>
      <c r="EE941" s="5"/>
      <c r="EF941" s="5"/>
      <c r="EG941" s="5"/>
      <c r="EH941" s="5"/>
      <c r="EI941" s="5"/>
      <c r="EJ941" s="5"/>
      <c r="EK941" s="5"/>
      <c r="EL941" s="5"/>
      <c r="EM941" s="5"/>
      <c r="EN941" s="5"/>
      <c r="EO941" s="5"/>
      <c r="EP941" s="5"/>
      <c r="EQ941" s="5"/>
      <c r="ER941" s="5"/>
      <c r="ES941" s="5"/>
      <c r="ET941" s="5"/>
      <c r="EU941" s="5"/>
      <c r="EV941" s="5"/>
      <c r="EW941" s="5"/>
      <c r="EX941" s="5"/>
      <c r="EY941" s="5"/>
      <c r="EZ941" s="5"/>
      <c r="FA941" s="5"/>
      <c r="FB941" s="5"/>
      <c r="FC941" s="5"/>
      <c r="FD941" s="5"/>
      <c r="FE941" s="5"/>
      <c r="FF941" s="5"/>
      <c r="FG941" s="5"/>
      <c r="FH941" s="5"/>
      <c r="FI941" s="5"/>
      <c r="FJ941" s="5"/>
      <c r="FK941" s="5"/>
      <c r="FL941" s="5"/>
      <c r="FM941" s="5"/>
      <c r="FN941" s="5"/>
      <c r="FO941" s="5"/>
      <c r="FP941" s="5"/>
      <c r="FQ941" s="5"/>
      <c r="FR941" s="5"/>
      <c r="FS941" s="5"/>
      <c r="FT941" s="5"/>
      <c r="FU941" s="5"/>
      <c r="FV941" s="5"/>
      <c r="FW941" s="5"/>
      <c r="FX941" s="5"/>
      <c r="FY941" s="5"/>
      <c r="FZ941" s="5"/>
      <c r="GA941" s="5"/>
      <c r="GB941" s="5"/>
      <c r="GC941" s="5"/>
      <c r="GD941" s="5"/>
      <c r="GE941" s="5"/>
      <c r="GF941" s="5"/>
      <c r="GG941" s="5"/>
      <c r="GH941" s="5"/>
      <c r="GI941" s="5"/>
      <c r="GJ941" s="5"/>
      <c r="GK941" s="5"/>
      <c r="GL941" s="5"/>
      <c r="GM941" s="5"/>
      <c r="GN941" s="5"/>
      <c r="GO941" s="5"/>
      <c r="GP941" s="5"/>
      <c r="GQ941" s="5"/>
      <c r="GR941" s="5"/>
      <c r="GS941" s="5"/>
      <c r="GT941" s="5"/>
      <c r="GU941" s="5"/>
      <c r="GV941" s="5"/>
      <c r="GW941" s="5"/>
      <c r="GX941" s="5"/>
      <c r="GY941" s="5"/>
      <c r="GZ941" s="5"/>
      <c r="HA941" s="5"/>
      <c r="HB941" s="5"/>
      <c r="HC941" s="5"/>
      <c r="HD941" s="5"/>
      <c r="HE941" s="5"/>
      <c r="HF941" s="5"/>
      <c r="HG941" s="5"/>
      <c r="HH941" s="5"/>
      <c r="HI941" s="5"/>
      <c r="HJ941" s="5"/>
      <c r="HK941" s="5"/>
      <c r="HL941" s="5"/>
    </row>
    <row r="942" spans="1:220" s="5" customFormat="1" x14ac:dyDescent="0.25">
      <c r="A942" s="44"/>
      <c r="B942" s="142"/>
      <c r="C942" s="143"/>
      <c r="D942" s="26"/>
      <c r="E942" s="26"/>
      <c r="F942" s="26"/>
    </row>
    <row r="943" spans="1:220" s="56" customFormat="1" x14ac:dyDescent="0.25">
      <c r="A943" s="44"/>
      <c r="B943" s="142"/>
      <c r="C943" s="143"/>
      <c r="D943" s="26"/>
      <c r="E943" s="26"/>
      <c r="F943" s="26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/>
      <c r="AP943" s="5"/>
      <c r="AQ943" s="5"/>
      <c r="AR943" s="5"/>
      <c r="AS943" s="5"/>
      <c r="AT943" s="5"/>
      <c r="AU943" s="5"/>
      <c r="AV943" s="5"/>
      <c r="AW943" s="5"/>
      <c r="AX943" s="5"/>
      <c r="AY943" s="5"/>
      <c r="AZ943" s="5"/>
      <c r="BA943" s="5"/>
      <c r="BB943" s="5"/>
      <c r="BC943" s="5"/>
      <c r="BD943" s="5"/>
      <c r="BE943" s="5"/>
      <c r="BF943" s="5"/>
      <c r="BG943" s="5"/>
      <c r="BH943" s="5"/>
      <c r="BI943" s="5"/>
      <c r="BJ943" s="5"/>
      <c r="BK943" s="5"/>
      <c r="BL943" s="5"/>
      <c r="BM943" s="5"/>
      <c r="BN943" s="5"/>
      <c r="BO943" s="5"/>
      <c r="BP943" s="5"/>
      <c r="BQ943" s="5"/>
      <c r="BR943" s="5"/>
      <c r="BS943" s="5"/>
      <c r="BT943" s="5"/>
      <c r="BU943" s="5"/>
      <c r="BV943" s="5"/>
      <c r="BW943" s="5"/>
      <c r="BX943" s="5"/>
      <c r="BY943" s="5"/>
      <c r="BZ943" s="5"/>
      <c r="CA943" s="5"/>
      <c r="CB943" s="5"/>
      <c r="CC943" s="5"/>
      <c r="CD943" s="5"/>
      <c r="CE943" s="5"/>
      <c r="CF943" s="5"/>
      <c r="CG943" s="5"/>
      <c r="CH943" s="5"/>
      <c r="CI943" s="5"/>
      <c r="CJ943" s="5"/>
      <c r="CK943" s="5"/>
      <c r="CL943" s="5"/>
      <c r="CM943" s="5"/>
      <c r="CN943" s="5"/>
      <c r="CO943" s="5"/>
      <c r="CP943" s="5"/>
      <c r="CQ943" s="5"/>
      <c r="CR943" s="5"/>
      <c r="CS943" s="5"/>
      <c r="CT943" s="5"/>
      <c r="CU943" s="5"/>
      <c r="CV943" s="5"/>
      <c r="CW943" s="5"/>
      <c r="CX943" s="5"/>
      <c r="CY943" s="5"/>
      <c r="CZ943" s="5"/>
      <c r="DA943" s="5"/>
      <c r="DB943" s="5"/>
      <c r="DC943" s="5"/>
      <c r="DD943" s="5"/>
      <c r="DE943" s="5"/>
      <c r="DF943" s="5"/>
      <c r="DG943" s="5"/>
      <c r="DH943" s="5"/>
      <c r="DI943" s="5"/>
      <c r="DJ943" s="5"/>
      <c r="DK943" s="5"/>
      <c r="DL943" s="5"/>
      <c r="DM943" s="5"/>
      <c r="DN943" s="5"/>
      <c r="DO943" s="5"/>
      <c r="DP943" s="5"/>
      <c r="DQ943" s="5"/>
      <c r="DR943" s="5"/>
      <c r="DS943" s="5"/>
      <c r="DT943" s="5"/>
      <c r="DU943" s="5"/>
      <c r="DV943" s="5"/>
      <c r="DW943" s="5"/>
      <c r="DX943" s="5"/>
      <c r="DY943" s="5"/>
      <c r="DZ943" s="5"/>
      <c r="EA943" s="5"/>
      <c r="EB943" s="5"/>
      <c r="EC943" s="5"/>
      <c r="ED943" s="5"/>
      <c r="EE943" s="5"/>
      <c r="EF943" s="5"/>
      <c r="EG943" s="5"/>
      <c r="EH943" s="5"/>
      <c r="EI943" s="5"/>
      <c r="EJ943" s="5"/>
      <c r="EK943" s="5"/>
      <c r="EL943" s="5"/>
      <c r="EM943" s="5"/>
      <c r="EN943" s="5"/>
      <c r="EO943" s="5"/>
      <c r="EP943" s="5"/>
      <c r="EQ943" s="5"/>
      <c r="ER943" s="5"/>
      <c r="ES943" s="5"/>
      <c r="ET943" s="5"/>
      <c r="EU943" s="5"/>
      <c r="EV943" s="5"/>
      <c r="EW943" s="5"/>
      <c r="EX943" s="5"/>
      <c r="EY943" s="5"/>
      <c r="EZ943" s="5"/>
      <c r="FA943" s="5"/>
      <c r="FB943" s="5"/>
      <c r="FC943" s="5"/>
      <c r="FD943" s="5"/>
      <c r="FE943" s="5"/>
      <c r="FF943" s="5"/>
      <c r="FG943" s="5"/>
      <c r="FH943" s="5"/>
      <c r="FI943" s="5"/>
      <c r="FJ943" s="5"/>
      <c r="FK943" s="5"/>
      <c r="FL943" s="5"/>
      <c r="FM943" s="5"/>
      <c r="FN943" s="5"/>
      <c r="FO943" s="5"/>
      <c r="FP943" s="5"/>
      <c r="FQ943" s="5"/>
      <c r="FR943" s="5"/>
      <c r="FS943" s="5"/>
      <c r="FT943" s="5"/>
      <c r="FU943" s="5"/>
      <c r="FV943" s="5"/>
      <c r="FW943" s="5"/>
      <c r="FX943" s="5"/>
      <c r="FY943" s="5"/>
      <c r="FZ943" s="5"/>
      <c r="GA943" s="5"/>
      <c r="GB943" s="5"/>
      <c r="GC943" s="5"/>
      <c r="GD943" s="5"/>
      <c r="GE943" s="5"/>
      <c r="GF943" s="5"/>
      <c r="GG943" s="5"/>
      <c r="GH943" s="5"/>
      <c r="GI943" s="5"/>
      <c r="GJ943" s="5"/>
      <c r="GK943" s="5"/>
      <c r="GL943" s="5"/>
      <c r="GM943" s="5"/>
      <c r="GN943" s="5"/>
      <c r="GO943" s="5"/>
      <c r="GP943" s="5"/>
      <c r="GQ943" s="5"/>
      <c r="GR943" s="5"/>
      <c r="GS943" s="5"/>
      <c r="GT943" s="5"/>
      <c r="GU943" s="5"/>
      <c r="GV943" s="5"/>
      <c r="GW943" s="5"/>
      <c r="GX943" s="5"/>
      <c r="GY943" s="5"/>
      <c r="GZ943" s="5"/>
      <c r="HA943" s="5"/>
      <c r="HB943" s="5"/>
      <c r="HC943" s="5"/>
      <c r="HD943" s="5"/>
      <c r="HE943" s="5"/>
      <c r="HF943" s="5"/>
      <c r="HG943" s="5"/>
      <c r="HH943" s="5"/>
      <c r="HI943" s="5"/>
      <c r="HJ943" s="5"/>
      <c r="HK943" s="5"/>
      <c r="HL943" s="5"/>
    </row>
    <row r="944" spans="1:220" s="5" customFormat="1" x14ac:dyDescent="0.25">
      <c r="A944" s="44"/>
      <c r="B944" s="142"/>
      <c r="C944" s="143"/>
      <c r="D944" s="26"/>
      <c r="E944" s="26"/>
      <c r="F944" s="26"/>
    </row>
    <row r="945" spans="1:6" s="5" customFormat="1" x14ac:dyDescent="0.25">
      <c r="A945" s="44"/>
      <c r="B945" s="142"/>
      <c r="C945" s="143"/>
      <c r="D945" s="26"/>
      <c r="E945" s="26"/>
      <c r="F945" s="26"/>
    </row>
  </sheetData>
  <mergeCells count="7">
    <mergeCell ref="A1:F1"/>
    <mergeCell ref="A4:A5"/>
    <mergeCell ref="B4:B5"/>
    <mergeCell ref="D4:D5"/>
    <mergeCell ref="E4:E5"/>
    <mergeCell ref="F4:F5"/>
    <mergeCell ref="C371:C372"/>
  </mergeCells>
  <pageMargins left="0.7" right="0.7" top="0.75" bottom="0.75" header="0.3" footer="0.3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ianuarie-iunie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</dc:creator>
  <cp:lastModifiedBy>User</cp:lastModifiedBy>
  <dcterms:created xsi:type="dcterms:W3CDTF">2021-01-18T07:37:09Z</dcterms:created>
  <dcterms:modified xsi:type="dcterms:W3CDTF">2021-08-04T06:31:33Z</dcterms:modified>
</cp:coreProperties>
</file>