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50.250\Achizitii\PAAP 2022\site iulie\"/>
    </mc:Choice>
  </mc:AlternateContent>
  <bookViews>
    <workbookView xWindow="0" yWindow="0" windowWidth="28800" windowHeight="11730"/>
  </bookViews>
  <sheets>
    <sheet name="ian-iun" sheetId="1" r:id="rId1"/>
  </sheets>
  <calcPr calcId="162913"/>
</workbook>
</file>

<file path=xl/calcChain.xml><?xml version="1.0" encoding="utf-8"?>
<calcChain xmlns="http://schemas.openxmlformats.org/spreadsheetml/2006/main">
  <c r="C500" i="1" l="1"/>
  <c r="C418" i="1" l="1"/>
  <c r="C93" i="1" l="1"/>
  <c r="C274" i="1" l="1"/>
  <c r="C511" i="1" l="1"/>
  <c r="C156" i="1" l="1"/>
  <c r="C377" i="1" l="1"/>
  <c r="C272" i="1" l="1"/>
  <c r="C166" i="1" l="1"/>
  <c r="C165" i="1"/>
  <c r="C351" i="1" l="1"/>
  <c r="C416" i="1" l="1"/>
  <c r="C258" i="1" l="1"/>
  <c r="C515" i="1" l="1"/>
  <c r="C516" i="1"/>
  <c r="C547" i="1" l="1"/>
  <c r="C184" i="1" l="1"/>
  <c r="C510" i="1" l="1"/>
  <c r="C342" i="1" l="1"/>
  <c r="C338" i="1"/>
  <c r="C366" i="1" l="1"/>
  <c r="C155" i="1" l="1"/>
  <c r="C24" i="1" l="1"/>
  <c r="C126" i="1"/>
  <c r="C412" i="1" l="1"/>
  <c r="C411" i="1"/>
  <c r="C388" i="1" l="1"/>
  <c r="C363" i="1" l="1"/>
  <c r="C362" i="1" l="1"/>
  <c r="C104" i="1" l="1"/>
  <c r="C164" i="1" l="1"/>
  <c r="C534" i="1" l="1"/>
  <c r="C9" i="1" l="1"/>
  <c r="C499" i="1" l="1"/>
  <c r="C496" i="1" s="1"/>
  <c r="C84" i="1" l="1"/>
  <c r="C509" i="1" l="1"/>
  <c r="C124" i="1" l="1"/>
  <c r="C123" i="1" l="1"/>
  <c r="C209" i="1" l="1"/>
  <c r="C80" i="1" l="1"/>
  <c r="C101" i="1" l="1"/>
  <c r="C79" i="1"/>
  <c r="C353" i="1" l="1"/>
  <c r="C16" i="1" l="1"/>
  <c r="C163" i="1"/>
  <c r="C254" i="1" l="1"/>
  <c r="C480" i="1" l="1"/>
  <c r="C520" i="1" l="1"/>
  <c r="C469" i="1" l="1"/>
  <c r="C199" i="1"/>
</calcChain>
</file>

<file path=xl/sharedStrings.xml><?xml version="1.0" encoding="utf-8"?>
<sst xmlns="http://schemas.openxmlformats.org/spreadsheetml/2006/main" count="2318" uniqueCount="815">
  <si>
    <t>Obiectul achiziției directe</t>
  </si>
  <si>
    <t xml:space="preserve">Cod CPV </t>
  </si>
  <si>
    <t>Valoarea estimată</t>
  </si>
  <si>
    <t>Sursa de finanțare</t>
  </si>
  <si>
    <t>Data estimată pentru inițiere</t>
  </si>
  <si>
    <t>Data estimată pentru finalizare</t>
  </si>
  <si>
    <t>Lei, fără TVA</t>
  </si>
  <si>
    <t xml:space="preserve">09130000-9  - Petrol si produse distilate (Rev.2)  </t>
  </si>
  <si>
    <t>venituri proprii</t>
  </si>
  <si>
    <t>martie</t>
  </si>
  <si>
    <t>aprilie</t>
  </si>
  <si>
    <t>ianuarie</t>
  </si>
  <si>
    <t>CARTUSE DE TONER SI CERNEALA</t>
  </si>
  <si>
    <t>22610000-9 - Cerneala tipografica (Rev.2)</t>
  </si>
  <si>
    <t>44100000-1  - Materiale de constructii si articole conexe (Rev.2)</t>
  </si>
  <si>
    <t xml:space="preserve">44316500-3  - Lacatusarie (Rev.2)   44511000-5  - Scule de mana (Rev.2) </t>
  </si>
  <si>
    <t>februarie</t>
  </si>
  <si>
    <t>DIVERSE PIESE SI PRODUSE PENTRU AUTOTURISMELE DIN PARCUL AUTO</t>
  </si>
  <si>
    <t>PRODUSE ȘI MATERIALE TEXTILE</t>
  </si>
  <si>
    <t xml:space="preserve">15800000-6  - Diverse produse alimentare (Rev.2) </t>
  </si>
  <si>
    <t>produse alimentare perioada ianuarie-decembrie</t>
  </si>
  <si>
    <t>15800000-6</t>
  </si>
  <si>
    <t>decembrie</t>
  </si>
  <si>
    <t>SERVICII DE CATERING</t>
  </si>
  <si>
    <t>55520000-1 - Servicii de catering (Rev.2)</t>
  </si>
  <si>
    <t>Contract Servicii catering-Organizare evenimente (coffee breaks și/sau platouri); Servicii catering-Mese servite (mic dejun și/sau prânz și/sau cină)</t>
  </si>
  <si>
    <t>55523000-2</t>
  </si>
  <si>
    <t>79952000-2 Servicii pentru evenimente (Rev.2)</t>
  </si>
  <si>
    <t>ECHIPAMENTE/PRODUSE PENTRU PROTECȚIE SI PSI</t>
  </si>
  <si>
    <t xml:space="preserve">18143000-3  - Echipamente de protectie (Rev.2) </t>
  </si>
  <si>
    <t>ARTICOLE SPORTIVE</t>
  </si>
  <si>
    <t>PUBLICATII-CĂRȚI, ZIARE, JURNALE, PUBLICATII, JURNALE DE PRACTICA (LOGBOOK-uri), SUPORTURI DE CURS ȘI ABONAMENTE</t>
  </si>
  <si>
    <t>22100000-1  -  Carti, brosuri si pliante tiparite (Rev.2)                                 22200000-2  -  Ziare, reviste specializate, periodice si reviste (Rev.2)</t>
  </si>
  <si>
    <t>66510000-8 - Servicii de asigurare (Rev.2)</t>
  </si>
  <si>
    <t>66512100-3</t>
  </si>
  <si>
    <t>ITP pentru microbuze CT02UMC+CT03UMC</t>
  </si>
  <si>
    <t>CONTRACT Software pentru sisteme de operare si licente-Microsoft EES</t>
  </si>
  <si>
    <t>48190000-6</t>
  </si>
  <si>
    <t>Contract Upgrade si suport tehnic anual pentru licenta academica ANSYS Academic Research Mechanical and CFD (5 tasks)</t>
  </si>
  <si>
    <t>48190000-6 - Pachete software educationale</t>
  </si>
  <si>
    <t>octombrie</t>
  </si>
  <si>
    <t>noiembrie</t>
  </si>
  <si>
    <t>31710000-6 Echipament electronic</t>
  </si>
  <si>
    <t>24450000-3 - Produse agrochimice (Rev.2)</t>
  </si>
  <si>
    <t>MOBILIER; ACCESORII PENTRU MOBILIER; MATERIALE SI SERVICII RECONDITIONARE MOBILIER</t>
  </si>
  <si>
    <t>SERVICII DE CERTIFICARE A SEMNĂTURII ELECTRONICE</t>
  </si>
  <si>
    <t>79132100-9 - Servicii de certificare a semnaturii electronice (Rev.2)</t>
  </si>
  <si>
    <t>SERVICII DE CONTROL/VERIFICARI TEHNICE; PIESE SI ACCESORII</t>
  </si>
  <si>
    <t>Servicii inspectii tehnice anuale CNCIR 2 ascensoare persoane</t>
  </si>
  <si>
    <t>71631000-0</t>
  </si>
  <si>
    <t>DIVERSE MATERIALE ȘI SERVICII PENTRU REPARAȚII, INCLUSIV FURNIZARI SI MONTARI</t>
  </si>
  <si>
    <t>SERVICII CURIERAT INTERN ȘI INTERNAȚIONAL ȘI SERVICII POȘTALE</t>
  </si>
  <si>
    <t xml:space="preserve">64110000-0  - Servicii postale (Rev.2)   64120000-3 - Servicii de curierat (Rev.2)  </t>
  </si>
  <si>
    <t>CONTRACT Prestari servicii postale (intern și internațional neprioritar si prioritar)</t>
  </si>
  <si>
    <t>64110000-0</t>
  </si>
  <si>
    <t>64120000-3</t>
  </si>
  <si>
    <t>SERVICII DE INVAȚĂMÂNT</t>
  </si>
  <si>
    <t xml:space="preserve">75121000-0 - Servicii administrative in invatamant (Rev.2) </t>
  </si>
  <si>
    <t>SERVICII DE PRODUCTIE SI DIFUZARE MATERIALE EDUCATIONALE</t>
  </si>
  <si>
    <t>CONTRACT Servicii de productie si difuzare in mediul online de materiale educationale in scop didactic</t>
  </si>
  <si>
    <t>SERVICII INTERNET, CATV, TELEFONIE FIXA SI TELEFONIE MOBILA</t>
  </si>
  <si>
    <t>72400000-4 - Servicii de internet (Rev.2)   64211000-8 - Servicii de telefonie publica (Rev.2)
 64210000-1 - Servicii de telefonie si de transmisie de date (Rev.2)</t>
  </si>
  <si>
    <t>64212000-5</t>
  </si>
  <si>
    <t>CONTRACT prestari servicii de internet si televiziune prin cablu</t>
  </si>
  <si>
    <t>72400000-4</t>
  </si>
  <si>
    <t>CONTRACT prestari servicii de telefonie fixa si inchiriere PBX, terminale si asigurare suport tehnic</t>
  </si>
  <si>
    <t>64211000-8; 79511000-9</t>
  </si>
  <si>
    <t>79341000-6-
Servicii de publicitate</t>
  </si>
  <si>
    <t>Inchiriere parcare 4 locuri - 60mp</t>
  </si>
  <si>
    <t>72261000-2 – Servicii de asistenta pentru software (Rev.2)</t>
  </si>
  <si>
    <t>51514110-2 Servicii de instalare de utilaje si aparate de filtrare sau de purificare a apei (Rev.2)</t>
  </si>
  <si>
    <t xml:space="preserve">CONTRACT Servicii de mentenanta a aparatelor de climatizare, a agregate de racire si a ventiloconvectorilor </t>
  </si>
  <si>
    <t>50730000-1 Servicii de reparare si de intretinere a grupurilor de refrigerare (Rev.2)</t>
  </si>
  <si>
    <t xml:space="preserve">CONTRACT Servicii de intretinere si reparatii ascensoare  </t>
  </si>
  <si>
    <t>50750000-7 Servicii de intretinere a ascensoarelor (Rev.2)</t>
  </si>
  <si>
    <t>90921000-9 Servicii de dezinfectie si de dezinsectie (Rev.2)</t>
  </si>
  <si>
    <t>CONTRACT Servicii de asistenta tehnica pentru programe de calculator: FC, GM, MF, SA, AB</t>
  </si>
  <si>
    <t>72600000-6 Servicii de asistenta si de consultanta informatica (Rev.2)</t>
  </si>
  <si>
    <t xml:space="preserve">CONTRACT servicii de mentenanta a licentelor UMS (University Management System) și servicii de asistenta în utilizarea aplicatiei UMS </t>
  </si>
  <si>
    <t>72250000-2 - Servicii pentru sisteme şi asistenţă</t>
  </si>
  <si>
    <t>75111200-9 Servicii legislative (Rev.2)</t>
  </si>
  <si>
    <t>CONTRACT Servicii de verificare, revizie, întreținere și reparații la centralele termice, punctul termic și echipamentele din încăperile centralelor termice aparținând UMC, inclusiv manoperă înlocuire piese defecte</t>
  </si>
  <si>
    <t>50700000-2 Servicii de reparare si de intretinere a instalatiilor de constructii (Rev.2)</t>
  </si>
  <si>
    <t>DIVERSE CONTRACTE SERVICII MENTENANȚĂ SISTEME DE SECURITATE</t>
  </si>
  <si>
    <t>50610000-4 - Servicii de reparare şi de întreţinere a echipamentului de securitate</t>
  </si>
  <si>
    <t>CONTRACT Servicii mentenanta sistem desfumare</t>
  </si>
  <si>
    <t>iulie</t>
  </si>
  <si>
    <t>august</t>
  </si>
  <si>
    <t>FERESTRE, USI SI ARTICOLE CONEXE (FURNIZARE SI/SAU MONTARE)</t>
  </si>
  <si>
    <t>45400000-1 - Lucrări de finisare a construcţiilor</t>
  </si>
  <si>
    <t xml:space="preserve">CONTRACTE LUCRARI INSTALATII ELECTRICE </t>
  </si>
  <si>
    <t xml:space="preserve">79941000-2 - Servicii de taxare (Rev.2)  obiecte principale </t>
  </si>
  <si>
    <t>CONTRACTE UTILITATI</t>
  </si>
  <si>
    <t>Apa canal/2021 - RAJA</t>
  </si>
  <si>
    <t>65100000-4 Distributie de apa si servicii conexe (Rev.2)</t>
  </si>
  <si>
    <t>09320000-8</t>
  </si>
  <si>
    <t>Apa fierbinte, incalzire/2021 - ELECTROCENTRALE CONSTANTA</t>
  </si>
  <si>
    <t>mai</t>
  </si>
  <si>
    <t>30125100-2</t>
  </si>
  <si>
    <t>proiect 2020</t>
  </si>
  <si>
    <t>iunie</t>
  </si>
  <si>
    <t>30232110-8</t>
  </si>
  <si>
    <t>septembrie</t>
  </si>
  <si>
    <t>79212100-4</t>
  </si>
  <si>
    <t>31120000-3 Generatoare (Rev.2)</t>
  </si>
  <si>
    <t xml:space="preserve">mai </t>
  </si>
  <si>
    <t>laptopuri, 8 buc</t>
  </si>
  <si>
    <t>30213100-6 Computere portabile (Rev.2)</t>
  </si>
  <si>
    <t>Multifunctional HP M479FDW si set cartuse</t>
  </si>
  <si>
    <t>Sistem videoproiector+masa suport reglabila, 1 buc</t>
  </si>
  <si>
    <t>38652120-7 Videoproiectoare (Rev.2)</t>
  </si>
  <si>
    <t>Ecran de proiectie, 1 buc</t>
  </si>
  <si>
    <t>38653400-1 Ecrane pentru proiectii (Rev.2)</t>
  </si>
  <si>
    <t>Ruter, 1 buc</t>
  </si>
  <si>
    <t>32413100-2 Rutere de retea (Rev.2)</t>
  </si>
  <si>
    <t>PROIECT ERANET-MARTERA-PIMEO-AI-2</t>
  </si>
  <si>
    <t>echipament radio definit prin software tip USRP-2901</t>
  </si>
  <si>
    <t>32344210-1 - Echipament radio</t>
  </si>
  <si>
    <t xml:space="preserve">servicii de audit financiar </t>
  </si>
  <si>
    <t>79212100-4 - Servicii de auditare financiara</t>
  </si>
  <si>
    <t xml:space="preserve">Instrumente de masurare :                                                                                             1.Telemetru laser 40M;                              </t>
  </si>
  <si>
    <t>38300000-8 Instrumente de masurare (Rev.2)</t>
  </si>
  <si>
    <t>Instrumente de masurare :                                                                                                                                                                                                          2.nivela functionala cu laser si ruleta incorporata</t>
  </si>
  <si>
    <t>Tableta grafica compatibila WINDOWS, 3 buc.</t>
  </si>
  <si>
    <t>30237450-8 Tablete grafice (Rev.2)</t>
  </si>
  <si>
    <t>Cutii organizator, 2 modele, 8 buc.</t>
  </si>
  <si>
    <t>30193000-8 Organizatoare si accesorii (Rev.2)</t>
  </si>
  <si>
    <t>79418000-7 Servicii de consultanţă în domeniul achiziţiilor</t>
  </si>
  <si>
    <t>proiect 2021</t>
  </si>
  <si>
    <t>Servicii editare articol</t>
  </si>
  <si>
    <t>79820000-8 Servicii conexe tiparirii (Rev.2)</t>
  </si>
  <si>
    <t xml:space="preserve"> Valoarea estimată Lei, fără TVA)  </t>
  </si>
  <si>
    <t>Microbiological laboratory  
(Echipamente microbiologice de laborator - lot 1)
(Materiale de laborator lot 2)</t>
  </si>
  <si>
    <t>Autoclav portabil Biobase BKM-P18(D)</t>
  </si>
  <si>
    <t>33191110-9</t>
  </si>
  <si>
    <t>Bec Bunsen ISOLAB</t>
  </si>
  <si>
    <t>44423000-1</t>
  </si>
  <si>
    <t>Baie cu ultrasunete</t>
  </si>
  <si>
    <t>Hota cu flux laminar vertical</t>
  </si>
  <si>
    <t>Agitator Vortex Clasic 2500 rpm</t>
  </si>
  <si>
    <t xml:space="preserve"> 38930000-3 Instrumente de masurare a umiditatii si a umezelii (Rev.2)</t>
  </si>
  <si>
    <t xml:space="preserve">50413200-5 </t>
  </si>
  <si>
    <t>22462000-6 Materiale publicitare (Rev.2)</t>
  </si>
  <si>
    <t>Pahet materiale consumabile (Membrane filtrante ø 25 mm, dim. pori 0.22 μm/ SYBR GREEN I (0,5 ml)/  PROPIDIUM IODIDE 95-98%)</t>
  </si>
  <si>
    <t>33696500-0</t>
  </si>
  <si>
    <t>42990000-2</t>
  </si>
  <si>
    <t>POMPE SI COMPRESOARE</t>
  </si>
  <si>
    <t>Statii de lucru (computer, sistem desktop, laptop, tableta, tableta grafica cu display)</t>
  </si>
  <si>
    <t>Accesorii periferice (monitor, tastatura, mouse, tableta grafica fara monitor, hard extern, router, acces point)</t>
  </si>
  <si>
    <t>Piese de schimb pentru Echipamente periferice</t>
  </si>
  <si>
    <t>72700000-7- Servicii de retele informatice</t>
  </si>
  <si>
    <t>DIVERSE APARATE SI PRODUSE MEDICALE (viziere de protectie, masti, manusi)</t>
  </si>
  <si>
    <t>MATERIALE SI PRODUSE DE CURATENIE SI INTRETINERE (materiale curatenie, dezinfectant maini si suprafete, dozatoare, prosoape hartie)</t>
  </si>
  <si>
    <t>90711100-5 Evaluare a riscurilor sau a pericolelor, alta decat cea pentru constructii</t>
  </si>
  <si>
    <t>CONTRACT Servicii de revizuire a analizei de risc la securitatea fizica pentru Sediul Lac Mamaia al UMC, Str. Cuartului nr.2, Constanta. .</t>
  </si>
  <si>
    <t>30237200-1 Accesorii pentru computere</t>
  </si>
  <si>
    <t>48190000-6 - Pachete software analitice sau stiintifice</t>
  </si>
  <si>
    <t>Software de analiza OriginPro v2021 sau echivalent</t>
  </si>
  <si>
    <t>LUCRARI DE CONSTRUCTII SI FINISARE A CONSTRUCTIILOR</t>
  </si>
  <si>
    <t>taxa evaluare privind autorizarea de functionare provizorie program nou studii univ licenta Electrotehnica lb engleza</t>
  </si>
  <si>
    <t xml:space="preserve">TAXE/COTIZATII DIVERSE </t>
  </si>
  <si>
    <t>taxa participare si publicare lucrare Conferinta ModTech 2021</t>
  </si>
  <si>
    <t>SSD 1 TB, 1 bucata</t>
  </si>
  <si>
    <t>30237100-0 Piese pentru computere</t>
  </si>
  <si>
    <t>48820000-2</t>
  </si>
  <si>
    <t>Echipamente de inregistrare si prelucrare date - Camera foto wifi</t>
  </si>
  <si>
    <t>Echipamente de inregistrare si prelucrare date - Sistem FOG server</t>
  </si>
  <si>
    <t>31711100-4 Componente electronice</t>
  </si>
  <si>
    <t>30192700-8 Papetarie</t>
  </si>
  <si>
    <t>71356100-9 Servicii de control tehnic                 50112100-4 Servicii de reparare a automobilelor</t>
  </si>
  <si>
    <t>2 buc Generator de unda, 1 buc osciloscop si 4 buc cablu TP-C50H</t>
  </si>
  <si>
    <t>71631480-8 Servicii de inspectie rutiera (Rev.2)</t>
  </si>
  <si>
    <t>Echipamente de inregistrare si prelucrare date - Server GPU server</t>
  </si>
  <si>
    <t>Audit financiar proiect</t>
  </si>
  <si>
    <t>papetarie (pixuri 50 bucati, biblioraft 25 bucati, perforator 1 bucata)</t>
  </si>
  <si>
    <t>31711000-3 Accesorii electronice</t>
  </si>
  <si>
    <t>taxa participare si publicare lucrare "Electric diagram with AFDD.." Universitatea Transilvania 2-3 septambrie</t>
  </si>
  <si>
    <t>Licență QM9101 moneo Starterkit -1 buc; Licență QMC001 moneo edgeConnect VSE -1 buc</t>
  </si>
  <si>
    <t>Componente electronice Lot 3</t>
  </si>
  <si>
    <t>UPS</t>
  </si>
  <si>
    <t>ACCESORII PERIFERICE</t>
  </si>
  <si>
    <t>panouri vericale de prezentare</t>
  </si>
  <si>
    <t>39294100-0</t>
  </si>
  <si>
    <t>tabla magnetica, flipchart si consumabile</t>
  </si>
  <si>
    <t>materiale papetarie</t>
  </si>
  <si>
    <t>mape echipate, consumabile papetarie</t>
  </si>
  <si>
    <t>birou de lucru cu opt locuri, corpuri biblioteca, masa imprimanta</t>
  </si>
  <si>
    <t>39516000-2 Articole de mobilier</t>
  </si>
  <si>
    <t>scaune ergonomice 10 bucati</t>
  </si>
  <si>
    <t>30237450-8 Tablete grafice</t>
  </si>
  <si>
    <t>kit tableta si stylus 24 bucati</t>
  </si>
  <si>
    <t>SERVICII DE OPERARE ȘI ASISTENTĂ TEHNICĂ SPECIALIZATĂ</t>
  </si>
  <si>
    <t>71356200-0 - Servicii de asistenta tehnica (Rev.2)</t>
  </si>
  <si>
    <t>Servicii de operare și asistență tehnică la instruire pentru laboratorul GMDSS (Global Maritime Distress and Safety System), 12 luni</t>
  </si>
  <si>
    <t>Componente electronice - RELUARE (achizitionat partial 18 din 52)</t>
  </si>
  <si>
    <t>Salubritate+depozitare+inchiriere containere/2021 POLARIS
Servicii de colectare si transport deseuri voluminoase</t>
  </si>
  <si>
    <t>90511000-2
90511100-3</t>
  </si>
  <si>
    <t>31434000-7 acumulatori</t>
  </si>
  <si>
    <t>sept</t>
  </si>
  <si>
    <t>Componente electronice neofertate, luate cu o singura oferta</t>
  </si>
  <si>
    <t>acumulatori Li-Ion 4400 mA ptr foton (poz 31)</t>
  </si>
  <si>
    <t>Sistem pentru iluminat cu 2 becuri, panou solar 5V/5,5W (poz 28)</t>
  </si>
  <si>
    <t>09331000-8 Panouri solare (Rev.2)</t>
  </si>
  <si>
    <t>acumulatori Li-Ion 5000 mA  (poz 30)</t>
  </si>
  <si>
    <t>Celula fotovoltaica 3.9 V (poz 26)</t>
  </si>
  <si>
    <t>Pachet componente electronice/ (poz8+10+14+23+24+34+37+38+41+42+46+50)</t>
  </si>
  <si>
    <t>PROIECT H2020-MSCA-NIGHT-2020bis "Opening Up Science"</t>
  </si>
  <si>
    <t xml:space="preserve">proiect </t>
  </si>
  <si>
    <t>Pachet componente electronice /(poz 25)</t>
  </si>
  <si>
    <t>Pachet componente electronice /(poz 27) - panou solar 10 W si controler</t>
  </si>
  <si>
    <t>prelungitoare cu protectie  4 bucati, lungime fir 5 m</t>
  </si>
  <si>
    <t>30232100-5 Imprimante si trasatoare (Rev.2)</t>
  </si>
  <si>
    <t>Imprimanta 3 D si filament negru si transparent</t>
  </si>
  <si>
    <t>4200+100+100</t>
  </si>
  <si>
    <t>CPV 31711100-4 Componente electronice (Rev.2)</t>
  </si>
  <si>
    <t>31515000-9 Lampi cu ultraviolete (Rev.2)</t>
  </si>
  <si>
    <t>Pachet produse laborator microbiologie</t>
  </si>
  <si>
    <t>laptopuri, 2 buc</t>
  </si>
  <si>
    <t>kit tableta si creion, 45 bucati</t>
  </si>
  <si>
    <t>Componente electronice realizare sistem IoT: RFM95W-868S2R, producator HOPE MICRIELECTRONICS sau echivalent, 10 buc</t>
  </si>
  <si>
    <t>taxa participare si publicare lucrare IoT technology for vineyard monitoring, The methods for vine disease identification 27-30 octombrie</t>
  </si>
  <si>
    <t>31680000-6 Articole si acesorii electrice</t>
  </si>
  <si>
    <t>38540000-2 Masini si aparate de testare si de masurare</t>
  </si>
  <si>
    <t>Detector radiatii electromagnetice, 2 buc</t>
  </si>
  <si>
    <t>Termometru digital IR TM550, 2 buc</t>
  </si>
  <si>
    <t>Aparat de masurare a calitatii aerului JSM-131SE, 2 buc</t>
  </si>
  <si>
    <t>Aparat de masurare a salinitatii, 2 buc</t>
  </si>
  <si>
    <t>38410000-2 Instrumente de masurat (Rev.2)</t>
  </si>
  <si>
    <t xml:space="preserve">38431000-5 - Aparate de detectare </t>
  </si>
  <si>
    <t>Diverse produse, materiale si accesorii necesare desfasurarii activitatilor aplicative (1. roll up 2 buc.; tricouri pesonalizate, 23 buc)</t>
  </si>
  <si>
    <t>Anemometru digital, 2 buc</t>
  </si>
  <si>
    <t>38121000-9 - Anemometre</t>
  </si>
  <si>
    <t>Detector radiatii electromagnetice Meterk, Contro EMF, LCD, 1 buc</t>
  </si>
  <si>
    <t>Kit de dezvoltare MIKROE-798 EASYPIC V7, 2 buc</t>
  </si>
  <si>
    <t>Oscilloscope analog, 30Mhz, 1 buc; Multimetru digital, 1 buc</t>
  </si>
  <si>
    <t>Placa de dezvoltare MEGA2560 compatibil Arduino, 8 buc</t>
  </si>
  <si>
    <t>31681400-7 - Componente electrice</t>
  </si>
  <si>
    <t>Baterie LIPO 11.1 V</t>
  </si>
  <si>
    <t>31440000-2 - Baterii</t>
  </si>
  <si>
    <t>Statie meteo wireless, 1 buc</t>
  </si>
  <si>
    <t>38127000-1 Statii meteorologice</t>
  </si>
  <si>
    <t>Placa electronica de dezvoltare ARM, 2 buc; Placa electronica de dezvoltare mini, 2 buc; sursa de tensiune in comunicatie, 2 buc; Shield Driver de Motoare, 2 buc; Modul GPS, 2 buc; Sursa coboratoare de tensiune, 2 buc; Modul sursa DC-DC, 2 buc; Voltmetru si Ampermetru, 2 buc; voltmetru de panou, 2 buc; Modul GPS in miniatura, 2 buc</t>
  </si>
  <si>
    <t>Surse, 2+2 buc si disjunctoare, 1+1+1 buc</t>
  </si>
  <si>
    <t>Taxa participare autor diseminare rezultate obtinute proiect Meriavino</t>
  </si>
  <si>
    <t>Componente electronice realizare sistem IoT</t>
  </si>
  <si>
    <t>Unitate de expunere UV pentru cablaje +poz 1.3.5 componenete si materiale pentru electronica</t>
  </si>
  <si>
    <t>pachet componente si materiale pentru electronica poz 2.4.6.7.8.9.10</t>
  </si>
  <si>
    <t xml:space="preserve"> PRODUSE ALIMENTARE ȘI DE PROTOCOL</t>
  </si>
  <si>
    <t>taxa participare conferinta "IEE International Conference on e-health and Bioengineering" EHB2021</t>
  </si>
  <si>
    <t>Echipamente de inregistrare si prelucrare date - laptop cu GPU</t>
  </si>
  <si>
    <t>TOTAL LUCRARI</t>
  </si>
  <si>
    <t xml:space="preserve">Taxa participare si publicare articol - diseminare rezultate </t>
  </si>
  <si>
    <t>TAXE/COTIZATII DIVERSE</t>
  </si>
  <si>
    <t>Piese de schimb pentru Statii de lucru</t>
  </si>
  <si>
    <t>ANEXĂ 2 LA PROGRAMUL ANUAL AL ACHIZIȚIILOR PUBLICE_ACHIZIȚII DIRECTE 2022</t>
  </si>
  <si>
    <t xml:space="preserve">CERNEALA ȘI MATERIALE PENTRU TIPOGRAFIE </t>
  </si>
  <si>
    <t xml:space="preserve">PRODUSE AGROCHIMICE SI DE SILVICULTURA, ARANJAMENTE FLORALE </t>
  </si>
  <si>
    <t>SERVICII DE ANALIZA LA RISC</t>
  </si>
  <si>
    <t xml:space="preserve">SERVICII DE PUBLICITATE         </t>
  </si>
  <si>
    <t xml:space="preserve">CONTRACT inchiriere 5 purificatoare de apa si 7 dozatoare cu 28 bidoane apa </t>
  </si>
  <si>
    <t>CONTRACT Servicii acces la program informatic legislativ - SINTACT</t>
  </si>
  <si>
    <t>11.100-13.900</t>
  </si>
  <si>
    <t>37.000- 49.333</t>
  </si>
  <si>
    <t>48.000- 64.000</t>
  </si>
  <si>
    <t>CONTRACT Servicii de dezinsectie, deratizare si dezinfectie</t>
  </si>
  <si>
    <t>CONTRACT Servicii de spalatorie inventar moale</t>
  </si>
  <si>
    <t>98310000-9 Servicii de spalatorie si de curatatorie uscata (Rev.2)</t>
  </si>
  <si>
    <t xml:space="preserve">decembrie </t>
  </si>
  <si>
    <t>32.800- 44.000</t>
  </si>
  <si>
    <t>Contract Servicii de mentenanta (întretinere si reparatii)  instalatii sanitare, instalatii termice, instalatii hidrofor si circuite de apa</t>
  </si>
  <si>
    <t>38.500-51.100</t>
  </si>
  <si>
    <t xml:space="preserve">venituri proprii </t>
  </si>
  <si>
    <t>CONTRACT Prestari servicii de curierat rapid intern si international</t>
  </si>
  <si>
    <t>Mentenanta si upgrade pentru licenta MATLAB versiunea Classroom Academic Licence (Student use in laboratories) si pentru toolbox-uri, pentru perioada 31.01.2022-30.01.2023</t>
  </si>
  <si>
    <t>tonere imprimanta HP Color Laserjet MFP M477fdn (2 buc negru 6500 pag, 1 set color de 2300 pag/culoare)</t>
  </si>
  <si>
    <t xml:space="preserve">DIVERSE SERVICII PENTRU MANIPULARE MATERIALE, eliminare deseuri, vidanjare, inchiriere autocare/utilaje cu sofer, închiriere echipamente, etc) </t>
  </si>
  <si>
    <t>45259300-0</t>
  </si>
  <si>
    <t>44174000-0 - Foi (construcţii)</t>
  </si>
  <si>
    <t>venituri poroprii</t>
  </si>
  <si>
    <t>Subler cu afisaj digital, 1 buc</t>
  </si>
  <si>
    <t>38330000-7 - Instrumente manuale de măsurare a lungimilor</t>
  </si>
  <si>
    <t>42900000-5 - Diverse utilaje de uz general şi special</t>
  </si>
  <si>
    <t>Presa Transfer termic 38x38 cm</t>
  </si>
  <si>
    <t>Fierastrau pendular electric</t>
  </si>
  <si>
    <t>42652000-1 Unelte manuale electromecanice (Rev.2)</t>
  </si>
  <si>
    <t>31640000-4 Masini si aparate cu utilizare specifica (Rev.2)</t>
  </si>
  <si>
    <t>SANITARE</t>
  </si>
  <si>
    <t>ELECTRICE</t>
  </si>
  <si>
    <t>ELECTRONICE</t>
  </si>
  <si>
    <t>CONSTRUCTII</t>
  </si>
  <si>
    <t>PRODUSE ȘI MATERIALE PENTRU INSTALATII SANITARE</t>
  </si>
  <si>
    <t>LACATUSERIE</t>
  </si>
  <si>
    <t>Foi de aluminiu diverse grosimi, foi de cupru grosime 0,5mm, foi de alama grosime 0,5mm, foi de fier grosime 0,5mm</t>
  </si>
  <si>
    <t>31680000-6 - Articole şi accesorii electrice</t>
  </si>
  <si>
    <t>CURĂȚENIE (PRODUSE ȘI MATERIALE)</t>
  </si>
  <si>
    <t>SCULE DE MÂNĂ NEELECTRICE; PRODUSE/MATERIALE DE LACATUSERIE; FERONERIE</t>
  </si>
  <si>
    <t xml:space="preserve">PRODUSE/MATERIALE PENTRU CONSTRUCTII             </t>
  </si>
  <si>
    <t xml:space="preserve">APARATE CASNICE ELECTRICE; OBIECTE/ARTICOLE ȘI ACCESORII ELECTRICE </t>
  </si>
  <si>
    <r>
      <t xml:space="preserve">MAȘINI/SCULE ELECTRICE                                                                           </t>
    </r>
    <r>
      <rPr>
        <sz val="10"/>
        <rFont val="Calibri"/>
        <family val="2"/>
        <scheme val="minor"/>
      </rPr>
      <t>(Masina=Sistem tehnic alcătuit din piese cu mișcări determinate, care transformă o formă de energie în altă formă de energie sau în lucru mecanic util; p. restr. dispozitiv, instrument, aparat; mecanism, mașinărie)</t>
    </r>
  </si>
  <si>
    <t xml:space="preserve">INSTRUMENTE/APARATE DE MĂSURĂ ȘI CONTROL                                                                          </t>
  </si>
  <si>
    <t>38300000-8 - Instrumente de măsurare 38500000-0 -               Aparate de control şi de testare</t>
  </si>
  <si>
    <t>ECHIPAMENTE DE LABORATOR SI PIESE PENTRU ACESTEA</t>
  </si>
  <si>
    <t>proiect  2021</t>
  </si>
  <si>
    <t>IMCA Logbook-uri pentru DP Maintenance, 40 buc+taxe vamale</t>
  </si>
  <si>
    <t xml:space="preserve">22100000-1  -  Carti, brosuri si pliante tiparite (Rev.2)                                 </t>
  </si>
  <si>
    <t>39136000-4 - Umeraşe pentru haine</t>
  </si>
  <si>
    <t>umerase din lemn pentru haine, 100 buc, poligon PSI</t>
  </si>
  <si>
    <t>huse transparente pentru haine, 100 buc</t>
  </si>
  <si>
    <t>18937000-6 Saci de ambalaj (Rev.2)</t>
  </si>
  <si>
    <t>Accesorii periferice (monitor, tastatura, mouse, tableta grafica fara monitor, hard extern, router, usb, acces point)</t>
  </si>
  <si>
    <t>USB 32GB, USB: 3.0, 100 buc, Traveler sau echivalent</t>
  </si>
  <si>
    <t>30234600-4 Memorie flash (Rev.2)</t>
  </si>
  <si>
    <t>50411400-3-Servicii de reparare si de intretinere a tahometrelor</t>
  </si>
  <si>
    <r>
      <t xml:space="preserve">Revizie tehnica, copii conforme ARR,  </t>
    </r>
    <r>
      <rPr>
        <b/>
        <u/>
        <sz val="10"/>
        <rFont val="Calibri"/>
        <family val="2"/>
        <scheme val="minor"/>
      </rPr>
      <t xml:space="preserve">in garantie pentru microbuze CT02UMC+CT03UMC </t>
    </r>
  </si>
  <si>
    <t>SERVICII/CURSURI FORMARE PROFESIONALĂ-ANEXA 2 din Legea 98/2016</t>
  </si>
  <si>
    <t>80530000-8 - Servicii de formare profesională</t>
  </si>
  <si>
    <t>Curs de formare profesionala/specializare pentru ocupatia de bibliotecar, cod N.C./COR 262202 (modul I+modul II)</t>
  </si>
  <si>
    <t>ECHIPAMENTE ELECTRONICE; ACCESORII ELECTRONICE; ACCESORII PENTRU ELECTRONICA; REPARATII ECHIPAMENT ELECTRONIC</t>
  </si>
  <si>
    <t>Constatare și reparatie echipamente electronice</t>
  </si>
  <si>
    <t>50430000-8 - Servicii de reparare şi de întreţinere a echipamentului de precizie</t>
  </si>
  <si>
    <t>SERVICII DE REPARARE ȘI ÎNTREȚINERE A APARATELOR DE MĂSURARE, DE TESTARE ȘI DE CONTROL</t>
  </si>
  <si>
    <t>Constatare și reparatie echipamente COM3LAB, 4 buc</t>
  </si>
  <si>
    <t>tester retea multifunctional</t>
  </si>
  <si>
    <t>conectori, prize, cablu UTP</t>
  </si>
  <si>
    <t>Asigurare RCA, asigurare CASCO si asigurare pasageri si bagaje pentru microbuze CT02UMC+CT03UMC</t>
  </si>
  <si>
    <t>30232110-8 - Imprimante laser (Rev.2)</t>
  </si>
  <si>
    <t>switch integrare UniFi (10 buc) si acces Point Unifi (10 buc)</t>
  </si>
  <si>
    <t>Membership Contribution from 01.01-31.12.2022 as Associate Educational Institution Member</t>
  </si>
  <si>
    <t>plite electrice cu inductie 36 bucati</t>
  </si>
  <si>
    <t>39721100-3</t>
  </si>
  <si>
    <t>38500000-0 Aparate de control si de testare</t>
  </si>
  <si>
    <t>31681000-3</t>
  </si>
  <si>
    <t xml:space="preserve">HARTIE, ARTICOLE DIN PAPETARIE, ARTICOLE DE BIROTICA SI ACCESORII DE BIROU </t>
  </si>
  <si>
    <t>contract subsecvent 2 - scaune ONAC</t>
  </si>
  <si>
    <t>39100000-3 Mobilier</t>
  </si>
  <si>
    <t>contract subsecvent 2 -mobilier birou ONAC</t>
  </si>
  <si>
    <t xml:space="preserve">DIVERSE CONTRACTE SERVICII MENTENANȚĂ </t>
  </si>
  <si>
    <t>44511000-5</t>
  </si>
  <si>
    <t>PROIECT ROSE-SGNU-AG 178/SGU/NC/IIS din 10.09.2019</t>
  </si>
  <si>
    <t>PROIECT ROSE-AG 187/SGU/NC/II din 11.09.2019</t>
  </si>
  <si>
    <t>PROIECT MERIAVINO</t>
  </si>
  <si>
    <t>45312100-8 - Lucrări de instalare de sisteme de alarmă împotriva incendiilor (Rev.2)</t>
  </si>
  <si>
    <t>set tonereimprimanta HP Color Laserjet MFP M477fdn</t>
  </si>
  <si>
    <t>31680000-6</t>
  </si>
  <si>
    <t>acumulatori reincarcabili tip AAA, minim 800 mAh, 60 bucati</t>
  </si>
  <si>
    <t>Tiparire Caiete de practica pentru specializarea electromecanica</t>
  </si>
  <si>
    <t>79341000-6</t>
  </si>
  <si>
    <t xml:space="preserve">ianuarie </t>
  </si>
  <si>
    <t>publicare in Monitorul Oficial partea a III-a 1 posturi vacante in data de 01.02.2022</t>
  </si>
  <si>
    <t>anunt in ziar 1 post vacant in data de 01.02.2022</t>
  </si>
  <si>
    <t>rulouri zebra - 2 buc dim 90x180 cm, rulou zebra- 1 buc 80x180 cm</t>
  </si>
  <si>
    <t>39515410-2 Storuri de interior</t>
  </si>
  <si>
    <t>rolete dim 64x117 cm-1 buc, dim 160x127 cm-1 buc, dim 55x157 cm -1 buc</t>
  </si>
  <si>
    <t>publicare in Monitorul Oficial partea a III-a 5 posturi vacante in data de 02.02.2022</t>
  </si>
  <si>
    <t>anunt in ziar 5 posturi vacante in data de 02.02.2022</t>
  </si>
  <si>
    <t>79810000-5</t>
  </si>
  <si>
    <t xml:space="preserve">SISTEME SI DISPOZITIVE DE SUPRAVEGHERE SI DE SECURITATE </t>
  </si>
  <si>
    <t>35120000-1 - Sisteme şi dispozitive de supraveghere şi de securitate</t>
  </si>
  <si>
    <t>Bariera de fum tip Fire ONE + 1 prism, 50m</t>
  </si>
  <si>
    <t>38431200-7 Detectoare de fum</t>
  </si>
  <si>
    <t>publicare in Monitorul Oficial partea a III-a 1 post vacant in data de 04.02.2022</t>
  </si>
  <si>
    <t>anunt in ziar 1 post vacant in data de 04.02.2022</t>
  </si>
  <si>
    <t>Cleste sertizat-2 buc, cleste foarfeca de taiat cabluri, cleste sfic</t>
  </si>
  <si>
    <t>Multifunctionala color A4 -Ricoh SPC360Snw</t>
  </si>
  <si>
    <t>Hartie A4 alba</t>
  </si>
  <si>
    <t>proiect 2022</t>
  </si>
  <si>
    <t>febr</t>
  </si>
  <si>
    <t>Placa rigips, profil gips carton, profil protectie colt, vopsea alchidica alba</t>
  </si>
  <si>
    <t>Panouri led, aplica led, plafoniere,  pentru sediu SLM</t>
  </si>
  <si>
    <t>aplica led, plafoniera pentru sediul central</t>
  </si>
  <si>
    <t>31500000-1</t>
  </si>
  <si>
    <t>cleme derivatie AS6 12X6 mmp</t>
  </si>
  <si>
    <t>prelungitoare 5 m, 5 prize si intrerupator, 2 bucati</t>
  </si>
  <si>
    <t>set tonereimprimanta Ricoh SPC360Snw K/C/M/Y</t>
  </si>
  <si>
    <t>31711100-4- Componente electronice</t>
  </si>
  <si>
    <t>18939000-0 Genti de mana (Rev.2)</t>
  </si>
  <si>
    <t>Geanta de mana, 1 buc</t>
  </si>
  <si>
    <t>71317100-4 Servicii de consultanta in protectia contra incendiilor si a exploziilor si in controlul incendiilor si al exploziilor (Rev.2)</t>
  </si>
  <si>
    <t>SERVICII  DE PROIECTARE DIVERSE</t>
  </si>
  <si>
    <t>SERVICII DIVERSE DE ASISTENTA TEHNICA INFORMATICA</t>
  </si>
  <si>
    <t>waste toner bottle Konica Minolta A4NNWY1 / WX-103, 40.000 pag</t>
  </si>
  <si>
    <t>30125000-1 Piese si accesorii pentru fotocopiatoare</t>
  </si>
  <si>
    <t>publicare in Monitorul Oficial partea a III-a 2 posturi vacante in data de 09.02.2022</t>
  </si>
  <si>
    <t>anunt in ziar 2 posturi vacante in data de 09.02.2022</t>
  </si>
  <si>
    <t>30197643-5</t>
  </si>
  <si>
    <t>COMPONENTE ELECTRONICE</t>
  </si>
  <si>
    <t>HARTIE, ARTICOLE DIN PAPETARIE, ARTICOLE DE BIROTICA SI ACCESORII DE BIROU - 2022</t>
  </si>
  <si>
    <t xml:space="preserve">31680000-6 </t>
  </si>
  <si>
    <t>mouse optic cu fir</t>
  </si>
  <si>
    <t>Licenta anuala software CST Studio Suite Teaching Base Pack</t>
  </si>
  <si>
    <t>Set tonere HP M477fdn negru+galben</t>
  </si>
  <si>
    <t>venituri proprii / buget</t>
  </si>
  <si>
    <t>cuier de perete cu 10 agatatori</t>
  </si>
  <si>
    <t>Toner negru - HP M201dw</t>
  </si>
  <si>
    <t>Toner negru xerox 6505</t>
  </si>
  <si>
    <t>30125100-3</t>
  </si>
  <si>
    <t>adaptor USB 3.0 RJ45</t>
  </si>
  <si>
    <t>Apa fierbinte, incalzire/2021 - RADET/TERMOFICARE</t>
  </si>
  <si>
    <t>kit de pornire IO-link VVB ZZ0809, set de pornire cu controler EC2121</t>
  </si>
  <si>
    <t>senzor de vibratii VVB001 - 1 buc, cuplaj surub cu arc cu izolare electrica-2 buc</t>
  </si>
  <si>
    <t>taxa participare International Conference Paris - diseminare rezultate</t>
  </si>
  <si>
    <t>Taxa eliberare extras de carte funciara, plan de incadrare in zona, plan cadastral sediul central</t>
  </si>
  <si>
    <t>Servicii telefonie mobila (abonament+trafic convorbiri)</t>
  </si>
  <si>
    <t>Componente electronice (achizitie cu o oferta) - 18 repere: buton, conector, diode, tub termocontractil, LCD, encoder</t>
  </si>
  <si>
    <t xml:space="preserve">prelungitor cu fisa si cupla </t>
  </si>
  <si>
    <t xml:space="preserve">seminte gazon universal </t>
  </si>
  <si>
    <t xml:space="preserve">Pachet scule de mana foarfeca baros toporisca furca grebla cazma </t>
  </si>
  <si>
    <t>Pachet tocator resturi vegetale fierastrau electric</t>
  </si>
  <si>
    <t xml:space="preserve">Pachet panou gard+stalp+cleme de gard </t>
  </si>
  <si>
    <t xml:space="preserve">Pachet disc debitare, ulei ungere, electrozi, pensula </t>
  </si>
  <si>
    <t xml:space="preserve"> 44511000-5  - Scule de mana (Rev.2) </t>
  </si>
  <si>
    <t>42900000-5 Diverse utilaje de uz general si special (Rev.2)</t>
  </si>
  <si>
    <t>taxa evaluare periodica a domeniului de studii univ masterat Inginerie Navala si Navigatie</t>
  </si>
  <si>
    <t>baterii R6, 1.5V AA (48 buc)+ baterii CR2032 (10 buc)+ baterii 9V (10 buc)</t>
  </si>
  <si>
    <t>32420000-3</t>
  </si>
  <si>
    <t>Tabla magnetica+burete+spray + ceas perete</t>
  </si>
  <si>
    <t>39162110-9</t>
  </si>
  <si>
    <t>Set cartus imprimanta MPF 179FNW (B/C/Y/M)</t>
  </si>
  <si>
    <t>Servicii de editare (redactare continut, tehnoredactare, tipografie) publicație "Tomisul Cultural"</t>
  </si>
  <si>
    <t>79970000-4 - Servicii de editare (Rev.2)</t>
  </si>
  <si>
    <t>Componente electronice - conf referat 1227/17.02.2022</t>
  </si>
  <si>
    <t>Martisoare</t>
  </si>
  <si>
    <t>39298900-6</t>
  </si>
  <si>
    <t>03111000-2</t>
  </si>
  <si>
    <t>44100000-1  </t>
  </si>
  <si>
    <t>anunt in ziar post vacant in data de 22.02.2022</t>
  </si>
  <si>
    <t>publicare in Monitorul Oficial partea a III-a post vacant in data de 22.02.2022</t>
  </si>
  <si>
    <t>publicare in Monitorul Oficial partea a III-a post vacant in data de 02.03.2022</t>
  </si>
  <si>
    <t>anunt in ziar post vacant in data de 02.03.2022</t>
  </si>
  <si>
    <t>Taxă evaluare privind autorizarea de funcționare provizorie a noului program de studii universitare de licență ELECTRICAL ENGINEERING (Electrotehnica in limba engleza)-Contract</t>
  </si>
  <si>
    <t>Laptopuri, 35 buc</t>
  </si>
  <si>
    <t>anunt in ziar post vacant in data de 03.03.2022</t>
  </si>
  <si>
    <t>publicare in MO partea a III-a post vacant in data de 03.03.2022</t>
  </si>
  <si>
    <t>Taxa evaluare periodica a domeniului de studii univ masterat Inginerie Electronica, Telecomunicatii si Tehnologii Informationale</t>
  </si>
  <si>
    <t>Supraveghere si monitorizare anuala cursuri si activitati de pregatire profesionala</t>
  </si>
  <si>
    <t>Cilindru siguranta 3 chei</t>
  </si>
  <si>
    <t>aplica led 18 W patrata alb rece</t>
  </si>
  <si>
    <t>Pachet materiale contructii (trafalet, gratar, pensula, vopsea, amorsa)</t>
  </si>
  <si>
    <t>44316500-3</t>
  </si>
  <si>
    <t>Componente electronice - lot 1 poz 2-6 card, placa de dezv, priza, stecher, tester</t>
  </si>
  <si>
    <t>Componente electronice (achizitie cu o oferta) - 3 repere: regleta, triac, tranzistor</t>
  </si>
  <si>
    <t>IoT system network (KIT) +license program + abonament
(Echipament de monitorizare în timp real a viței de vie, pentru frunză, aer și sol )</t>
  </si>
  <si>
    <t>31712331-9 Celule fotovoltaice</t>
  </si>
  <si>
    <t>44100000-1</t>
  </si>
  <si>
    <t>Suruburi otel zincat si holtsuruburi inox</t>
  </si>
  <si>
    <t>Cabluri MYF, conectori, copex, papuci cupru)</t>
  </si>
  <si>
    <t>Cotizatie membru Consiliul National al Rectorilor pentru 2022</t>
  </si>
  <si>
    <t>Componente electronice lot 1 banda zimtata, cleme sir, tub gelelectroizolant</t>
  </si>
  <si>
    <t>proiect 2023</t>
  </si>
  <si>
    <t>Componente electronice lot 2+3  doza derivatie, papuci electrici, presetupa</t>
  </si>
  <si>
    <t>cartus negru konica Minolta TN118</t>
  </si>
  <si>
    <t xml:space="preserve">Kit auto: Trusa medicala, stingator, triunghi reflectorizant 2 buc, vesta reflectorizante </t>
  </si>
  <si>
    <t>33141623-3</t>
  </si>
  <si>
    <t>rovigniete autovehicule universitate</t>
  </si>
  <si>
    <t>22453000-0 Viniete de automobile (Rev.2)</t>
  </si>
  <si>
    <t>IMCA Logbook-uri pentru DP INDUCTION, 40 buc+taxe vamale</t>
  </si>
  <si>
    <t>Constatare si reparatie pentru 2 masini de spalat Sediul central UMC</t>
  </si>
  <si>
    <t>50532000-3 Servicii de reparare si de intretinere a masinilor si aparatelor electrice si a echipamentului conex</t>
  </si>
  <si>
    <t>Inlocuire panou tamplarie fixa pvc cu un panou rotobasculant E 122</t>
  </si>
  <si>
    <t>44221000-5</t>
  </si>
  <si>
    <t>50118400-9 Servicii de depanare a autovehiculelor (Rev.2)</t>
  </si>
  <si>
    <t>Servicii de depanare auto CT 08WUS</t>
  </si>
  <si>
    <t>44617000-8</t>
  </si>
  <si>
    <t>Lucrări de reparații curente la clădirea C3 Complex Sportiv Universitar Neptun</t>
  </si>
  <si>
    <t>CPV 45453000-7 Lucrari de reparatii generale si de renovare (Rev.2)</t>
  </si>
  <si>
    <t>incarcatoare laptop</t>
  </si>
  <si>
    <t>Materiale publicitare proiect</t>
  </si>
  <si>
    <t>55100000-1 - Servicii hoteliere</t>
  </si>
  <si>
    <t>Servicii de cazare si servire a mesei eveniment de multiplicare in cadrul proiectului</t>
  </si>
  <si>
    <t>Cutii carton 600x400x401</t>
  </si>
  <si>
    <t>44617000-9</t>
  </si>
  <si>
    <t>constatare si reparatie pentru masina de spalat vase cu capota</t>
  </si>
  <si>
    <t>Servicii de manipulare, incarcare si transport carti biblioteca la sediul CSUN</t>
  </si>
  <si>
    <t>tastatura usb</t>
  </si>
  <si>
    <t xml:space="preserve">30237460-1 - Tastaturi pentru computer </t>
  </si>
  <si>
    <t>toner CF410X 2 buc, 6500 pag/buc,  multifunctional HP MFP M477 fdw</t>
  </si>
  <si>
    <t>toner CF410X 1 buc 6500 pag, set toner color CF411X+CF412X+CF413X multifunctional HP MFP M477 fdw</t>
  </si>
  <si>
    <t>cotizatie membru anul 2022 Asociatia Clusterul de Excelenta in Securitate Cibernetica</t>
  </si>
  <si>
    <t>placheta aniversara cu caseta de plus</t>
  </si>
  <si>
    <t>39298700-4 - Trofee (Rev.2)</t>
  </si>
  <si>
    <t>verificare periodica aparate tahograf inteligent si limitatoare de viteza pentru 2 microbuze marca Mercedes Benz (inclusiv sigiliu impulsor, baterie tahograf)</t>
  </si>
  <si>
    <t>computer birou all in 1</t>
  </si>
  <si>
    <t xml:space="preserve">CPV 30213300-8 Computer de birou </t>
  </si>
  <si>
    <t xml:space="preserve">30213100-6 Computere portabile </t>
  </si>
  <si>
    <t>48317000-3 Pachete software pentru editare de text (Rev.2)</t>
  </si>
  <si>
    <t>Licente Adobe Acrobat Pro, 1 Year, 11 bucati</t>
  </si>
  <si>
    <t>PROIECT GEOCLIC</t>
  </si>
  <si>
    <t>servicii de catering 18-19 martie 2022</t>
  </si>
  <si>
    <t>fondul de cercetare</t>
  </si>
  <si>
    <t>Cablu MYF 16 mm rosu 5 ml si negru 5 ml, conector tip MC4x3 (lot 3)</t>
  </si>
  <si>
    <t>dvd-uri printabile 4,7GB, 16x - 100 bucati</t>
  </si>
  <si>
    <t>30234400-2</t>
  </si>
  <si>
    <t>servicii revizie si reparatii masini de spalat rufe</t>
  </si>
  <si>
    <t>63110000-3</t>
  </si>
  <si>
    <t>Unitate de imagine oki MC562W</t>
  </si>
  <si>
    <t>Tarif utilizare spectru Serviciu Mobil Maritim 01.01-28.02.22 si 01.01-31.03.22</t>
  </si>
  <si>
    <t>toner negru CF410X 6500 pag-2 bucati, set tonere color CF411A+CF412A+CF413A 2300 pag, multifunctional HP M477fdn</t>
  </si>
  <si>
    <t>taxa participare conferinta 2022IEEE international Workshop on Antenna Technology (IWAT)</t>
  </si>
  <si>
    <t>cercetare</t>
  </si>
  <si>
    <t>Cazare cu mic dejun auditori Ministerul Cercetarii, Inovarii si Digitalizarii</t>
  </si>
  <si>
    <t xml:space="preserve">controler Smart Solar MPPT 150/60-TR </t>
  </si>
  <si>
    <t>24410000-1 Ingrasaminte azotate</t>
  </si>
  <si>
    <t>ingrasamant cu azot si magneziu pentru gazon, 60 kg</t>
  </si>
  <si>
    <t>CONTRACT Servicii de telefonie mobila</t>
  </si>
  <si>
    <t>64212000-6</t>
  </si>
  <si>
    <t>toner negru CE340AC-2buc, tonere color CE341AC-2 buc, CE343AC-1 buc, CE342AC-1 buc</t>
  </si>
  <si>
    <t>gel dezinfectant suprafete 100 L</t>
  </si>
  <si>
    <t>24455000-8 dezinfectanti</t>
  </si>
  <si>
    <t>gel dezinfectant maini 50 L</t>
  </si>
  <si>
    <t>masti protectie 2000 bucati</t>
  </si>
  <si>
    <t>33140000-3</t>
  </si>
  <si>
    <t>echipament individual de protectie (combinezon 1 bucata, costum salopeta-1 bucata, bocanci protectie S1-1 pereche, costum ingrijitor cladiri-4 bucati, saboti-4 perechi)</t>
  </si>
  <si>
    <t xml:space="preserve">Tiparire Caiete de practica pentru specializarea ofiter electric </t>
  </si>
  <si>
    <t>Tiparire Caiete de practica pentru specializarea  navigatie</t>
  </si>
  <si>
    <t>Materiale de constructii (profil aluminiu, cleme)</t>
  </si>
  <si>
    <t>Aspirator profesional</t>
  </si>
  <si>
    <t xml:space="preserve"> 39713430-6 Aspiratoare (Rev.2) </t>
  </si>
  <si>
    <t>servicii constatare defectiuni si reparatie masina de spalat rufe LG si uscator de rufe Whirlpool</t>
  </si>
  <si>
    <t>unitate de imagine OKI C531DN</t>
  </si>
  <si>
    <t>Servicii de coletare si transport deseuri inerte</t>
  </si>
  <si>
    <t xml:space="preserve">servicii de tiparire si legatorie carti (include printare continut si coperta), 60 exemplare </t>
  </si>
  <si>
    <t xml:space="preserve">79823000-9 </t>
  </si>
  <si>
    <t>servicii de legatorie carti (include printare continut si coperta), 20 exemplare</t>
  </si>
  <si>
    <t>adeziv sigilant elastic monocomponent)</t>
  </si>
  <si>
    <t>Cornier de aluminiu</t>
  </si>
  <si>
    <t>peroxid de hidrogen 100 ml, 5 sticle</t>
  </si>
  <si>
    <t>aracet 1 kg</t>
  </si>
  <si>
    <t>24911200-5 Adezivi</t>
  </si>
  <si>
    <t>textile legatorie - panza cruda 5 m si tifon apretat 5 m</t>
  </si>
  <si>
    <t>19200000-8 Materiale textile si articole conexe</t>
  </si>
  <si>
    <t>Monitor si tableta grafica</t>
  </si>
  <si>
    <t>30231300-0 Ecrane de afisare (Rev.2); 30237450-8 Tablete grafice  (Rev.2)</t>
  </si>
  <si>
    <t>publicare in MO partea a III-a post vacant in data de 11.04.2022</t>
  </si>
  <si>
    <t>publicare in MO partea a III-a post vacant in data de 16.03.2022</t>
  </si>
  <si>
    <t>anunt in ziar post vacant in data de 16.03.2022</t>
  </si>
  <si>
    <t>publicare in MO partea a III-a post vacant in data de 24.03.2022</t>
  </si>
  <si>
    <t>anunt in ziar post vacant in data de 24.03.2022</t>
  </si>
  <si>
    <t>publicare in MO partea a III-a post vacant in data de 25.03.2022</t>
  </si>
  <si>
    <t>anunt in ziar post vacant in data de 25.03.2022</t>
  </si>
  <si>
    <t>anunt in ziar post vacant in data de 11.04.2022</t>
  </si>
  <si>
    <t>waste toner multifunctional HP LaserJet 700 color M775, 2 buc</t>
  </si>
  <si>
    <t>Cazare pentru 3 nopti in Drobeta-Turnu Severin</t>
  </si>
  <si>
    <t>55100000-1 Servicii hoteliere (Anexa 2)</t>
  </si>
  <si>
    <t>71241000-9 - Studii de fezabilitate, servicii de consultanta, analize (Rev.2)</t>
  </si>
  <si>
    <t>prosop hartie  400 pachete, rola hartie pentru dozator Tork 35 bucati, servetele aparat Tork 30 bucati, husa material pentru racleta de 35 cm 3 buc, suport manson spalator 35 cm 3 buc, maner telescopic l=250 cm 2 buc, racleta profesionala sters geam 35 cm cu maner anatomic 5 buc</t>
  </si>
  <si>
    <t>39831240-0 Produse de curatenie</t>
  </si>
  <si>
    <t>30145100-8</t>
  </si>
  <si>
    <t>55000000-0 Servicii hoteliere, de restaurant</t>
  </si>
  <si>
    <t>SERVICII HOTELIERE, DE RESTAURANT - Anexa 2</t>
  </si>
  <si>
    <t>Cazare 2 nopti in Iasi (mic dejun inclus)</t>
  </si>
  <si>
    <t>cotizatie/taxa Membru CNPTI aferent anului 2022</t>
  </si>
  <si>
    <t>Servicii de spalatorie pentru o mocheta de 30mp</t>
  </si>
  <si>
    <t>Servicii de inspecție anuală console și echipamente GMDSS – LOT 1</t>
  </si>
  <si>
    <t>71356100-9 - Servicii de control tehnic (Rev.2</t>
  </si>
  <si>
    <t>35113000-9 - Echipament de siguranta (Rev.2)</t>
  </si>
  <si>
    <t>Declansator hidrostatic pentru EPIRB, GMDSS</t>
  </si>
  <si>
    <t>acumulator cu plumb, fara intretinere (12 V, 18 Ah)</t>
  </si>
  <si>
    <t>31431000-6</t>
  </si>
  <si>
    <t>tastatura usb multimedia, 4 bucati</t>
  </si>
  <si>
    <t>asignare si mentenanta anul 2022 clasa de adrese IP tip PA</t>
  </si>
  <si>
    <t>SERVICII DE EDITARE; SERVICII TIPOGRAFICE</t>
  </si>
  <si>
    <t>aparat telefonic sistem de operare iOS (Apple Iphone 13 PRO MAX 128GB sau echivalent)+husa</t>
  </si>
  <si>
    <t>32252000-4 Telefoane GSM (rev.2)</t>
  </si>
  <si>
    <t>role de hartie pentru POS bancar, dim 57 mm/18 m, 50 buc</t>
  </si>
  <si>
    <t>toner cyan CE341AC-1 buc, toner magenta CE343AC-1 buc</t>
  </si>
  <si>
    <t>aparat telefonie fixa pentru Sediul Central, 10 bucati</t>
  </si>
  <si>
    <t>32552110-1 Telefoane fara fir</t>
  </si>
  <si>
    <t>79100000-5 - Servicii juridice</t>
  </si>
  <si>
    <t>redactare, semnare actiune anulare Decizie nr. 1198/11.11.2021, cereri, asistenta si reprezentare in fata Curtii de Apel Bucuresti</t>
  </si>
  <si>
    <t>router wireless TP-Link Archer C80, AC1900, 1 buc</t>
  </si>
  <si>
    <t>32413100-2 Rutere de retea</t>
  </si>
  <si>
    <t xml:space="preserve">SERVICII JURIDICE </t>
  </si>
  <si>
    <t>Servicii de colectare si transport deseuri inerte (moloz amestecat 6 transporturi de 16m3, moloz curat 16 transporturi de 16m3)</t>
  </si>
  <si>
    <t>Multifunctional A4 laser color</t>
  </si>
  <si>
    <t>set tonere multifunctional A4 laser color</t>
  </si>
  <si>
    <t>venituri proprii/buget</t>
  </si>
  <si>
    <t>CONTRACT SUBSECVENT 1 telefonie mobila (Acord cadru 1691/CN/29.03.2022 ONAC-Vodafone)</t>
  </si>
  <si>
    <t>anunt in MO partea a III-a post vacant in data de 21.04.2022</t>
  </si>
  <si>
    <t>anunt in ziar post vacant in data de 21.04.2022</t>
  </si>
  <si>
    <t>anunt in MO partea a III-a post vacant in data de 26.04.2022 si 27.04.2022</t>
  </si>
  <si>
    <t>anunt in ziar post vacant in data de 26.04.2022 si 27.04.2022</t>
  </si>
  <si>
    <t>Contract subsecvent 1 achizitie centralizata birotica si papetarie (acord cadru nr 1229/CN/01.02.2022 ONAC-LECOM BIROTICA ARDEAL SRL)</t>
  </si>
  <si>
    <t>Materiale pentru contract Servicii de mentenanţă (întreținere și reparații) instalaţii termice, instalații sanitare, instalațe hidrofor şi circuite de apă</t>
  </si>
  <si>
    <t>44411000-4 Articole sanitare (Rev.2)</t>
  </si>
  <si>
    <t>anunt in MO partea a III-a post vacant in data de 28.04.2022</t>
  </si>
  <si>
    <t>anunt in ziar post vacant in data de 28.04.2022</t>
  </si>
  <si>
    <t>taxa publicare 2 articole Conferinta ModTech 2022</t>
  </si>
  <si>
    <t>taxa anuala membru BSAMI</t>
  </si>
  <si>
    <t>Servicii de inchiriere macara pentru lansarea la apa ambarcatiuni UMC Sediu Lac Mamaia</t>
  </si>
  <si>
    <t>45510000-5 Închiriere de macarale cu operator</t>
  </si>
  <si>
    <t>50240000-9 Servicii de reparare si de intretinere si servicii conexe pentru transportul maritim si pentru alte echipamente</t>
  </si>
  <si>
    <t>Servicii pregatire de sezon motoare ambarcatiuni SLM</t>
  </si>
  <si>
    <t>55310000-6 - Servicii de restaurant cu ospătari(Anexa 2)</t>
  </si>
  <si>
    <t>Servicii de restaurant pentru reprezentant IAMU</t>
  </si>
  <si>
    <t>Cazare 6 nopti, 2 persoane, 2 orase din Bangladesh</t>
  </si>
  <si>
    <t>60400000-2 - Servicii de transport aerian</t>
  </si>
  <si>
    <t>SERVICII TRANSPORT AERIAN</t>
  </si>
  <si>
    <t>Memory stick 128 Gb si 32 GB</t>
  </si>
  <si>
    <t>Laptop 15.6 inch, 16 GB DDR4 - 1 bucata</t>
  </si>
  <si>
    <t>set toner imprimanta Konica Minolta C227 B/C/M/Y</t>
  </si>
  <si>
    <t>mouse USB, 1600 dpi</t>
  </si>
  <si>
    <t>30237410-6 Mouse pentru computer</t>
  </si>
  <si>
    <t>taxa de evaluare periodica domeniu de studii universitare de masterat Inginerie navala si navigatie</t>
  </si>
  <si>
    <t>taxa evaluare periodica domeniu de studii universitare de masterat Inginerie electronica, telecomunicati si tehnologii informationale</t>
  </si>
  <si>
    <t>cartus Canon IP7250</t>
  </si>
  <si>
    <t>pix personalizat din metal cu clip extra-flexibil, grip cauciucat, mina mare albastra - 100 buc</t>
  </si>
  <si>
    <t>buget activitate extracuriculara Capitan pe nava viitorului</t>
  </si>
  <si>
    <t>Servicii de transport aerian (3 oferte)</t>
  </si>
  <si>
    <t>anunt in MO partea a III-a post vacant in data de 11.05.2022</t>
  </si>
  <si>
    <t>anunt in ziar post vacant in data de 11.05.2022</t>
  </si>
  <si>
    <t>Servicii de constatare si reparatie pompa cu tocator ape murdare SLM</t>
  </si>
  <si>
    <t xml:space="preserve">taxa anuala membru Nautical Institute </t>
  </si>
  <si>
    <t>taxa participare Conferinta a 26-a Internationala Conference on Circuits Systems, Communications and Computers (CSCC 2022), Grecia 19-22 iulie 2022</t>
  </si>
  <si>
    <t>taxa anuala Asociatia Grup Local Dobrogea Nord</t>
  </si>
  <si>
    <t>asigurare de calatorie in Bangladesh, 2 persoane, 30.05-07.06.2022</t>
  </si>
  <si>
    <t>66510000-8</t>
  </si>
  <si>
    <t>servicii de consultanta tehnica pentru marirea puterii simultan absorbite din PT765 de la Baza Nautica (intocmire dosar utilizare si depunere la E-Distributie Dobrogea SA, Consultanta date tehnice echipamente Medie Tensiune-compartiment utilizator; Caiet de sarcini pentru achizi'ie echipamente conform Aviz Tehnic de Racordare)</t>
  </si>
  <si>
    <t>toner CE341A-2 buc, toner CE342A-2 buc, toner CE343A-2 buc, toner CE340A- 1 buc</t>
  </si>
  <si>
    <t>Placute gravate 280x45mm, 2 buc; Placuta gravata 290x160mm, 1 buc</t>
  </si>
  <si>
    <t>Produse si materiale electrice CSU Neptun-Corp 3</t>
  </si>
  <si>
    <t>toner CF410X negru-5 buc, set tonere color CF411X+CF412X+CF413X</t>
  </si>
  <si>
    <t>scanner 2 bucati</t>
  </si>
  <si>
    <t>38520000-6 Scanere (Rev.2)</t>
  </si>
  <si>
    <t>Servicii de verificare tehnica anuala echipamente PSI-Poligon de antrenament și simulare situatii de urgenta</t>
  </si>
  <si>
    <t>71630000-3 - Servicii de inspecţie şi testare tehnică</t>
  </si>
  <si>
    <t xml:space="preserve">Servicii de mentenanta preventiva si corectiva sisteme de securitate </t>
  </si>
  <si>
    <t>30192153-8 - Stampile cu text (Rev.2)</t>
  </si>
  <si>
    <t>diverse materiale si produse sanitare SLM (robineti, senzori, teava PPR, cot PPR, clema, cot PPR, racord, mufa PPR, calorifer otel, adeziv pvc, banda bituminoasa, etansant si adeziv poliuretanic)</t>
  </si>
  <si>
    <t>produse si materiale pentru constructii SLM (ciment, gresie exterior, bordura beton, burgiu beton, surub pt fereastra, tub rigid cablu, clema apasare, teu tub rigid, curba pt tub rigid, diblu melcat, pensula vopsea alchidica)</t>
  </si>
  <si>
    <t>anunt in MO partea a III-a post vacant in data de 16.05.2022</t>
  </si>
  <si>
    <t>anunt in ziar post vacant in data de 16.05.2022</t>
  </si>
  <si>
    <t>set tonere HP Color Laser MFP 179 fnw (W2070A+W2071A+W2072A+W2073A)</t>
  </si>
  <si>
    <t>contactor 230VAC, 12A, 3PNO, LC1K1201P7 sau echivalent, 1 buc</t>
  </si>
  <si>
    <t>31681000-3 - Accesorii electrice</t>
  </si>
  <si>
    <t>pompa sumersibila cu tocator Zenit GRN 300/2/G50H A1Dt sau echivalent</t>
  </si>
  <si>
    <t>42122220-8 Pompe de ape reziduale</t>
  </si>
  <si>
    <t>publicare decizie 103/11.05.2022 in Monitorul Oficial in data de 18.05.2022</t>
  </si>
  <si>
    <t>placheta aniversara cu caseta de plus, 2 bucati</t>
  </si>
  <si>
    <t>anunt in MO partea a III-a post vacant in data de 20.05.2022</t>
  </si>
  <si>
    <t>anunt in ziar 2 posturi vacante in data de 20.05.2022</t>
  </si>
  <si>
    <t>anunt in MO partea a III-a post vacant in data de 23.05.2022</t>
  </si>
  <si>
    <t>anunt in ziar post vacant in data de 23.05.2022</t>
  </si>
  <si>
    <t>30192700-8</t>
  </si>
  <si>
    <t>abonament Data Host revosta Journal of Marine Technology and Enviroment</t>
  </si>
  <si>
    <t>buget cercetare</t>
  </si>
  <si>
    <t>aparate aer conditionat cu montaj, CSUN, 7 buc</t>
  </si>
  <si>
    <t>39717200-3 Aparate de aer conditionat</t>
  </si>
  <si>
    <t>71621000-7 - Servicii de analiză sau consultanţă tehnică</t>
  </si>
  <si>
    <r>
      <t>Servicii de consultanta in domeniul achizitiilor publice proiect</t>
    </r>
    <r>
      <rPr>
        <i/>
        <sz val="10"/>
        <rFont val="Calibri"/>
        <family val="2"/>
        <scheme val="minor"/>
      </rPr>
      <t xml:space="preserve"> Un viitor mai sigur pentru studenti</t>
    </r>
  </si>
  <si>
    <t>prelungire abonament anual acordare domeniu si host revista Journal of Marine Technology and Environment</t>
  </si>
  <si>
    <t>taxa de participare 2 persoane la Adunarea Generala A.N.D.G.A.U.P. din Romania, organizata la Iasi in perioada 26-29.05.2022</t>
  </si>
  <si>
    <t>redeventa trim I/2022</t>
  </si>
  <si>
    <t>30192170-3 Panouri de afisare</t>
  </si>
  <si>
    <t>aviziere de afisare, 3 buc (dimensiuni minime: 90x60cm)</t>
  </si>
  <si>
    <t>Software Euronav SeaPro Standard inclusiv harta Port Constanta (include instalare)</t>
  </si>
  <si>
    <t>48160000-7 - Pachete software pentru biblioteci</t>
  </si>
  <si>
    <t>DIVERSE PACHETE SOFTWARE EDUCATIONALE</t>
  </si>
  <si>
    <t xml:space="preserve">DIVERSE PACHETE SOFTWARE </t>
  </si>
  <si>
    <t>PROIECT CNFIS-FDI-2022-0529</t>
  </si>
  <si>
    <t>proiect</t>
  </si>
  <si>
    <t>mouse wireless 16000 dpi, usb 2.0 - 4 buc</t>
  </si>
  <si>
    <t>38650000-6 Echipament fotografic</t>
  </si>
  <si>
    <t>tableta grafica - 4 buc, boxa portabila - 4 buc</t>
  </si>
  <si>
    <t>bratara fitness - 4 buc</t>
  </si>
  <si>
    <t>37400000-2 Articole si echipament de sport</t>
  </si>
  <si>
    <t>servicii hoteliere 19-22 iulie Chania - 2 persoane</t>
  </si>
  <si>
    <t>55100000-1 Servicii hoteliere</t>
  </si>
  <si>
    <t>servicii hoteliere 16-18 iunie Ohrid, Macedonia - 2 persoane</t>
  </si>
  <si>
    <t>ștampila 47x18mm, culoare neagra</t>
  </si>
  <si>
    <t>acumulator cu plumb, fara intretinere (12 V, 18 Ah) - 3 bucati</t>
  </si>
  <si>
    <t>80420000-4 - Servicii de e-invatare (e-learning) (Rev.2)</t>
  </si>
  <si>
    <t>birotica si papetarie - ctr subsecvent 1 achizitie centralizata ONAC</t>
  </si>
  <si>
    <t>pamant vegetal negru</t>
  </si>
  <si>
    <t>14212410-7 Pamant vegetal (Rev.2)</t>
  </si>
  <si>
    <t xml:space="preserve">2 buc. toner pentru imprimanta LaserJet 700 color MFP - CE341AC -CYAN </t>
  </si>
  <si>
    <t xml:space="preserve">Contract Elaborare DALI,,Consolidare, Reabilitare si Modernizare Sala de Sport” Universitatea Maritima din Constanta Bd.Aurel Vlaicu nr.123 </t>
  </si>
  <si>
    <t>kit cartuse toner negru, cyan, magenta, yellow pentru Konica Minolta C227 - Bizhub</t>
  </si>
  <si>
    <t>72310000-1 - Servicii de procesare de date (Rev.2); 79941000-2 - Servicii de taxare</t>
  </si>
  <si>
    <t>Contract Servicii de procesare date de cercetare și Taxe de publicizare și publicare a rezultatelor stiintifice
 PUBLICAT</t>
  </si>
  <si>
    <t>90511100-3 Servicii de colectare a deseurilor urbane solide</t>
  </si>
  <si>
    <t>carton A4 160 g/mp colorat in masa galben pal, 250 coli/top - 4 topuri, carton A4 250 g/mp alb, 250 coli/top -4 topuri</t>
  </si>
  <si>
    <t>30197600-2</t>
  </si>
  <si>
    <t>toner negru ORIGINAL XEROX PHASER 6510 6515, 3 buc</t>
  </si>
  <si>
    <t>Taxa aferentă înscriere calificare program de studii de licenta"Drept maritim"</t>
  </si>
  <si>
    <t>taxa judiciara aferenta dosar Curtea de Apel Bucuresti nr.3591/2/2022</t>
  </si>
  <si>
    <t>1 set tonere color Cyan/Magenta/Yellow 44469724/23/22 pentru imprimanta OKI MC562w si 2 bucăți toner negru 44973508 pentru imprimanta OKI MC562w</t>
  </si>
  <si>
    <t>3150,00</t>
  </si>
  <si>
    <t xml:space="preserve">30125100-2 </t>
  </si>
  <si>
    <t>39831700-3 Distribuitoare automate de sapun</t>
  </si>
  <si>
    <t>dispenser sapun lichid TORK sau echivalent manual 561000, 475 ml alb, dispenser sapun lichid MECO alb sau echivalent de 500 ml</t>
  </si>
  <si>
    <t>570,00</t>
  </si>
  <si>
    <t>CONTRACT SUBSECVENT Benzina si motorina OMV, prin ONAC</t>
  </si>
  <si>
    <t>Cazare trei nopti Hotel DALI sau Continental Forum-Audit Nautical Institute</t>
  </si>
  <si>
    <t>Servicii de audit ptr re-acreditare Centru de DP, pentru 3 ani</t>
  </si>
  <si>
    <t>79212300-6 - Servicii de auditare legală</t>
  </si>
  <si>
    <t>SERVICII DE AUDITARE-DIVERSE</t>
  </si>
  <si>
    <t>echipamente laborator disciplina Bazele Electrotehnicii (Interfața Unitrain-1 buc; Modul- DC Technology-2buc; Modul AC Technology-2 buc; Modul - Electrical Network Analysis-2buc.)</t>
  </si>
  <si>
    <t>kit inlocuire trusa sanitara, 30 bucati</t>
  </si>
  <si>
    <t>8 tonere compatibile cu imprimanta HP Color Laser MPF 179fnw, cu urmatoarele coduri: W2070A - 2 SETURI(negre), W2071A, W2072A, W2073A - 2 seturi(color)</t>
  </si>
  <si>
    <t>materiale promotionale (200 set instrument de scris personalizate, 200 agende personalizate, 200 sacose personalizate)</t>
  </si>
  <si>
    <t>39294100-0 Produse informative si de promovare</t>
  </si>
  <si>
    <t>39513100-2 Fete de masa</t>
  </si>
  <si>
    <t xml:space="preserve">fata de masa 100% bumbac -70 buc, dim 140x200 cm-40 buc, dim 150x180 cm-30 buc </t>
  </si>
  <si>
    <t>PROIECT CNFIS-FDI-2022-0440</t>
  </si>
  <si>
    <t>Servicii de promovare a ofertei educaționale incluzive a Universității Maritime din Constanţa prin desfăşurarea unei campanii de marketing online cu ajutorul unui sistem dedicat de tip CRM adaptat necesităţilor universităţii</t>
  </si>
  <si>
    <t>79342200-5 Servicii de promovare (Rev.2)</t>
  </si>
  <si>
    <t>46218,00</t>
  </si>
  <si>
    <t>camera web full HD, 1080 p, 1 buc</t>
  </si>
  <si>
    <t>30237240-3 Camera web (Rev.2)</t>
  </si>
  <si>
    <t>Servicii de verificare tehnica periodica la centralele termice din dotarea UMC pentru 2 ani</t>
  </si>
  <si>
    <t>71356100-9 Servicii de control tehnic</t>
  </si>
  <si>
    <t>NI Logbook-uri pentru DP Induction, 40 buc+taxe vamale</t>
  </si>
  <si>
    <t>monitor LED 55 inch - 3 bucati</t>
  </si>
  <si>
    <t>30231300-0 Ecrane de afisare (Rev.2)</t>
  </si>
  <si>
    <t>Contract Servicii de formare profesionala in domeniul DP pentru perioada iulie 2022-iulie 2023</t>
  </si>
  <si>
    <t>80510000-2-Servicii de formare specializată</t>
  </si>
  <si>
    <t>laptop 15.6 inch 8 GB SSD 512 GB, 4 bucati</t>
  </si>
  <si>
    <t>card memorie 256 GB 90 MB/s - 1 buc</t>
  </si>
  <si>
    <t>aparat foto profesional 18 MP, diagonala display 2.7"</t>
  </si>
  <si>
    <t>30233180-6 Dispozitive de stocare cu memorie flash</t>
  </si>
  <si>
    <t>hartie A4 80 gr 500 coli/top, 300 topuri</t>
  </si>
  <si>
    <t>taxa membru The Nautical Institute</t>
  </si>
  <si>
    <t>Automat programabil (PLC), 1 buc; Cablu convertor de interfata cu programare AL/AL2 conexiune PC RS232, 2,5m, 1 buc</t>
  </si>
  <si>
    <t>PRODUSE PENTRU DP (capsule cafea, pahare carton unica folosinta (set de 100 buc), servetele de masa (pachet de 100 buc))</t>
  </si>
  <si>
    <t>taxa publicare capitol de carte Studies on the short-term effects of the pesticides use on vineyard microbiome</t>
  </si>
  <si>
    <t>roll-up Inginerie și Management în domeniul Transporturilor</t>
  </si>
  <si>
    <t>30192170-3 - Panouri de afisare (Rev.2)</t>
  </si>
  <si>
    <t>taxa tarif tarifului de utilizare spectru pentru Serviciul Mobil Marim (01.04.2022-30.06.2022)</t>
  </si>
  <si>
    <t>taxa publicare articol acceptat la conferinta ICINS 2022</t>
  </si>
  <si>
    <t>anunturi in MO (5) partea a III-a posturi vacante in data de 23, 28 si 29.06.2022</t>
  </si>
  <si>
    <t>PROIECT CNFIS-FDI-2022-0639</t>
  </si>
  <si>
    <t>taxa participare Conferinta Internationala ModTech 2022</t>
  </si>
  <si>
    <t xml:space="preserve">79941000-2 - Servicii de taxare </t>
  </si>
  <si>
    <t>Servicii de perfecţionare a personalului (79633000-0)</t>
  </si>
  <si>
    <t>Curs implementare de solutii de securitate cibernetica-WAZUH, 19 persoane</t>
  </si>
  <si>
    <t>SERVICII DE PERFECȚIONARE  PROFESIONALĂ  PERSONAL UMC</t>
  </si>
  <si>
    <t>anunt in ziar a trei posturi vacante muncitori calificati in data de 23.06.2022</t>
  </si>
  <si>
    <t>anunt in ziar post vacant de administrator patrimoniu in data de 27.06.2022</t>
  </si>
  <si>
    <t>anunt in ziar post vacant de secretar facultate in data de 23.05.2022</t>
  </si>
  <si>
    <t>anunt in ziar post vacant de Sef Serviciu Tehnic in data de 28.06.2022</t>
  </si>
  <si>
    <t>anunt in ziar post vacant de consilier juridic in data de 29.06.2022</t>
  </si>
  <si>
    <t>anunt in MO partea a III-a post vacant in data de 30.06.2022</t>
  </si>
  <si>
    <t>revizii tehnice periodice autovehicule Renault Megane, Dacia Duster, Dacia Logan Van, VW Caravelle</t>
  </si>
  <si>
    <t xml:space="preserve">71356100-9 Servicii de control tehnic </t>
  </si>
  <si>
    <t>buget</t>
  </si>
  <si>
    <t xml:space="preserve">Contract Expertiza tehnică, proiectarea și execuție lucrări de extindere și conformizare a instalațiilor existente de detectare, semnalizare și avertizare în caz de incendiu și iluminat de siguranță până la acoperire totală la nivelul întregii clădiri, inclusiv mentenanta intregului sistem, la sediul central al Universității Maritime din Constanța, str Mircea cel Bătrân nr.104, Constanța </t>
  </si>
  <si>
    <t>Servicii de proiectare extindere și modificare instalație de alimentare gaze naturale SLM</t>
  </si>
  <si>
    <t>71322200-3 - Servicii de proiectare a conductelor (Rev.2)</t>
  </si>
  <si>
    <t>Aparate aer conditionat, 9000 BTU, 12 buc Sediu Central, montaj inclus</t>
  </si>
  <si>
    <t>Frigider cu o usa 88l, Arctic sau echivalent, 12 buc, Sediul Central</t>
  </si>
  <si>
    <t>39711130-9 Frigidere</t>
  </si>
  <si>
    <t>Priza simpla aplicata, 13 buc, Sediul Central</t>
  </si>
  <si>
    <t>31224100-3 Fise si prize</t>
  </si>
  <si>
    <t>curs universitar Drept penal al mediului, Editura Universul Juridic, 55 exemplare</t>
  </si>
  <si>
    <t xml:space="preserve">22100000-1  -  Carti, brosuri si pliante tiparite (Rev.2) </t>
  </si>
  <si>
    <t>taxa participare Conferinta internationala ModTech 2022</t>
  </si>
  <si>
    <t xml:space="preserve">inchiriere 250 scaune pentru Festivitatea de absolvire </t>
  </si>
  <si>
    <t>venituri proprii/ buget</t>
  </si>
  <si>
    <t>Sistem de tip software integrat pentru biblioteca si servicii de mentenanta pe perioada primilor 5 ani</t>
  </si>
  <si>
    <t>anunt in ziar 3 posturi vacante ingrijitor cladiri in data de 30.06.2022</t>
  </si>
  <si>
    <t>servicii de transport aerian Bucuresti-Chania, 2 persoane</t>
  </si>
  <si>
    <t>curea operator inchidere/deschidere usi cabina ascensor</t>
  </si>
  <si>
    <t>42419510-4</t>
  </si>
  <si>
    <t>1869.2 (400$)</t>
  </si>
  <si>
    <t>Taxa anuala pentru functionarea Centrului acreditat de testare MARLINS pentru personal navigant in cadrul UMC.</t>
  </si>
  <si>
    <t>licenta Octopus 6 Office pentru perioada 01.07.2022-31.06.2023</t>
  </si>
  <si>
    <t>kit role imprimanta HP Color Laser Jet Pro MFP M477fdw</t>
  </si>
  <si>
    <t>dierse materiale si produse sanitare Sediul Central (robineti, baterii lavoar, suport hartie, silicon sanitar, moment fix, suport prosop, savoniera)</t>
  </si>
  <si>
    <t>cazare Republica Moldova, 7 persoane</t>
  </si>
  <si>
    <t>toner negru CF410A 2 bucati</t>
  </si>
  <si>
    <t xml:space="preserve">Computer de birou de tip AIO </t>
  </si>
  <si>
    <t>tricouri - 11 bucati personalizate cu sigla UMC</t>
  </si>
  <si>
    <t>SERVICII  DE AUDIT ENERGETIC</t>
  </si>
  <si>
    <t>Contract ,,Servicii de audit energetic clădire Sediul Central al Universității Maritime din Constanța, str. Mircea cel Batran nr.104, Constanța ”</t>
  </si>
  <si>
    <t>71314300-5 - Servicii de consultanţă în eficienţă energetică</t>
  </si>
  <si>
    <t>SERVICII DE EXPERTIZARE TEHNICĂ A CLĂDIRILOR</t>
  </si>
  <si>
    <t>71319000-7 - Servicii de expertiză</t>
  </si>
  <si>
    <t>Contract ,,Servicii de expertizare tehnică a clădirii - Sediul Central al Universității Maritime din Constanța, str. Mircea cel Batran nr.104, Constanța ”</t>
  </si>
  <si>
    <t xml:space="preserve">Lucrari de reparatii curente la corp sud cladire C3 - biblioteca - CSU Neptun </t>
  </si>
  <si>
    <t>250.000,00
achizitionat 186.467,89</t>
  </si>
  <si>
    <t>79341000-6 Servicii de publicitate (Rev.2) 22462000-6 Materiale publicitare (Rev.2)</t>
  </si>
  <si>
    <t>roll-up, 2 buc si Pop-up 3x4m, 1 buc, ecusoane cu snur, 60 ecusoane. Conferinta Cyber 12-15 iulie 2022</t>
  </si>
  <si>
    <t>servicii de fotocopiere</t>
  </si>
  <si>
    <t>79521000-2</t>
  </si>
  <si>
    <t>Produse sistem supraveghere TVCI Sediu Central si Sistem de averizare la incendiu Camin Far 3 (HDD-1 buc, Camere video-2 buc, Doza PT-2 buc, alimentator 12V/2A-2 buc, cablu FTP 100 ml, Detector de fum-1buc)</t>
  </si>
  <si>
    <t>anunt in ziar post vacant de inginer I in data de 30.06.2022</t>
  </si>
  <si>
    <t>anunt in ziar post temporar vacant de asistent de cercetare stiintifica in data de 30.06.2022</t>
  </si>
  <si>
    <t>anunt in MO partea a III-a post vacant in data de 30.06.2022 ingrijitor cladiri 3 posturi</t>
  </si>
  <si>
    <t>anunt in MO partea a III-a post vacant in data de 30.06.2022 asistent de cercetare stiintifica</t>
  </si>
  <si>
    <t>anunt in MO partea a III-a post vacant in data de 30.06.2022 temporar vacant inginer i</t>
  </si>
  <si>
    <t>TV Led Smart si suporti TV, 20 seturi</t>
  </si>
  <si>
    <t>32324100-1 Televizoare color</t>
  </si>
  <si>
    <t>venituri proprii+CNFIS-FDI-2022-0440</t>
  </si>
  <si>
    <t>produse personalizate eveniment Maritime Summer University 2022 (105 agende personalizate, 105 bratari de cauciuc personalizate, 105 brelocuri personalizate, 105 bucket hat-uri personalizate, 315 pixuri personalizate, 105 rucsace tip sac personalizate, 140 tricouri personalizate)</t>
  </si>
  <si>
    <t>22458000-5 Imprimate la comanda (Rev.2)</t>
  </si>
  <si>
    <t>servicii de reinnoire semnatura electronica, 3 ani</t>
  </si>
  <si>
    <t>CONTRACT Servicii de actualizare Scenariu de securitate la incendiu pentru cladire Sediul Central al UMC, Str. Mircea cel Batran nr.104</t>
  </si>
  <si>
    <t>Componente electronice</t>
  </si>
  <si>
    <t>! NECESITATE: COMPUTERE, TV, VIDEOPROIECTOARE/PIESE ȘI ACCESORII PENTRU COMPUTERE, RETELE ȘI VIDEOPROIECTOARE</t>
  </si>
  <si>
    <t xml:space="preserve">COMBUSTIBILI LICHIZI, GAZOSI, SOLIZI SI ULEIURI </t>
  </si>
  <si>
    <t>LOGBOOK-uri pentru cursuri DP</t>
  </si>
  <si>
    <t>MATERIALE PUBLICITARE; PRODUSE IMPRIMATE</t>
  </si>
  <si>
    <t>ASIGURARI, VINIETE DE AUTOMOBILE ȘI PERMISE AUTO</t>
  </si>
  <si>
    <t xml:space="preserve">REVIZII, REPARATII, VERIFICARI MASINI, VERIFICARE SI DESCARCARE TAHOGRAF </t>
  </si>
  <si>
    <t>NECESITATE: Echipamente periferice (imprimanta, copiator, multifunctionala, scanner, videoproiector)</t>
  </si>
  <si>
    <t>NECESITATE: Mobilier</t>
  </si>
  <si>
    <t>NECESITATE: Papetarie</t>
  </si>
  <si>
    <t>NECESITATE: COMPUTERE, TV, VIDEOPROIECTOARE/PIESE ȘI ACCESORII PENTRU COMPUTERE, RETELE ȘI VIDEOPROIECTOARE</t>
  </si>
  <si>
    <t>PROIECT ID 2019-1-TR01-KA203-077463 Erasmus +</t>
  </si>
  <si>
    <t>SERVICII DE CONSULTANŢĂ  in achizitii publice</t>
  </si>
  <si>
    <t>SERVICII PENTRU EVENIMENTE</t>
  </si>
  <si>
    <t xml:space="preserve">SERVICII DE CONSULTANTA;  SERVICII DE ASISTENTA </t>
  </si>
  <si>
    <t>Taxa publicare in IOP EES</t>
  </si>
  <si>
    <r>
      <t>PROIECT IAMU FY2020 (derulare: 01.05.2021</t>
    </r>
    <r>
      <rPr>
        <b/>
        <i/>
        <sz val="10"/>
        <rFont val="Calibri"/>
        <family val="2"/>
      </rPr>
      <t>÷</t>
    </r>
    <r>
      <rPr>
        <b/>
        <i/>
        <sz val="10"/>
        <rFont val="Calibri"/>
        <family val="2"/>
        <scheme val="minor"/>
      </rPr>
      <t>31.05.2022)</t>
    </r>
  </si>
  <si>
    <r>
      <t>Componente electronice - conf referat 986/08.02.22</t>
    </r>
    <r>
      <rPr>
        <b/>
        <sz val="10"/>
        <rFont val="Calibri"/>
        <family val="2"/>
        <scheme val="minor"/>
      </rPr>
      <t xml:space="preserve"> </t>
    </r>
    <r>
      <rPr>
        <sz val="10"/>
        <rFont val="Calibri"/>
        <family val="2"/>
        <scheme val="minor"/>
      </rPr>
      <t>DIN 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</si>
</sst>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b/>
      <i/>
      <sz val="10"/>
      <name val="Calibri"/>
      <family val="2"/>
      <scheme val="minor"/>
    </font>
    <font>
      <sz val="9"/>
      <name val="Calibri"/>
      <family val="2"/>
      <scheme val="minor"/>
    </font>
    <font>
      <b/>
      <sz val="9"/>
      <name val="Calibri"/>
      <family val="2"/>
      <scheme val="minor"/>
    </font>
    <font>
      <b/>
      <u/>
      <sz val="10"/>
      <name val="Calibri"/>
      <family val="2"/>
      <scheme val="minor"/>
    </font>
    <font>
      <i/>
      <sz val="10"/>
      <name val="Calibri"/>
      <family val="2"/>
      <scheme val="minor"/>
    </font>
    <font>
      <b/>
      <sz val="14"/>
      <name val="Calibri"/>
      <family val="2"/>
      <scheme val="minor"/>
    </font>
    <font>
      <i/>
      <sz val="9"/>
      <name val="Calibri"/>
      <family val="2"/>
      <scheme val="minor"/>
    </font>
    <font>
      <b/>
      <i/>
      <sz val="10"/>
      <name val="Calibr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92">
    <xf numFmtId="0" fontId="0" fillId="0" borderId="0" xfId="0"/>
    <xf numFmtId="0" fontId="3" fillId="0" borderId="1" xfId="2" applyFont="1" applyFill="1" applyBorder="1" applyAlignment="1">
      <alignment horizontal="left" vertical="center" wrapText="1"/>
    </xf>
    <xf numFmtId="0" fontId="4" fillId="0" borderId="2" xfId="2" applyFont="1" applyFill="1" applyBorder="1" applyAlignment="1">
      <alignment horizontal="center" vertical="center" wrapText="1"/>
    </xf>
    <xf numFmtId="43" fontId="4" fillId="0" borderId="2" xfId="1" applyFont="1" applyFill="1" applyBorder="1" applyAlignment="1">
      <alignment horizontal="center" vertical="center" wrapText="1"/>
    </xf>
    <xf numFmtId="0" fontId="4" fillId="0" borderId="2" xfId="2" applyFont="1" applyFill="1" applyBorder="1" applyAlignment="1">
      <alignment horizontal="center" vertical="center" wrapText="1" shrinkToFi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4" fillId="0" borderId="6" xfId="2" applyFont="1" applyFill="1" applyBorder="1" applyAlignment="1">
      <alignment horizontal="left" vertical="center" wrapText="1"/>
    </xf>
    <xf numFmtId="0" fontId="3" fillId="0" borderId="1" xfId="2" applyFont="1" applyFill="1" applyBorder="1" applyAlignment="1">
      <alignment horizontal="center" vertical="center" wrapText="1" shrinkToFit="1"/>
    </xf>
    <xf numFmtId="0" fontId="4" fillId="0" borderId="1" xfId="2" applyFont="1" applyFill="1" applyBorder="1" applyAlignment="1">
      <alignment vertical="center" wrapText="1"/>
    </xf>
    <xf numFmtId="0" fontId="4" fillId="0" borderId="6" xfId="2" applyFont="1" applyFill="1" applyBorder="1" applyAlignment="1">
      <alignment horizontal="center" vertical="center" wrapText="1" shrinkToFit="1"/>
    </xf>
    <xf numFmtId="43" fontId="4" fillId="0" borderId="1" xfId="2" applyNumberFormat="1" applyFont="1" applyFill="1" applyBorder="1" applyAlignment="1">
      <alignment horizontal="center" vertical="center" wrapText="1" shrinkToFit="1"/>
    </xf>
    <xf numFmtId="43" fontId="3" fillId="0" borderId="1" xfId="2" applyNumberFormat="1" applyFont="1" applyFill="1" applyBorder="1" applyAlignment="1">
      <alignment horizontal="center" vertical="center" wrapText="1"/>
    </xf>
    <xf numFmtId="0" fontId="4" fillId="0" borderId="2" xfId="2" applyFont="1" applyFill="1" applyBorder="1" applyAlignment="1">
      <alignment horizontal="left" vertical="center" wrapText="1"/>
    </xf>
    <xf numFmtId="43" fontId="4" fillId="0" borderId="2"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5"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43" fontId="3" fillId="0" borderId="1" xfId="1" applyFont="1" applyFill="1" applyBorder="1" applyAlignment="1">
      <alignment horizontal="center" vertical="center" wrapText="1"/>
    </xf>
    <xf numFmtId="0" fontId="4" fillId="0" borderId="0" xfId="2" applyFont="1" applyFill="1" applyBorder="1" applyAlignment="1">
      <alignment horizontal="center" vertical="center" wrapText="1" shrinkToFit="1"/>
    </xf>
    <xf numFmtId="43" fontId="4" fillId="0" borderId="0" xfId="2" applyNumberFormat="1" applyFont="1" applyFill="1" applyBorder="1" applyAlignment="1">
      <alignment horizontal="center" vertical="center" wrapText="1"/>
    </xf>
    <xf numFmtId="0" fontId="4" fillId="0" borderId="1" xfId="5" applyFont="1" applyFill="1" applyBorder="1" applyAlignment="1">
      <alignment horizontal="left" vertical="center" wrapText="1" shrinkToFit="1"/>
    </xf>
    <xf numFmtId="0" fontId="4" fillId="0" borderId="4" xfId="2" applyFont="1" applyFill="1" applyBorder="1" applyAlignment="1">
      <alignment horizontal="center" vertical="center" wrapText="1" shrinkToFit="1"/>
    </xf>
    <xf numFmtId="0" fontId="4" fillId="0" borderId="4" xfId="2" applyFont="1" applyFill="1" applyBorder="1" applyAlignment="1">
      <alignment horizontal="left" vertical="center" wrapText="1"/>
    </xf>
    <xf numFmtId="43" fontId="4" fillId="0" borderId="1" xfId="2" applyNumberFormat="1" applyFont="1" applyFill="1" applyBorder="1" applyAlignment="1">
      <alignment horizontal="center" vertical="center" wrapText="1"/>
    </xf>
    <xf numFmtId="4" fontId="4" fillId="0" borderId="1" xfId="2" applyNumberFormat="1" applyFont="1" applyFill="1" applyBorder="1" applyAlignment="1">
      <alignment horizontal="right" vertical="center" wrapText="1"/>
    </xf>
    <xf numFmtId="0" fontId="4" fillId="0" borderId="5"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43" fontId="4" fillId="0" borderId="4" xfId="3" applyNumberFormat="1" applyFont="1" applyFill="1" applyBorder="1" applyAlignment="1">
      <alignment horizontal="center" vertical="center" wrapText="1"/>
    </xf>
    <xf numFmtId="0" fontId="6" fillId="0" borderId="1" xfId="5" applyFont="1" applyFill="1" applyBorder="1" applyAlignment="1">
      <alignment horizontal="left" vertical="center" wrapText="1"/>
    </xf>
    <xf numFmtId="0" fontId="3" fillId="0" borderId="1" xfId="2" applyFont="1" applyFill="1" applyBorder="1" applyAlignment="1">
      <alignment vertical="center" wrapText="1"/>
    </xf>
    <xf numFmtId="43" fontId="3" fillId="0" borderId="1" xfId="2" applyNumberFormat="1" applyFont="1" applyFill="1" applyBorder="1" applyAlignment="1">
      <alignment horizontal="center" vertical="center" wrapText="1" shrinkToFit="1"/>
    </xf>
    <xf numFmtId="0" fontId="4" fillId="0" borderId="3" xfId="2" applyFont="1" applyFill="1" applyBorder="1" applyAlignment="1">
      <alignment horizontal="center" vertical="center" wrapText="1"/>
    </xf>
    <xf numFmtId="43" fontId="4" fillId="0" borderId="1" xfId="3" applyNumberFormat="1" applyFont="1" applyFill="1" applyBorder="1" applyAlignment="1">
      <alignment horizontal="center" vertical="center" wrapText="1"/>
    </xf>
    <xf numFmtId="0" fontId="4" fillId="0" borderId="0" xfId="2" applyFont="1" applyFill="1" applyAlignment="1">
      <alignment vertical="center" wrapText="1"/>
    </xf>
    <xf numFmtId="0" fontId="4" fillId="0" borderId="1" xfId="2" applyFont="1" applyFill="1" applyBorder="1" applyAlignment="1">
      <alignment horizontal="center" vertical="center" wrapText="1"/>
    </xf>
    <xf numFmtId="0" fontId="4" fillId="0" borderId="0"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wrapText="1" shrinkToFit="1"/>
    </xf>
    <xf numFmtId="43" fontId="4" fillId="0" borderId="1" xfId="1" applyFont="1"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1" xfId="2" applyFont="1" applyFill="1" applyBorder="1" applyAlignment="1">
      <alignment horizontal="right" vertical="center" wrapText="1"/>
    </xf>
    <xf numFmtId="0" fontId="3" fillId="0" borderId="2" xfId="2" applyFont="1" applyFill="1" applyBorder="1" applyAlignment="1">
      <alignment horizontal="center" vertical="center" wrapText="1" shrinkToFit="1"/>
    </xf>
    <xf numFmtId="0" fontId="4" fillId="0" borderId="1" xfId="4" applyFont="1" applyFill="1" applyBorder="1" applyAlignment="1">
      <alignment horizontal="center" vertical="center" wrapText="1" shrinkToFit="1"/>
    </xf>
    <xf numFmtId="0" fontId="4" fillId="0" borderId="2" xfId="4" applyFont="1" applyFill="1" applyBorder="1" applyAlignment="1">
      <alignment horizontal="center" vertical="center" wrapText="1" shrinkToFit="1"/>
    </xf>
    <xf numFmtId="0" fontId="4" fillId="0" borderId="0" xfId="2" applyFont="1" applyFill="1" applyAlignment="1">
      <alignment horizontal="center" vertical="center" wrapText="1"/>
    </xf>
    <xf numFmtId="0" fontId="4" fillId="0" borderId="1" xfId="2" applyFont="1" applyFill="1" applyBorder="1" applyAlignment="1">
      <alignment horizontal="right" vertical="center" wrapText="1" shrinkToFit="1"/>
    </xf>
    <xf numFmtId="43" fontId="4" fillId="0" borderId="1" xfId="3" applyNumberFormat="1" applyFont="1" applyFill="1" applyBorder="1" applyAlignment="1">
      <alignment horizontal="right" vertical="center" wrapText="1"/>
    </xf>
    <xf numFmtId="43" fontId="4" fillId="0" borderId="2" xfId="2" applyNumberFormat="1" applyFont="1" applyFill="1" applyBorder="1" applyAlignment="1">
      <alignment horizontal="center" vertical="center" wrapText="1"/>
    </xf>
    <xf numFmtId="0" fontId="4" fillId="0" borderId="0" xfId="2" applyFont="1" applyFill="1" applyBorder="1" applyAlignment="1">
      <alignment horizontal="left" vertical="center" wrapText="1"/>
    </xf>
    <xf numFmtId="0" fontId="6" fillId="0" borderId="0" xfId="2" applyFont="1" applyFill="1" applyBorder="1" applyAlignment="1">
      <alignment horizontal="center" vertical="center" wrapText="1"/>
    </xf>
    <xf numFmtId="43" fontId="4" fillId="0" borderId="0" xfId="3" applyNumberFormat="1" applyFont="1" applyFill="1" applyBorder="1" applyAlignment="1">
      <alignment horizontal="right" vertical="center" wrapText="1"/>
    </xf>
    <xf numFmtId="0" fontId="4" fillId="0" borderId="0" xfId="2" applyFont="1" applyFill="1" applyBorder="1" applyAlignment="1">
      <alignment horizontal="right" vertical="center" wrapText="1" shrinkToFit="1"/>
    </xf>
    <xf numFmtId="0" fontId="4" fillId="0" borderId="0" xfId="2" applyFont="1" applyFill="1" applyBorder="1" applyAlignment="1">
      <alignment horizontal="right" vertical="center" wrapText="1"/>
    </xf>
    <xf numFmtId="43" fontId="4" fillId="0" borderId="4" xfId="2" applyNumberFormat="1" applyFont="1" applyFill="1" applyBorder="1" applyAlignment="1">
      <alignment horizontal="center" vertical="center" wrapText="1"/>
    </xf>
    <xf numFmtId="0" fontId="3" fillId="0" borderId="0" xfId="2"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1" xfId="5" applyFont="1" applyFill="1" applyBorder="1" applyAlignment="1">
      <alignment horizontal="left" vertical="center" wrapText="1"/>
    </xf>
    <xf numFmtId="0" fontId="4" fillId="0" borderId="1" xfId="5" applyFont="1" applyFill="1" applyBorder="1" applyAlignment="1">
      <alignment horizontal="center" vertical="center" wrapText="1"/>
    </xf>
    <xf numFmtId="0" fontId="4" fillId="0" borderId="0" xfId="5" applyFont="1" applyFill="1" applyBorder="1" applyAlignment="1">
      <alignment vertical="center" wrapText="1"/>
    </xf>
    <xf numFmtId="0" fontId="3" fillId="0" borderId="1" xfId="0" applyFont="1" applyFill="1" applyBorder="1" applyAlignment="1">
      <alignment vertical="center" wrapText="1"/>
    </xf>
    <xf numFmtId="43" fontId="3" fillId="0" borderId="1" xfId="3" applyNumberFormat="1" applyFont="1" applyFill="1" applyBorder="1" applyAlignment="1">
      <alignment horizontal="center" vertical="center" wrapText="1"/>
    </xf>
    <xf numFmtId="17" fontId="3" fillId="0" borderId="1" xfId="2" applyNumberFormat="1" applyFont="1" applyFill="1" applyBorder="1" applyAlignment="1">
      <alignment horizontal="center" vertical="center" wrapText="1"/>
    </xf>
    <xf numFmtId="0" fontId="6" fillId="0" borderId="6" xfId="2" applyFont="1" applyFill="1" applyBorder="1" applyAlignment="1">
      <alignment horizontal="center" vertical="center" wrapText="1"/>
    </xf>
    <xf numFmtId="0" fontId="3" fillId="0" borderId="1" xfId="0" applyFont="1" applyFill="1" applyBorder="1" applyAlignment="1">
      <alignment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shrinkToFit="1"/>
    </xf>
    <xf numFmtId="0" fontId="6" fillId="0" borderId="1" xfId="0" applyFont="1" applyFill="1" applyBorder="1" applyAlignment="1">
      <alignment horizontal="center" wrapText="1" shrinkToFit="1"/>
    </xf>
    <xf numFmtId="0" fontId="3" fillId="0" borderId="6" xfId="2" applyFont="1" applyFill="1" applyBorder="1" applyAlignment="1">
      <alignment horizontal="left" vertical="center" wrapText="1"/>
    </xf>
    <xf numFmtId="0" fontId="3" fillId="0" borderId="2" xfId="2" applyFont="1" applyFill="1" applyBorder="1" applyAlignment="1">
      <alignment horizontal="left" vertical="center" wrapText="1"/>
    </xf>
    <xf numFmtId="0" fontId="6" fillId="0" borderId="1" xfId="5" applyFont="1" applyFill="1" applyBorder="1" applyAlignment="1">
      <alignment horizontal="center" vertical="center" wrapText="1"/>
    </xf>
    <xf numFmtId="0" fontId="3" fillId="0" borderId="1" xfId="0" applyFont="1" applyFill="1" applyBorder="1" applyAlignment="1">
      <alignment horizontal="left" vertical="center" wrapText="1"/>
    </xf>
    <xf numFmtId="43" fontId="4" fillId="0" borderId="1" xfId="1" applyNumberFormat="1"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0" xfId="0" applyFont="1" applyFill="1" applyBorder="1" applyAlignment="1">
      <alignment vertical="center" wrapText="1"/>
    </xf>
    <xf numFmtId="0" fontId="4" fillId="0" borderId="0" xfId="0" applyFont="1" applyFill="1" applyAlignment="1">
      <alignment vertical="center" wrapText="1"/>
    </xf>
    <xf numFmtId="43" fontId="7" fillId="0" borderId="2" xfId="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4" fillId="0" borderId="3" xfId="5" applyFont="1" applyFill="1" applyBorder="1" applyAlignment="1">
      <alignment horizontal="left" vertical="center" wrapText="1"/>
    </xf>
    <xf numFmtId="0" fontId="6"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43" fontId="3" fillId="0" borderId="2" xfId="3"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1" xfId="2"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2" fontId="3"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0" xfId="2" applyFont="1" applyFill="1" applyAlignment="1">
      <alignment horizontal="center" vertical="center" wrapText="1"/>
    </xf>
    <xf numFmtId="43" fontId="4" fillId="0" borderId="0" xfId="2" applyNumberFormat="1" applyFont="1" applyFill="1" applyAlignment="1">
      <alignment horizontal="center" vertical="center" wrapText="1"/>
    </xf>
    <xf numFmtId="0" fontId="4" fillId="0" borderId="0" xfId="2" applyFont="1" applyFill="1" applyAlignment="1">
      <alignment horizontal="center" vertical="center" wrapText="1" shrinkToFit="1"/>
    </xf>
    <xf numFmtId="0" fontId="4" fillId="0" borderId="3" xfId="2" applyFont="1" applyFill="1" applyBorder="1" applyAlignment="1">
      <alignment horizontal="left" vertical="center" wrapText="1"/>
    </xf>
    <xf numFmtId="4" fontId="4" fillId="0" borderId="1" xfId="2" applyNumberFormat="1" applyFont="1" applyFill="1" applyBorder="1" applyAlignment="1">
      <alignment vertical="center" wrapText="1"/>
    </xf>
    <xf numFmtId="0" fontId="4" fillId="0" borderId="0" xfId="0" applyFont="1" applyFill="1" applyAlignment="1">
      <alignment wrapText="1"/>
    </xf>
    <xf numFmtId="0" fontId="10" fillId="0" borderId="1" xfId="2" applyFont="1" applyFill="1" applyBorder="1" applyAlignment="1">
      <alignment horizontal="center" vertical="center" wrapText="1"/>
    </xf>
    <xf numFmtId="0" fontId="10" fillId="0" borderId="1" xfId="5" applyFont="1" applyFill="1" applyBorder="1" applyAlignment="1">
      <alignment horizontal="center" vertical="center" wrapText="1"/>
    </xf>
    <xf numFmtId="0" fontId="4" fillId="0" borderId="4" xfId="4" applyFont="1" applyFill="1" applyBorder="1" applyAlignment="1">
      <alignment horizontal="center" vertical="center" wrapText="1" shrinkToFit="1"/>
    </xf>
    <xf numFmtId="0" fontId="4" fillId="0" borderId="4" xfId="4" applyFont="1" applyFill="1" applyBorder="1" applyAlignment="1">
      <alignment horizontal="center" vertical="center" wrapText="1"/>
    </xf>
    <xf numFmtId="0" fontId="4" fillId="0" borderId="1" xfId="0" applyFont="1" applyFill="1" applyBorder="1" applyAlignment="1">
      <alignment vertical="center" wrapText="1"/>
    </xf>
    <xf numFmtId="17" fontId="4" fillId="0" borderId="1" xfId="2" applyNumberFormat="1" applyFont="1" applyFill="1" applyBorder="1" applyAlignment="1">
      <alignment horizontal="center" vertical="center" wrapText="1"/>
    </xf>
    <xf numFmtId="0" fontId="4" fillId="0" borderId="4" xfId="4" applyFont="1" applyFill="1" applyBorder="1" applyAlignment="1">
      <alignment horizontal="left" vertical="center" wrapText="1"/>
    </xf>
    <xf numFmtId="0" fontId="6" fillId="0" borderId="4"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vertical="center" wrapText="1"/>
    </xf>
    <xf numFmtId="0" fontId="4"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0" fontId="10" fillId="0" borderId="2" xfId="2" applyFont="1" applyFill="1" applyBorder="1" applyAlignment="1">
      <alignment horizontal="center" vertical="center" wrapText="1"/>
    </xf>
    <xf numFmtId="43" fontId="4" fillId="0" borderId="2" xfId="2" applyNumberFormat="1" applyFont="1" applyFill="1" applyBorder="1" applyAlignment="1">
      <alignment horizontal="center" vertical="center" wrapText="1" shrinkToFit="1"/>
    </xf>
    <xf numFmtId="0" fontId="6" fillId="0" borderId="1"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shrinkToFit="1"/>
    </xf>
    <xf numFmtId="0" fontId="6" fillId="0" borderId="1" xfId="0" applyFont="1" applyFill="1" applyBorder="1"/>
    <xf numFmtId="0" fontId="6" fillId="0" borderId="1" xfId="0" applyFont="1" applyFill="1" applyBorder="1" applyAlignment="1">
      <alignment vertical="center"/>
    </xf>
    <xf numFmtId="43" fontId="4" fillId="0" borderId="1"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2" applyFont="1" applyFill="1" applyBorder="1" applyAlignment="1">
      <alignment vertical="center" wrapText="1"/>
    </xf>
    <xf numFmtId="4" fontId="4" fillId="0" borderId="0" xfId="2" applyNumberFormat="1" applyFont="1" applyFill="1" applyAlignment="1">
      <alignment vertical="center" wrapText="1"/>
    </xf>
    <xf numFmtId="43" fontId="3" fillId="0" borderId="4" xfId="3" applyNumberFormat="1" applyFont="1" applyFill="1" applyBorder="1" applyAlignment="1">
      <alignment horizontal="center" vertical="center" wrapText="1"/>
    </xf>
    <xf numFmtId="0" fontId="3" fillId="0" borderId="4" xfId="2" applyFont="1" applyFill="1" applyBorder="1" applyAlignment="1">
      <alignment horizontal="center" vertical="center" wrapText="1" shrinkToFit="1"/>
    </xf>
    <xf numFmtId="0" fontId="3" fillId="0" borderId="4" xfId="2"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0" xfId="2" applyFont="1" applyFill="1" applyAlignment="1">
      <alignment vertical="center" wrapText="1"/>
    </xf>
    <xf numFmtId="0" fontId="9" fillId="0" borderId="0" xfId="2" applyFont="1" applyFill="1" applyBorder="1" applyAlignment="1">
      <alignment vertical="center" wrapText="1"/>
    </xf>
    <xf numFmtId="4" fontId="4" fillId="0" borderId="1" xfId="3" applyNumberFormat="1" applyFont="1" applyFill="1" applyBorder="1" applyAlignment="1">
      <alignment horizontal="right" vertical="center" wrapText="1"/>
    </xf>
    <xf numFmtId="17" fontId="4" fillId="0" borderId="4" xfId="2" applyNumberFormat="1" applyFont="1" applyFill="1" applyBorder="1" applyAlignment="1">
      <alignment horizontal="center" vertical="center" wrapText="1"/>
    </xf>
    <xf numFmtId="17" fontId="4" fillId="0" borderId="3" xfId="2" applyNumberFormat="1" applyFont="1" applyFill="1" applyBorder="1" applyAlignment="1">
      <alignment horizontal="center" vertical="center" wrapText="1"/>
    </xf>
    <xf numFmtId="0" fontId="4" fillId="0" borderId="14" xfId="2" applyFont="1" applyFill="1" applyBorder="1" applyAlignment="1">
      <alignment horizontal="left" vertical="center" wrapText="1"/>
    </xf>
    <xf numFmtId="17" fontId="4" fillId="0" borderId="9" xfId="2" applyNumberFormat="1" applyFont="1" applyFill="1" applyBorder="1" applyAlignment="1">
      <alignment horizontal="center" vertical="center" wrapText="1"/>
    </xf>
    <xf numFmtId="0" fontId="4" fillId="0" borderId="15" xfId="2" applyFont="1" applyFill="1" applyBorder="1" applyAlignment="1">
      <alignment horizontal="left" vertical="center" wrapText="1"/>
    </xf>
    <xf numFmtId="0" fontId="6" fillId="0" borderId="16" xfId="2" applyFont="1" applyFill="1" applyBorder="1" applyAlignment="1">
      <alignment horizontal="center" vertical="center" wrapText="1"/>
    </xf>
    <xf numFmtId="43" fontId="4" fillId="0" borderId="16" xfId="3" applyNumberFormat="1" applyFont="1" applyFill="1" applyBorder="1" applyAlignment="1">
      <alignment horizontal="center" vertical="center" wrapText="1"/>
    </xf>
    <xf numFmtId="0" fontId="4" fillId="0" borderId="16" xfId="0" applyFont="1" applyFill="1" applyBorder="1" applyAlignment="1">
      <alignment horizontal="center" vertical="center" wrapText="1" shrinkToFit="1"/>
    </xf>
    <xf numFmtId="0" fontId="4" fillId="0" borderId="16" xfId="2" applyFont="1" applyFill="1" applyBorder="1" applyAlignment="1">
      <alignment horizontal="center" vertical="center" wrapText="1"/>
    </xf>
    <xf numFmtId="0" fontId="4" fillId="0" borderId="17" xfId="2" applyFont="1" applyFill="1" applyBorder="1" applyAlignment="1">
      <alignment horizontal="left" vertical="center" wrapText="1"/>
    </xf>
    <xf numFmtId="0" fontId="6" fillId="0" borderId="18" xfId="2" applyFont="1" applyFill="1" applyBorder="1" applyAlignment="1">
      <alignment horizontal="center" vertical="center" wrapText="1"/>
    </xf>
    <xf numFmtId="43" fontId="4" fillId="0" borderId="18" xfId="3" applyNumberFormat="1" applyFont="1" applyFill="1" applyBorder="1" applyAlignment="1">
      <alignment horizontal="left" vertical="center" wrapText="1"/>
    </xf>
    <xf numFmtId="0" fontId="4" fillId="0" borderId="8" xfId="0" applyFont="1" applyFill="1" applyBorder="1" applyAlignment="1">
      <alignment horizontal="center" vertical="center" wrapText="1" shrinkToFit="1"/>
    </xf>
    <xf numFmtId="0" fontId="4" fillId="0" borderId="8" xfId="2" applyFont="1" applyFill="1" applyBorder="1" applyAlignment="1">
      <alignment horizontal="center" vertical="center" wrapText="1"/>
    </xf>
    <xf numFmtId="0" fontId="4" fillId="0" borderId="2" xfId="2" applyFont="1" applyFill="1" applyBorder="1" applyAlignment="1">
      <alignment vertical="center" wrapText="1"/>
    </xf>
    <xf numFmtId="43" fontId="4" fillId="0" borderId="0" xfId="3"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4" fillId="0" borderId="8" xfId="2" applyFont="1" applyFill="1" applyBorder="1" applyAlignment="1">
      <alignment horizontal="left" vertical="center" wrapText="1"/>
    </xf>
    <xf numFmtId="0" fontId="6" fillId="0" borderId="8" xfId="0" applyFont="1" applyFill="1" applyBorder="1" applyAlignment="1">
      <alignment horizontal="center" vertical="center" wrapText="1"/>
    </xf>
    <xf numFmtId="43" fontId="4" fillId="0" borderId="8" xfId="2" applyNumberFormat="1" applyFont="1" applyFill="1" applyBorder="1" applyAlignment="1">
      <alignment horizontal="center" vertical="center" wrapText="1"/>
    </xf>
    <xf numFmtId="0" fontId="4" fillId="0" borderId="8" xfId="2" applyFont="1" applyFill="1" applyBorder="1" applyAlignment="1">
      <alignment horizontal="center" vertical="center" wrapText="1" shrinkToFit="1"/>
    </xf>
    <xf numFmtId="0" fontId="4" fillId="0" borderId="7" xfId="2" applyFont="1" applyFill="1" applyBorder="1" applyAlignment="1">
      <alignment horizontal="left" vertical="center" wrapText="1"/>
    </xf>
    <xf numFmtId="43" fontId="4" fillId="0" borderId="0" xfId="2" applyNumberFormat="1" applyFont="1" applyFill="1" applyBorder="1" applyAlignment="1">
      <alignment horizontal="center" vertical="center" wrapText="1" shrinkToFit="1"/>
    </xf>
    <xf numFmtId="49" fontId="4" fillId="0" borderId="1" xfId="0" applyNumberFormat="1" applyFont="1" applyFill="1" applyBorder="1" applyAlignment="1">
      <alignment vertical="center" wrapText="1"/>
    </xf>
    <xf numFmtId="2" fontId="9" fillId="0" borderId="1" xfId="0" applyNumberFormat="1" applyFont="1" applyFill="1" applyBorder="1" applyAlignment="1">
      <alignment horizontal="right" vertical="center" wrapText="1"/>
    </xf>
    <xf numFmtId="2" fontId="11"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2" fontId="9" fillId="0" borderId="8" xfId="0" applyNumberFormat="1" applyFont="1" applyFill="1" applyBorder="1" applyAlignment="1">
      <alignment horizontal="right" vertical="center" wrapText="1"/>
    </xf>
    <xf numFmtId="2" fontId="11" fillId="0" borderId="8" xfId="0" applyNumberFormat="1" applyFont="1" applyFill="1" applyBorder="1" applyAlignment="1">
      <alignment horizontal="center" vertical="center" wrapText="1"/>
    </xf>
    <xf numFmtId="2" fontId="9"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2" applyFont="1" applyFill="1" applyBorder="1" applyAlignment="1">
      <alignment horizontal="right" vertical="center" wrapText="1"/>
    </xf>
    <xf numFmtId="0" fontId="11" fillId="0" borderId="1" xfId="2" applyFont="1" applyFill="1" applyBorder="1" applyAlignment="1">
      <alignment horizontal="center" vertical="center" wrapText="1"/>
    </xf>
    <xf numFmtId="43" fontId="9" fillId="0" borderId="1" xfId="3" applyNumberFormat="1" applyFont="1" applyFill="1" applyBorder="1" applyAlignment="1">
      <alignment horizontal="center" vertical="center" wrapText="1"/>
    </xf>
    <xf numFmtId="0" fontId="6" fillId="0" borderId="1" xfId="2" applyFont="1" applyFill="1" applyBorder="1" applyAlignment="1">
      <alignment horizontal="right" vertical="center" wrapText="1"/>
    </xf>
    <xf numFmtId="0" fontId="4" fillId="0" borderId="0" xfId="2" applyFont="1" applyFill="1" applyAlignment="1">
      <alignment horizontal="right" vertical="center" wrapText="1"/>
    </xf>
    <xf numFmtId="0" fontId="11" fillId="0" borderId="1" xfId="2" applyFont="1" applyFill="1" applyBorder="1" applyAlignment="1">
      <alignment horizontal="right" vertical="center" wrapText="1"/>
    </xf>
    <xf numFmtId="43" fontId="9" fillId="0" borderId="1" xfId="3" applyNumberFormat="1" applyFont="1" applyFill="1" applyBorder="1" applyAlignment="1">
      <alignment horizontal="right" vertical="center" wrapText="1"/>
    </xf>
    <xf numFmtId="0" fontId="9" fillId="0" borderId="0" xfId="2" applyFont="1" applyFill="1" applyBorder="1" applyAlignment="1">
      <alignment horizontal="right" vertical="center" wrapText="1"/>
    </xf>
    <xf numFmtId="0" fontId="9" fillId="0" borderId="0" xfId="2" applyFont="1" applyFill="1" applyAlignment="1">
      <alignment horizontal="right" vertical="center" wrapText="1"/>
    </xf>
    <xf numFmtId="2" fontId="7" fillId="0" borderId="3" xfId="0" applyNumberFormat="1" applyFont="1" applyFill="1" applyBorder="1" applyAlignment="1">
      <alignment horizontal="center" vertical="center" wrapText="1"/>
    </xf>
    <xf numFmtId="0" fontId="4" fillId="0" borderId="10" xfId="2" applyFont="1" applyFill="1" applyBorder="1" applyAlignment="1">
      <alignment horizontal="center" vertical="center" wrapText="1" shrinkToFit="1"/>
    </xf>
    <xf numFmtId="0" fontId="4" fillId="0" borderId="11" xfId="2" applyFont="1" applyFill="1" applyBorder="1" applyAlignment="1">
      <alignment horizontal="center" vertical="center" wrapText="1" shrinkToFit="1"/>
    </xf>
    <xf numFmtId="0" fontId="4" fillId="0" borderId="1" xfId="0" applyFont="1" applyFill="1" applyBorder="1" applyAlignment="1">
      <alignment wrapText="1"/>
    </xf>
    <xf numFmtId="0" fontId="6" fillId="0" borderId="6" xfId="2"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0" fontId="6" fillId="0" borderId="1" xfId="0" applyFont="1" applyFill="1" applyBorder="1" applyAlignment="1">
      <alignment wrapText="1"/>
    </xf>
    <xf numFmtId="0" fontId="3" fillId="0" borderId="0"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shrinkToFit="1"/>
    </xf>
    <xf numFmtId="43" fontId="4" fillId="0" borderId="4" xfId="2" applyNumberFormat="1" applyFont="1" applyFill="1" applyBorder="1" applyAlignment="1">
      <alignment horizontal="center" vertical="center" wrapText="1"/>
    </xf>
    <xf numFmtId="43" fontId="4" fillId="0" borderId="7" xfId="2" applyNumberFormat="1" applyFont="1" applyFill="1" applyBorder="1" applyAlignment="1">
      <alignment horizontal="center" vertical="center" wrapText="1"/>
    </xf>
  </cellXfs>
  <cellStyles count="7">
    <cellStyle name="Comma" xfId="1" builtinId="3"/>
    <cellStyle name="Comma 2" xfId="3"/>
    <cellStyle name="Comma 2 2" xfId="6"/>
    <cellStyle name="Normal" xfId="0" builtinId="0"/>
    <cellStyle name="Normal 2" xfId="2"/>
    <cellStyle name="Normal 2 2" xfId="5"/>
    <cellStyle name="Normal 3" xfId="4"/>
  </cellStyles>
  <dxfs count="0"/>
  <tableStyles count="0" defaultTableStyle="TableStyleMedium2" defaultPivotStyle="PivotStyleLight16"/>
  <colors>
    <mruColors>
      <color rgb="FF99FF66"/>
      <color rgb="FF0000FF"/>
      <color rgb="FF00823B"/>
      <color rgb="FFFF00FF"/>
      <color rgb="FF1E3DD8"/>
      <color rgb="FF99CCFF"/>
      <color rgb="FFFF6600"/>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945"/>
  <sheetViews>
    <sheetView tabSelected="1" topLeftCell="A241" workbookViewId="0">
      <selection activeCell="E253" sqref="E253"/>
    </sheetView>
  </sheetViews>
  <sheetFormatPr defaultColWidth="9.140625" defaultRowHeight="12.75" x14ac:dyDescent="0.25"/>
  <cols>
    <col min="1" max="1" width="57" style="51" customWidth="1"/>
    <col min="2" max="2" width="16.85546875" style="97" customWidth="1"/>
    <col min="3" max="3" width="13.140625" style="98" customWidth="1"/>
    <col min="4" max="4" width="12.85546875" style="99" customWidth="1"/>
    <col min="5" max="5" width="13.5703125" style="180" bestFit="1" customWidth="1"/>
    <col min="6" max="6" width="14" style="181" bestFit="1" customWidth="1"/>
    <col min="7" max="16384" width="9.140625" style="36"/>
  </cols>
  <sheetData>
    <row r="1" spans="1:6" ht="25.5" customHeight="1" x14ac:dyDescent="0.25">
      <c r="A1" s="186" t="s">
        <v>254</v>
      </c>
      <c r="B1" s="186"/>
      <c r="C1" s="186"/>
      <c r="D1" s="186"/>
      <c r="E1" s="186"/>
      <c r="F1" s="186"/>
    </row>
    <row r="2" spans="1:6" x14ac:dyDescent="0.25">
      <c r="A2" s="57"/>
      <c r="E2" s="19"/>
      <c r="F2" s="19"/>
    </row>
    <row r="3" spans="1:6" x14ac:dyDescent="0.25">
      <c r="A3" s="57"/>
      <c r="B3" s="52"/>
      <c r="C3" s="20"/>
      <c r="E3" s="19"/>
      <c r="F3" s="19"/>
    </row>
    <row r="4" spans="1:6" s="6" customFormat="1" ht="25.5" customHeight="1" x14ac:dyDescent="0.25">
      <c r="A4" s="187" t="s">
        <v>0</v>
      </c>
      <c r="B4" s="188" t="s">
        <v>1</v>
      </c>
      <c r="C4" s="12" t="s">
        <v>2</v>
      </c>
      <c r="D4" s="189" t="s">
        <v>3</v>
      </c>
      <c r="E4" s="187" t="s">
        <v>4</v>
      </c>
      <c r="F4" s="187" t="s">
        <v>5</v>
      </c>
    </row>
    <row r="5" spans="1:6" s="6" customFormat="1" ht="51.75" customHeight="1" x14ac:dyDescent="0.25">
      <c r="A5" s="187"/>
      <c r="B5" s="188"/>
      <c r="C5" s="12" t="s">
        <v>6</v>
      </c>
      <c r="D5" s="189"/>
      <c r="E5" s="187"/>
      <c r="F5" s="187"/>
    </row>
    <row r="6" spans="1:6" ht="36" customHeight="1" x14ac:dyDescent="0.25">
      <c r="A6" s="74" t="s">
        <v>799</v>
      </c>
      <c r="B6" s="27" t="s">
        <v>7</v>
      </c>
      <c r="C6" s="14"/>
      <c r="D6" s="4"/>
      <c r="E6" s="2"/>
      <c r="F6" s="2"/>
    </row>
    <row r="7" spans="1:6" ht="27" customHeight="1" x14ac:dyDescent="0.25">
      <c r="A7" s="39" t="s">
        <v>691</v>
      </c>
      <c r="B7" s="42"/>
      <c r="C7" s="24">
        <v>54300</v>
      </c>
      <c r="D7" s="40" t="s">
        <v>8</v>
      </c>
      <c r="E7" s="37"/>
      <c r="F7" s="37"/>
    </row>
    <row r="8" spans="1:6" ht="25.5" x14ac:dyDescent="0.25">
      <c r="A8" s="1" t="s">
        <v>147</v>
      </c>
      <c r="B8" s="42"/>
      <c r="C8" s="35"/>
      <c r="D8" s="11"/>
      <c r="E8" s="37"/>
      <c r="F8" s="37"/>
    </row>
    <row r="9" spans="1:6" ht="25.5" x14ac:dyDescent="0.25">
      <c r="A9" s="100" t="s">
        <v>430</v>
      </c>
      <c r="B9" s="28" t="s">
        <v>483</v>
      </c>
      <c r="C9" s="101">
        <f>2800*35</f>
        <v>98000</v>
      </c>
      <c r="D9" s="35" t="s">
        <v>8</v>
      </c>
      <c r="E9" s="37" t="s">
        <v>16</v>
      </c>
      <c r="F9" s="37" t="s">
        <v>9</v>
      </c>
    </row>
    <row r="10" spans="1:6" ht="25.5" x14ac:dyDescent="0.25">
      <c r="A10" s="100" t="s">
        <v>481</v>
      </c>
      <c r="B10" s="28" t="s">
        <v>482</v>
      </c>
      <c r="C10" s="101">
        <v>11200</v>
      </c>
      <c r="D10" s="35" t="s">
        <v>8</v>
      </c>
      <c r="E10" s="37" t="s">
        <v>9</v>
      </c>
      <c r="F10" s="37" t="s">
        <v>9</v>
      </c>
    </row>
    <row r="11" spans="1:6" ht="25.5" x14ac:dyDescent="0.25">
      <c r="A11" s="100" t="s">
        <v>598</v>
      </c>
      <c r="B11" s="28" t="s">
        <v>483</v>
      </c>
      <c r="C11" s="101">
        <v>3700</v>
      </c>
      <c r="D11" s="35" t="s">
        <v>8</v>
      </c>
      <c r="E11" s="37" t="s">
        <v>10</v>
      </c>
      <c r="F11" s="37" t="s">
        <v>97</v>
      </c>
    </row>
    <row r="12" spans="1:6" ht="25.5" x14ac:dyDescent="0.25">
      <c r="A12" s="100" t="s">
        <v>770</v>
      </c>
      <c r="B12" s="28" t="s">
        <v>482</v>
      </c>
      <c r="C12" s="25">
        <v>5600</v>
      </c>
      <c r="D12" s="35" t="s">
        <v>8</v>
      </c>
      <c r="E12" s="37" t="s">
        <v>100</v>
      </c>
      <c r="F12" s="37" t="s">
        <v>100</v>
      </c>
    </row>
    <row r="13" spans="1:6" ht="24" customHeight="1" x14ac:dyDescent="0.25">
      <c r="A13" s="1" t="s">
        <v>253</v>
      </c>
      <c r="B13" s="42"/>
      <c r="C13" s="35"/>
      <c r="D13" s="11"/>
      <c r="E13" s="37"/>
      <c r="F13" s="37"/>
    </row>
    <row r="14" spans="1:6" ht="25.5" x14ac:dyDescent="0.25">
      <c r="A14" s="39" t="s">
        <v>465</v>
      </c>
      <c r="B14" s="58"/>
      <c r="C14" s="35">
        <v>268</v>
      </c>
      <c r="D14" s="35" t="s">
        <v>8</v>
      </c>
      <c r="E14" s="37" t="s">
        <v>9</v>
      </c>
      <c r="F14" s="37" t="s">
        <v>9</v>
      </c>
    </row>
    <row r="15" spans="1:6" ht="28.5" customHeight="1" x14ac:dyDescent="0.25">
      <c r="A15" s="1" t="s">
        <v>309</v>
      </c>
      <c r="B15" s="58" t="s">
        <v>155</v>
      </c>
      <c r="C15" s="35"/>
      <c r="D15" s="11"/>
      <c r="E15" s="37"/>
      <c r="F15" s="37"/>
    </row>
    <row r="16" spans="1:6" ht="34.5" customHeight="1" x14ac:dyDescent="0.25">
      <c r="A16" s="100" t="s">
        <v>310</v>
      </c>
      <c r="B16" s="28" t="s">
        <v>311</v>
      </c>
      <c r="C16" s="35">
        <f>5400+25</f>
        <v>5425</v>
      </c>
      <c r="D16" s="35" t="s">
        <v>8</v>
      </c>
      <c r="E16" s="37" t="s">
        <v>11</v>
      </c>
      <c r="F16" s="37" t="s">
        <v>11</v>
      </c>
    </row>
    <row r="17" spans="1:211" ht="34.5" customHeight="1" x14ac:dyDescent="0.25">
      <c r="A17" s="100" t="s">
        <v>326</v>
      </c>
      <c r="B17" s="58" t="s">
        <v>155</v>
      </c>
      <c r="C17" s="35">
        <v>10150</v>
      </c>
      <c r="D17" s="35" t="s">
        <v>8</v>
      </c>
      <c r="E17" s="37" t="s">
        <v>11</v>
      </c>
      <c r="F17" s="37" t="s">
        <v>11</v>
      </c>
    </row>
    <row r="18" spans="1:211" ht="34.5" customHeight="1" x14ac:dyDescent="0.25">
      <c r="A18" s="100" t="s">
        <v>388</v>
      </c>
      <c r="B18" s="58" t="s">
        <v>155</v>
      </c>
      <c r="C18" s="35">
        <v>95</v>
      </c>
      <c r="D18" s="35" t="s">
        <v>8</v>
      </c>
      <c r="E18" s="37" t="s">
        <v>16</v>
      </c>
      <c r="F18" s="37" t="s">
        <v>16</v>
      </c>
    </row>
    <row r="19" spans="1:211" ht="34.5" customHeight="1" x14ac:dyDescent="0.25">
      <c r="A19" s="100" t="s">
        <v>396</v>
      </c>
      <c r="B19" s="28" t="s">
        <v>414</v>
      </c>
      <c r="C19" s="35">
        <v>80</v>
      </c>
      <c r="D19" s="35" t="s">
        <v>8</v>
      </c>
      <c r="E19" s="37" t="s">
        <v>16</v>
      </c>
      <c r="F19" s="37" t="s">
        <v>16</v>
      </c>
    </row>
    <row r="20" spans="1:211" ht="25.5" x14ac:dyDescent="0.25">
      <c r="A20" s="100" t="s">
        <v>473</v>
      </c>
      <c r="B20" s="28" t="s">
        <v>474</v>
      </c>
      <c r="C20" s="35">
        <v>60</v>
      </c>
      <c r="D20" s="35" t="s">
        <v>8</v>
      </c>
      <c r="E20" s="37" t="s">
        <v>9</v>
      </c>
      <c r="F20" s="37" t="s">
        <v>9</v>
      </c>
    </row>
    <row r="21" spans="1:211" s="38" customFormat="1" ht="48" x14ac:dyDescent="0.25">
      <c r="A21" s="13" t="s">
        <v>530</v>
      </c>
      <c r="B21" s="92" t="s">
        <v>531</v>
      </c>
      <c r="C21" s="50">
        <v>1400</v>
      </c>
      <c r="D21" s="35" t="s">
        <v>8</v>
      </c>
      <c r="E21" s="4" t="s">
        <v>10</v>
      </c>
      <c r="F21" s="4" t="s">
        <v>10</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row>
    <row r="22" spans="1:211" s="38" customFormat="1" ht="22.5" customHeight="1" x14ac:dyDescent="0.25">
      <c r="A22" s="13" t="s">
        <v>558</v>
      </c>
      <c r="B22" s="28" t="s">
        <v>474</v>
      </c>
      <c r="C22" s="50">
        <v>240</v>
      </c>
      <c r="D22" s="35" t="s">
        <v>8</v>
      </c>
      <c r="E22" s="4" t="s">
        <v>10</v>
      </c>
      <c r="F22" s="4" t="s">
        <v>97</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row>
    <row r="23" spans="1:211" s="38" customFormat="1" ht="22.5" customHeight="1" x14ac:dyDescent="0.25">
      <c r="A23" s="13" t="s">
        <v>597</v>
      </c>
      <c r="B23" s="28" t="s">
        <v>311</v>
      </c>
      <c r="C23" s="50">
        <v>269</v>
      </c>
      <c r="D23" s="35" t="s">
        <v>8</v>
      </c>
      <c r="E23" s="4" t="s">
        <v>97</v>
      </c>
      <c r="F23" s="4" t="s">
        <v>97</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row>
    <row r="24" spans="1:211" s="38" customFormat="1" ht="22.5" customHeight="1" x14ac:dyDescent="0.25">
      <c r="A24" s="13" t="s">
        <v>569</v>
      </c>
      <c r="B24" s="28" t="s">
        <v>570</v>
      </c>
      <c r="C24" s="50">
        <f>230/1.19</f>
        <v>193.27731092436974</v>
      </c>
      <c r="D24" s="35" t="s">
        <v>8</v>
      </c>
      <c r="E24" s="4" t="s">
        <v>10</v>
      </c>
      <c r="F24" s="4" t="s">
        <v>10</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row>
    <row r="25" spans="1:211" s="38" customFormat="1" ht="22.5" customHeight="1" x14ac:dyDescent="0.25">
      <c r="A25" s="13" t="s">
        <v>600</v>
      </c>
      <c r="B25" s="28" t="s">
        <v>601</v>
      </c>
      <c r="C25" s="50">
        <v>60</v>
      </c>
      <c r="D25" s="35" t="s">
        <v>8</v>
      </c>
      <c r="E25" s="4" t="s">
        <v>97</v>
      </c>
      <c r="F25" s="4" t="s">
        <v>97</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row>
    <row r="26" spans="1:211" s="38" customFormat="1" ht="22.5" customHeight="1" x14ac:dyDescent="0.25">
      <c r="A26" s="13" t="s">
        <v>707</v>
      </c>
      <c r="B26" s="28" t="s">
        <v>708</v>
      </c>
      <c r="C26" s="50">
        <v>350</v>
      </c>
      <c r="D26" s="35" t="s">
        <v>8</v>
      </c>
      <c r="E26" s="4" t="s">
        <v>100</v>
      </c>
      <c r="F26" s="4" t="s">
        <v>100</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row>
    <row r="27" spans="1:211" s="38" customFormat="1" ht="22.5" customHeight="1" x14ac:dyDescent="0.25">
      <c r="A27" s="13" t="s">
        <v>712</v>
      </c>
      <c r="B27" s="28" t="s">
        <v>713</v>
      </c>
      <c r="C27" s="50">
        <v>15126</v>
      </c>
      <c r="D27" s="35" t="s">
        <v>8</v>
      </c>
      <c r="E27" s="4" t="s">
        <v>100</v>
      </c>
      <c r="F27" s="4" t="s">
        <v>100</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row>
    <row r="28" spans="1:211" s="38" customFormat="1" ht="22.5" customHeight="1" x14ac:dyDescent="0.25">
      <c r="A28" s="13" t="s">
        <v>179</v>
      </c>
      <c r="B28" s="58" t="s">
        <v>155</v>
      </c>
      <c r="C28" s="50">
        <v>600</v>
      </c>
      <c r="D28" s="35" t="s">
        <v>8</v>
      </c>
      <c r="E28" s="37" t="s">
        <v>100</v>
      </c>
      <c r="F28" s="37" t="s">
        <v>100</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row>
    <row r="29" spans="1:211" ht="34.5" customHeight="1" x14ac:dyDescent="0.25">
      <c r="A29" s="39" t="s">
        <v>363</v>
      </c>
      <c r="B29" s="28" t="s">
        <v>325</v>
      </c>
      <c r="C29" s="35">
        <v>2800</v>
      </c>
      <c r="D29" s="40" t="s">
        <v>8</v>
      </c>
      <c r="E29" s="37" t="s">
        <v>11</v>
      </c>
      <c r="F29" s="37" t="s">
        <v>11</v>
      </c>
    </row>
    <row r="30" spans="1:211" ht="34.5" customHeight="1" x14ac:dyDescent="0.25">
      <c r="A30" s="39" t="s">
        <v>573</v>
      </c>
      <c r="B30" s="28" t="s">
        <v>325</v>
      </c>
      <c r="C30" s="35">
        <v>2700</v>
      </c>
      <c r="D30" s="40" t="s">
        <v>8</v>
      </c>
      <c r="E30" s="37" t="s">
        <v>10</v>
      </c>
      <c r="F30" s="37" t="s">
        <v>10</v>
      </c>
    </row>
    <row r="31" spans="1:211" ht="25.5" customHeight="1" x14ac:dyDescent="0.25">
      <c r="A31" s="39" t="s">
        <v>621</v>
      </c>
      <c r="B31" s="28" t="s">
        <v>622</v>
      </c>
      <c r="C31" s="35">
        <v>7200</v>
      </c>
      <c r="D31" s="40" t="s">
        <v>8</v>
      </c>
      <c r="E31" s="37" t="s">
        <v>97</v>
      </c>
      <c r="F31" s="37" t="s">
        <v>97</v>
      </c>
    </row>
    <row r="32" spans="1:211" ht="28.5" customHeight="1" x14ac:dyDescent="0.25">
      <c r="A32" s="1" t="s">
        <v>149</v>
      </c>
      <c r="B32" s="42"/>
      <c r="C32" s="35"/>
      <c r="D32" s="11"/>
      <c r="E32" s="37"/>
      <c r="F32" s="37"/>
    </row>
    <row r="33" spans="1:112" ht="36" x14ac:dyDescent="0.25">
      <c r="A33" s="39" t="s">
        <v>380</v>
      </c>
      <c r="B33" s="42" t="s">
        <v>381</v>
      </c>
      <c r="C33" s="35">
        <v>160</v>
      </c>
      <c r="D33" s="40" t="s">
        <v>8</v>
      </c>
      <c r="E33" s="37" t="s">
        <v>16</v>
      </c>
      <c r="F33" s="37" t="s">
        <v>16</v>
      </c>
    </row>
    <row r="34" spans="1:112" ht="36" x14ac:dyDescent="0.25">
      <c r="A34" s="39" t="s">
        <v>380</v>
      </c>
      <c r="B34" s="42" t="s">
        <v>381</v>
      </c>
      <c r="C34" s="35">
        <v>320</v>
      </c>
      <c r="D34" s="40" t="s">
        <v>8</v>
      </c>
      <c r="E34" s="37" t="s">
        <v>9</v>
      </c>
      <c r="F34" s="37" t="s">
        <v>9</v>
      </c>
    </row>
    <row r="35" spans="1:112" ht="25.5" x14ac:dyDescent="0.25">
      <c r="A35" s="39" t="s">
        <v>494</v>
      </c>
      <c r="B35" s="42"/>
      <c r="C35" s="35">
        <v>700</v>
      </c>
      <c r="D35" s="40" t="s">
        <v>8</v>
      </c>
      <c r="E35" s="37" t="s">
        <v>9</v>
      </c>
      <c r="F35" s="37" t="s">
        <v>9</v>
      </c>
    </row>
    <row r="36" spans="1:112" ht="36" customHeight="1" x14ac:dyDescent="0.25">
      <c r="A36" s="39" t="s">
        <v>518</v>
      </c>
      <c r="B36" s="42" t="s">
        <v>381</v>
      </c>
      <c r="C36" s="35">
        <v>800</v>
      </c>
      <c r="D36" s="40" t="s">
        <v>8</v>
      </c>
      <c r="E36" s="37" t="s">
        <v>10</v>
      </c>
      <c r="F36" s="37" t="s">
        <v>10</v>
      </c>
    </row>
    <row r="37" spans="1:112" ht="32.25" customHeight="1" x14ac:dyDescent="0.25">
      <c r="A37" s="39" t="s">
        <v>540</v>
      </c>
      <c r="B37" s="42" t="s">
        <v>381</v>
      </c>
      <c r="C37" s="35">
        <v>300</v>
      </c>
      <c r="D37" s="40" t="s">
        <v>8</v>
      </c>
      <c r="E37" s="37" t="s">
        <v>10</v>
      </c>
      <c r="F37" s="37" t="s">
        <v>10</v>
      </c>
    </row>
    <row r="38" spans="1:112" ht="22.5" customHeight="1" x14ac:dyDescent="0.25">
      <c r="A38" s="39" t="s">
        <v>766</v>
      </c>
      <c r="B38" s="42" t="s">
        <v>381</v>
      </c>
      <c r="C38" s="35">
        <v>350</v>
      </c>
      <c r="D38" s="40" t="s">
        <v>8</v>
      </c>
      <c r="E38" s="37" t="s">
        <v>86</v>
      </c>
      <c r="F38" s="37" t="s">
        <v>86</v>
      </c>
    </row>
    <row r="39" spans="1:112" s="6" customFormat="1" ht="28.5" customHeight="1" x14ac:dyDescent="0.25">
      <c r="A39" s="1" t="s">
        <v>12</v>
      </c>
      <c r="B39" s="59"/>
      <c r="C39" s="35"/>
      <c r="D39" s="8"/>
      <c r="E39" s="60"/>
      <c r="F39" s="60"/>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row>
    <row r="40" spans="1:112" ht="25.5" customHeight="1" x14ac:dyDescent="0.25">
      <c r="A40" s="39" t="s">
        <v>274</v>
      </c>
      <c r="B40" s="42" t="s">
        <v>98</v>
      </c>
      <c r="C40" s="101">
        <v>2800</v>
      </c>
      <c r="D40" s="40" t="s">
        <v>8</v>
      </c>
      <c r="E40" s="37" t="s">
        <v>11</v>
      </c>
      <c r="F40" s="37" t="s">
        <v>11</v>
      </c>
    </row>
    <row r="41" spans="1:112" ht="25.5" customHeight="1" x14ac:dyDescent="0.25">
      <c r="A41" s="39" t="s">
        <v>373</v>
      </c>
      <c r="B41" s="42" t="s">
        <v>98</v>
      </c>
      <c r="C41" s="101">
        <v>1500</v>
      </c>
      <c r="D41" s="40" t="s">
        <v>8</v>
      </c>
      <c r="E41" s="37" t="s">
        <v>11</v>
      </c>
      <c r="F41" s="37" t="s">
        <v>11</v>
      </c>
    </row>
    <row r="42" spans="1:112" ht="25.5" customHeight="1" x14ac:dyDescent="0.25">
      <c r="A42" s="39" t="s">
        <v>342</v>
      </c>
      <c r="B42" s="42" t="s">
        <v>98</v>
      </c>
      <c r="C42" s="101">
        <v>3500</v>
      </c>
      <c r="D42" s="40" t="s">
        <v>8</v>
      </c>
      <c r="E42" s="37" t="s">
        <v>11</v>
      </c>
      <c r="F42" s="37" t="s">
        <v>11</v>
      </c>
    </row>
    <row r="43" spans="1:112" ht="25.5" customHeight="1" x14ac:dyDescent="0.25">
      <c r="A43" s="9" t="s">
        <v>390</v>
      </c>
      <c r="B43" s="42" t="s">
        <v>98</v>
      </c>
      <c r="C43" s="101">
        <v>2760</v>
      </c>
      <c r="D43" s="40" t="s">
        <v>8</v>
      </c>
      <c r="E43" s="37" t="s">
        <v>16</v>
      </c>
      <c r="F43" s="37" t="s">
        <v>16</v>
      </c>
    </row>
    <row r="44" spans="1:112" ht="25.5" customHeight="1" x14ac:dyDescent="0.25">
      <c r="A44" s="9" t="s">
        <v>393</v>
      </c>
      <c r="B44" s="42" t="s">
        <v>98</v>
      </c>
      <c r="C44" s="101">
        <v>1750</v>
      </c>
      <c r="D44" s="40" t="s">
        <v>8</v>
      </c>
      <c r="E44" s="37" t="s">
        <v>16</v>
      </c>
      <c r="F44" s="37" t="s">
        <v>16</v>
      </c>
    </row>
    <row r="45" spans="1:112" ht="25.5" customHeight="1" x14ac:dyDescent="0.25">
      <c r="A45" s="9" t="s">
        <v>394</v>
      </c>
      <c r="B45" s="42" t="s">
        <v>395</v>
      </c>
      <c r="C45" s="101">
        <v>1032</v>
      </c>
      <c r="D45" s="40" t="s">
        <v>8</v>
      </c>
      <c r="E45" s="37" t="s">
        <v>16</v>
      </c>
      <c r="F45" s="37" t="s">
        <v>16</v>
      </c>
    </row>
    <row r="46" spans="1:112" ht="25.5" customHeight="1" x14ac:dyDescent="0.25">
      <c r="A46" s="9" t="s">
        <v>417</v>
      </c>
      <c r="B46" s="42" t="s">
        <v>395</v>
      </c>
      <c r="C46" s="101">
        <v>1500</v>
      </c>
      <c r="D46" s="40" t="s">
        <v>8</v>
      </c>
      <c r="E46" s="37" t="s">
        <v>16</v>
      </c>
      <c r="F46" s="37" t="s">
        <v>16</v>
      </c>
    </row>
    <row r="47" spans="1:112" ht="25.5" customHeight="1" x14ac:dyDescent="0.25">
      <c r="A47" s="9" t="s">
        <v>450</v>
      </c>
      <c r="B47" s="42" t="s">
        <v>395</v>
      </c>
      <c r="C47" s="101">
        <v>300</v>
      </c>
      <c r="D47" s="40" t="s">
        <v>8</v>
      </c>
      <c r="E47" s="37" t="s">
        <v>9</v>
      </c>
      <c r="F47" s="37" t="s">
        <v>9</v>
      </c>
    </row>
    <row r="48" spans="1:112" ht="25.5" customHeight="1" x14ac:dyDescent="0.25">
      <c r="A48" s="9" t="s">
        <v>475</v>
      </c>
      <c r="B48" s="42" t="s">
        <v>98</v>
      </c>
      <c r="C48" s="101">
        <v>1300</v>
      </c>
      <c r="D48" s="40" t="s">
        <v>8</v>
      </c>
      <c r="E48" s="37" t="s">
        <v>9</v>
      </c>
      <c r="F48" s="37" t="s">
        <v>9</v>
      </c>
    </row>
    <row r="49" spans="1:6" ht="25.5" customHeight="1" x14ac:dyDescent="0.25">
      <c r="A49" s="9" t="s">
        <v>476</v>
      </c>
      <c r="B49" s="42" t="s">
        <v>98</v>
      </c>
      <c r="C49" s="101">
        <v>2200</v>
      </c>
      <c r="D49" s="40" t="s">
        <v>8</v>
      </c>
      <c r="E49" s="37" t="s">
        <v>9</v>
      </c>
      <c r="F49" s="37" t="s">
        <v>9</v>
      </c>
    </row>
    <row r="50" spans="1:6" ht="25.5" customHeight="1" x14ac:dyDescent="0.25">
      <c r="A50" s="9" t="s">
        <v>496</v>
      </c>
      <c r="B50" s="42" t="s">
        <v>98</v>
      </c>
      <c r="C50" s="101">
        <v>2800</v>
      </c>
      <c r="D50" s="40" t="s">
        <v>8</v>
      </c>
      <c r="E50" s="37" t="s">
        <v>9</v>
      </c>
      <c r="F50" s="37" t="s">
        <v>9</v>
      </c>
    </row>
    <row r="51" spans="1:6" ht="26.25" customHeight="1" x14ac:dyDescent="0.25">
      <c r="A51" s="9" t="s">
        <v>505</v>
      </c>
      <c r="B51" s="42" t="s">
        <v>98</v>
      </c>
      <c r="C51" s="101">
        <v>9000</v>
      </c>
      <c r="D51" s="40" t="s">
        <v>8</v>
      </c>
      <c r="E51" s="37" t="s">
        <v>9</v>
      </c>
      <c r="F51" s="37" t="s">
        <v>10</v>
      </c>
    </row>
    <row r="52" spans="1:6" ht="24.75" customHeight="1" x14ac:dyDescent="0.25">
      <c r="A52" s="9" t="s">
        <v>574</v>
      </c>
      <c r="B52" s="42" t="s">
        <v>98</v>
      </c>
      <c r="C52" s="101">
        <v>1600</v>
      </c>
      <c r="D52" s="40" t="s">
        <v>8</v>
      </c>
      <c r="E52" s="37" t="s">
        <v>10</v>
      </c>
      <c r="F52" s="37" t="s">
        <v>97</v>
      </c>
    </row>
    <row r="53" spans="1:6" ht="21" customHeight="1" x14ac:dyDescent="0.25">
      <c r="A53" s="9" t="s">
        <v>564</v>
      </c>
      <c r="B53" s="42" t="s">
        <v>98</v>
      </c>
      <c r="C53" s="101">
        <v>2700</v>
      </c>
      <c r="D53" s="40" t="s">
        <v>8</v>
      </c>
      <c r="E53" s="37" t="s">
        <v>10</v>
      </c>
      <c r="F53" s="37" t="s">
        <v>97</v>
      </c>
    </row>
    <row r="54" spans="1:6" ht="25.5" x14ac:dyDescent="0.25">
      <c r="A54" s="9" t="s">
        <v>599</v>
      </c>
      <c r="B54" s="42" t="s">
        <v>395</v>
      </c>
      <c r="C54" s="101">
        <v>1500</v>
      </c>
      <c r="D54" s="40" t="s">
        <v>8</v>
      </c>
      <c r="E54" s="37" t="s">
        <v>97</v>
      </c>
      <c r="F54" s="37" t="s">
        <v>97</v>
      </c>
    </row>
    <row r="55" spans="1:6" ht="25.5" x14ac:dyDescent="0.25">
      <c r="A55" s="9" t="s">
        <v>604</v>
      </c>
      <c r="B55" s="42"/>
      <c r="C55" s="101">
        <v>130</v>
      </c>
      <c r="D55" s="40" t="s">
        <v>8</v>
      </c>
      <c r="E55" s="37" t="s">
        <v>97</v>
      </c>
      <c r="F55" s="37" t="s">
        <v>97</v>
      </c>
    </row>
    <row r="56" spans="1:6" ht="27" customHeight="1" x14ac:dyDescent="0.25">
      <c r="A56" s="9" t="s">
        <v>617</v>
      </c>
      <c r="B56" s="42" t="s">
        <v>395</v>
      </c>
      <c r="C56" s="101">
        <v>10500</v>
      </c>
      <c r="D56" s="40" t="s">
        <v>8</v>
      </c>
      <c r="E56" s="37" t="s">
        <v>97</v>
      </c>
      <c r="F56" s="37" t="s">
        <v>97</v>
      </c>
    </row>
    <row r="57" spans="1:6" ht="21.75" customHeight="1" x14ac:dyDescent="0.25">
      <c r="A57" s="9" t="s">
        <v>620</v>
      </c>
      <c r="B57" s="42" t="s">
        <v>395</v>
      </c>
      <c r="C57" s="101">
        <v>6396</v>
      </c>
      <c r="D57" s="40" t="s">
        <v>8</v>
      </c>
      <c r="E57" s="37" t="s">
        <v>97</v>
      </c>
      <c r="F57" s="37" t="s">
        <v>97</v>
      </c>
    </row>
    <row r="58" spans="1:6" ht="29.25" customHeight="1" x14ac:dyDescent="0.25">
      <c r="A58" s="9" t="s">
        <v>631</v>
      </c>
      <c r="B58" s="42" t="s">
        <v>395</v>
      </c>
      <c r="C58" s="101">
        <v>864</v>
      </c>
      <c r="D58" s="40" t="s">
        <v>8</v>
      </c>
      <c r="E58" s="37" t="s">
        <v>97</v>
      </c>
      <c r="F58" s="37" t="s">
        <v>97</v>
      </c>
    </row>
    <row r="59" spans="1:6" ht="29.25" customHeight="1" x14ac:dyDescent="0.25">
      <c r="A59" s="9" t="s">
        <v>674</v>
      </c>
      <c r="B59" s="42" t="s">
        <v>98</v>
      </c>
      <c r="C59" s="101">
        <v>2600</v>
      </c>
      <c r="D59" s="40" t="s">
        <v>8</v>
      </c>
      <c r="E59" s="37" t="s">
        <v>97</v>
      </c>
      <c r="F59" s="37" t="s">
        <v>97</v>
      </c>
    </row>
    <row r="60" spans="1:6" ht="36" customHeight="1" x14ac:dyDescent="0.25">
      <c r="A60" s="9" t="s">
        <v>676</v>
      </c>
      <c r="B60" s="42" t="s">
        <v>98</v>
      </c>
      <c r="C60" s="25">
        <v>1525</v>
      </c>
      <c r="D60" s="40" t="s">
        <v>8</v>
      </c>
      <c r="E60" s="37" t="s">
        <v>97</v>
      </c>
      <c r="F60" s="37" t="s">
        <v>100</v>
      </c>
    </row>
    <row r="61" spans="1:6" ht="40.5" customHeight="1" x14ac:dyDescent="0.25">
      <c r="A61" s="9" t="s">
        <v>682</v>
      </c>
      <c r="B61" s="42"/>
      <c r="C61" s="25">
        <v>1800</v>
      </c>
      <c r="D61" s="40" t="s">
        <v>8</v>
      </c>
      <c r="E61" s="37" t="s">
        <v>100</v>
      </c>
      <c r="F61" s="37" t="s">
        <v>100</v>
      </c>
    </row>
    <row r="62" spans="1:6" ht="50.25" customHeight="1" x14ac:dyDescent="0.25">
      <c r="A62" s="9" t="s">
        <v>682</v>
      </c>
      <c r="B62" s="42"/>
      <c r="C62" s="25">
        <v>1350</v>
      </c>
      <c r="D62" s="40" t="s">
        <v>8</v>
      </c>
      <c r="E62" s="37" t="s">
        <v>100</v>
      </c>
      <c r="F62" s="37" t="s">
        <v>100</v>
      </c>
    </row>
    <row r="63" spans="1:6" ht="38.25" customHeight="1" x14ac:dyDescent="0.2">
      <c r="A63" s="102" t="s">
        <v>685</v>
      </c>
      <c r="B63" s="42" t="s">
        <v>687</v>
      </c>
      <c r="C63" s="25" t="s">
        <v>686</v>
      </c>
      <c r="D63" s="40" t="s">
        <v>8</v>
      </c>
      <c r="E63" s="37" t="s">
        <v>100</v>
      </c>
      <c r="F63" s="37" t="s">
        <v>100</v>
      </c>
    </row>
    <row r="64" spans="1:6" ht="38.25" x14ac:dyDescent="0.2">
      <c r="A64" s="182" t="s">
        <v>698</v>
      </c>
      <c r="B64" s="42" t="s">
        <v>687</v>
      </c>
      <c r="C64" s="25">
        <v>1500</v>
      </c>
      <c r="D64" s="40" t="s">
        <v>8</v>
      </c>
      <c r="E64" s="37" t="s">
        <v>100</v>
      </c>
      <c r="F64" s="37" t="s">
        <v>100</v>
      </c>
    </row>
    <row r="65" spans="1:113" ht="24" customHeight="1" x14ac:dyDescent="0.2">
      <c r="A65" s="182" t="s">
        <v>769</v>
      </c>
      <c r="B65" s="42"/>
      <c r="C65" s="25">
        <v>850</v>
      </c>
      <c r="D65" s="40" t="s">
        <v>8</v>
      </c>
      <c r="E65" s="37" t="s">
        <v>86</v>
      </c>
      <c r="F65" s="37" t="s">
        <v>86</v>
      </c>
    </row>
    <row r="66" spans="1:113" ht="28.5" customHeight="1" x14ac:dyDescent="0.25">
      <c r="A66" s="1" t="s">
        <v>255</v>
      </c>
      <c r="B66" s="42" t="s">
        <v>13</v>
      </c>
      <c r="C66" s="35"/>
      <c r="D66" s="40"/>
      <c r="E66" s="37"/>
      <c r="F66" s="37"/>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row>
    <row r="67" spans="1:113" ht="27" customHeight="1" x14ac:dyDescent="0.25">
      <c r="A67" s="103" t="s">
        <v>286</v>
      </c>
      <c r="B67" s="61"/>
      <c r="C67" s="35"/>
      <c r="D67" s="40"/>
      <c r="E67" s="37"/>
      <c r="F67" s="37"/>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row>
    <row r="68" spans="1:113" ht="21.75" customHeight="1" x14ac:dyDescent="0.25">
      <c r="A68" s="1" t="s">
        <v>290</v>
      </c>
      <c r="B68" s="42"/>
      <c r="C68" s="35"/>
      <c r="D68" s="40"/>
      <c r="E68" s="37"/>
      <c r="F68" s="37"/>
    </row>
    <row r="69" spans="1:113" ht="38.25" x14ac:dyDescent="0.25">
      <c r="A69" s="62" t="s">
        <v>582</v>
      </c>
      <c r="B69" s="63" t="s">
        <v>583</v>
      </c>
      <c r="C69" s="35">
        <v>102</v>
      </c>
      <c r="D69" s="45" t="s">
        <v>8</v>
      </c>
      <c r="E69" s="37" t="s">
        <v>9</v>
      </c>
      <c r="F69" s="2" t="s">
        <v>10</v>
      </c>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row>
    <row r="70" spans="1:113" ht="45" customHeight="1" x14ac:dyDescent="0.25">
      <c r="A70" s="62" t="s">
        <v>627</v>
      </c>
      <c r="B70" s="63" t="s">
        <v>583</v>
      </c>
      <c r="C70" s="35">
        <v>2596.1999999999998</v>
      </c>
      <c r="D70" s="45" t="s">
        <v>8</v>
      </c>
      <c r="E70" s="37" t="s">
        <v>97</v>
      </c>
      <c r="F70" s="2" t="s">
        <v>97</v>
      </c>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row>
    <row r="71" spans="1:113" ht="35.25" customHeight="1" x14ac:dyDescent="0.25">
      <c r="A71" s="62" t="s">
        <v>767</v>
      </c>
      <c r="B71" s="63" t="s">
        <v>583</v>
      </c>
      <c r="C71" s="35">
        <v>9440</v>
      </c>
      <c r="D71" s="45" t="s">
        <v>8</v>
      </c>
      <c r="E71" s="37" t="s">
        <v>86</v>
      </c>
      <c r="F71" s="2" t="s">
        <v>86</v>
      </c>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row>
    <row r="72" spans="1:113" ht="30" customHeight="1" x14ac:dyDescent="0.25">
      <c r="A72" s="104" t="s">
        <v>287</v>
      </c>
      <c r="B72" s="63"/>
      <c r="C72" s="35"/>
      <c r="D72" s="45"/>
      <c r="E72" s="37"/>
      <c r="F72" s="2"/>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row>
    <row r="73" spans="1:113" ht="30" customHeight="1" x14ac:dyDescent="0.25">
      <c r="A73" s="1" t="s">
        <v>297</v>
      </c>
      <c r="B73" s="42" t="s">
        <v>293</v>
      </c>
      <c r="C73" s="35"/>
      <c r="D73" s="11"/>
      <c r="E73" s="37"/>
      <c r="F73" s="37"/>
    </row>
    <row r="74" spans="1:113" s="6" customFormat="1" ht="31.5" customHeight="1" x14ac:dyDescent="0.25">
      <c r="A74" s="39" t="s">
        <v>323</v>
      </c>
      <c r="B74" s="28" t="s">
        <v>331</v>
      </c>
      <c r="C74" s="35">
        <v>1311</v>
      </c>
      <c r="D74" s="105" t="s">
        <v>8</v>
      </c>
      <c r="E74" s="106" t="s">
        <v>11</v>
      </c>
      <c r="F74" s="106" t="s">
        <v>11</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row>
    <row r="75" spans="1:113" s="6" customFormat="1" ht="31.5" customHeight="1" x14ac:dyDescent="0.25">
      <c r="A75" s="39" t="s">
        <v>328</v>
      </c>
      <c r="B75" s="28" t="s">
        <v>329</v>
      </c>
      <c r="C75" s="35">
        <v>7200</v>
      </c>
      <c r="D75" s="105" t="s">
        <v>8</v>
      </c>
      <c r="E75" s="106" t="s">
        <v>11</v>
      </c>
      <c r="F75" s="106" t="s">
        <v>11</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row>
    <row r="76" spans="1:113" s="6" customFormat="1" ht="31.5" customHeight="1" x14ac:dyDescent="0.25">
      <c r="A76" s="39" t="s">
        <v>344</v>
      </c>
      <c r="B76" s="28" t="s">
        <v>343</v>
      </c>
      <c r="C76" s="35">
        <v>1200</v>
      </c>
      <c r="D76" s="105" t="s">
        <v>8</v>
      </c>
      <c r="E76" s="106" t="s">
        <v>11</v>
      </c>
      <c r="F76" s="106" t="s">
        <v>16</v>
      </c>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row>
    <row r="77" spans="1:113" s="6" customFormat="1" ht="31.5" customHeight="1" x14ac:dyDescent="0.25">
      <c r="A77" s="39" t="s">
        <v>372</v>
      </c>
      <c r="B77" s="28" t="s">
        <v>370</v>
      </c>
      <c r="C77" s="35">
        <v>100</v>
      </c>
      <c r="D77" s="105" t="s">
        <v>8</v>
      </c>
      <c r="E77" s="106" t="s">
        <v>11</v>
      </c>
      <c r="F77" s="106" t="s">
        <v>16</v>
      </c>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row>
    <row r="78" spans="1:113" s="6" customFormat="1" ht="31.5" customHeight="1" x14ac:dyDescent="0.25">
      <c r="A78" s="39" t="s">
        <v>368</v>
      </c>
      <c r="B78" s="28" t="s">
        <v>370</v>
      </c>
      <c r="C78" s="35">
        <v>24645</v>
      </c>
      <c r="D78" s="105" t="s">
        <v>8</v>
      </c>
      <c r="E78" s="106" t="s">
        <v>16</v>
      </c>
      <c r="F78" s="106" t="s">
        <v>16</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row>
    <row r="79" spans="1:113" s="6" customFormat="1" ht="31.5" customHeight="1" x14ac:dyDescent="0.25">
      <c r="A79" s="39" t="s">
        <v>369</v>
      </c>
      <c r="B79" s="28" t="s">
        <v>370</v>
      </c>
      <c r="C79" s="35">
        <f>23*3+51*3+32*6+4*2</f>
        <v>422</v>
      </c>
      <c r="D79" s="105" t="s">
        <v>8</v>
      </c>
      <c r="E79" s="106" t="s">
        <v>16</v>
      </c>
      <c r="F79" s="106" t="s">
        <v>16</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row>
    <row r="80" spans="1:113" s="6" customFormat="1" ht="31.5" customHeight="1" x14ac:dyDescent="0.25">
      <c r="A80" s="39" t="s">
        <v>371</v>
      </c>
      <c r="B80" s="28" t="s">
        <v>387</v>
      </c>
      <c r="C80" s="35">
        <f>72*4</f>
        <v>288</v>
      </c>
      <c r="D80" s="105" t="s">
        <v>8</v>
      </c>
      <c r="E80" s="106" t="s">
        <v>16</v>
      </c>
      <c r="F80" s="106" t="s">
        <v>16</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row>
    <row r="81" spans="1:112" s="6" customFormat="1" ht="31.5" customHeight="1" x14ac:dyDescent="0.25">
      <c r="A81" s="39" t="s">
        <v>413</v>
      </c>
      <c r="B81" s="28" t="s">
        <v>387</v>
      </c>
      <c r="C81" s="35">
        <v>640</v>
      </c>
      <c r="D81" s="105" t="s">
        <v>8</v>
      </c>
      <c r="E81" s="106" t="s">
        <v>16</v>
      </c>
      <c r="F81" s="106" t="s">
        <v>16</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row>
    <row r="82" spans="1:112" s="6" customFormat="1" ht="31.5" customHeight="1" x14ac:dyDescent="0.25">
      <c r="A82" s="39" t="s">
        <v>404</v>
      </c>
      <c r="B82" s="28" t="s">
        <v>343</v>
      </c>
      <c r="C82" s="35">
        <v>208</v>
      </c>
      <c r="D82" s="105" t="s">
        <v>8</v>
      </c>
      <c r="E82" s="106" t="s">
        <v>16</v>
      </c>
      <c r="F82" s="106" t="s">
        <v>16</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row>
    <row r="83" spans="1:112" s="6" customFormat="1" ht="31.5" customHeight="1" x14ac:dyDescent="0.25">
      <c r="A83" s="39" t="s">
        <v>436</v>
      </c>
      <c r="B83" s="28" t="s">
        <v>370</v>
      </c>
      <c r="C83" s="35">
        <v>1600</v>
      </c>
      <c r="D83" s="105" t="s">
        <v>8</v>
      </c>
      <c r="E83" s="106" t="s">
        <v>9</v>
      </c>
      <c r="F83" s="106" t="s">
        <v>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row>
    <row r="84" spans="1:112" ht="38.25" x14ac:dyDescent="0.25">
      <c r="A84" s="107" t="s">
        <v>445</v>
      </c>
      <c r="B84" s="37" t="s">
        <v>293</v>
      </c>
      <c r="C84" s="35">
        <f>400/1.19</f>
        <v>336.1344537815126</v>
      </c>
      <c r="D84" s="45" t="s">
        <v>488</v>
      </c>
      <c r="E84" s="108" t="s">
        <v>9</v>
      </c>
      <c r="F84" s="108" t="s">
        <v>9</v>
      </c>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row>
    <row r="85" spans="1:112" ht="38.25" x14ac:dyDescent="0.25">
      <c r="A85" s="107" t="s">
        <v>489</v>
      </c>
      <c r="B85" s="37" t="s">
        <v>293</v>
      </c>
      <c r="C85" s="35">
        <v>286</v>
      </c>
      <c r="D85" s="45" t="s">
        <v>488</v>
      </c>
      <c r="E85" s="108" t="s">
        <v>9</v>
      </c>
      <c r="F85" s="108" t="s">
        <v>9</v>
      </c>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row>
    <row r="86" spans="1:112" ht="25.5" x14ac:dyDescent="0.25">
      <c r="A86" s="107" t="s">
        <v>515</v>
      </c>
      <c r="B86" s="37" t="s">
        <v>516</v>
      </c>
      <c r="C86" s="35">
        <v>3000</v>
      </c>
      <c r="D86" s="105" t="s">
        <v>8</v>
      </c>
      <c r="E86" s="108" t="s">
        <v>9</v>
      </c>
      <c r="F86" s="108" t="s">
        <v>10</v>
      </c>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row>
    <row r="87" spans="1:112" ht="18.75" customHeight="1" x14ac:dyDescent="0.25">
      <c r="A87" s="107" t="s">
        <v>556</v>
      </c>
      <c r="B87" s="37" t="s">
        <v>557</v>
      </c>
      <c r="C87" s="35">
        <v>220</v>
      </c>
      <c r="D87" s="105" t="s">
        <v>8</v>
      </c>
      <c r="E87" s="108" t="s">
        <v>10</v>
      </c>
      <c r="F87" s="108" t="s">
        <v>97</v>
      </c>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row>
    <row r="88" spans="1:112" ht="36" customHeight="1" x14ac:dyDescent="0.25">
      <c r="A88" s="107" t="s">
        <v>619</v>
      </c>
      <c r="B88" s="37" t="s">
        <v>387</v>
      </c>
      <c r="C88" s="35">
        <v>14787</v>
      </c>
      <c r="D88" s="105" t="s">
        <v>8</v>
      </c>
      <c r="E88" s="108" t="s">
        <v>97</v>
      </c>
      <c r="F88" s="108" t="s">
        <v>97</v>
      </c>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row>
    <row r="89" spans="1:112" ht="25.5" x14ac:dyDescent="0.25">
      <c r="A89" s="107" t="s">
        <v>632</v>
      </c>
      <c r="B89" s="37" t="s">
        <v>633</v>
      </c>
      <c r="C89" s="35">
        <v>200</v>
      </c>
      <c r="D89" s="105" t="s">
        <v>8</v>
      </c>
      <c r="E89" s="108" t="s">
        <v>97</v>
      </c>
      <c r="F89" s="108" t="s">
        <v>97</v>
      </c>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row>
    <row r="90" spans="1:112" ht="24.75" customHeight="1" x14ac:dyDescent="0.25">
      <c r="A90" s="107" t="s">
        <v>645</v>
      </c>
      <c r="B90" s="37" t="s">
        <v>646</v>
      </c>
      <c r="C90" s="35">
        <v>15150</v>
      </c>
      <c r="D90" s="105" t="s">
        <v>8</v>
      </c>
      <c r="E90" s="108" t="s">
        <v>97</v>
      </c>
      <c r="F90" s="108" t="s">
        <v>100</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row>
    <row r="91" spans="1:112" ht="24.75" customHeight="1" x14ac:dyDescent="0.25">
      <c r="A91" s="107" t="s">
        <v>669</v>
      </c>
      <c r="B91" s="37" t="s">
        <v>557</v>
      </c>
      <c r="C91" s="35">
        <v>660</v>
      </c>
      <c r="D91" s="105" t="s">
        <v>8</v>
      </c>
      <c r="E91" s="108" t="s">
        <v>97</v>
      </c>
      <c r="F91" s="108" t="s">
        <v>97</v>
      </c>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row>
    <row r="92" spans="1:112" ht="24.75" customHeight="1" x14ac:dyDescent="0.25">
      <c r="A92" s="107" t="s">
        <v>722</v>
      </c>
      <c r="B92" s="37" t="s">
        <v>633</v>
      </c>
      <c r="C92" s="35">
        <v>890</v>
      </c>
      <c r="D92" s="105" t="s">
        <v>8</v>
      </c>
      <c r="E92" s="108" t="s">
        <v>100</v>
      </c>
      <c r="F92" s="108" t="s">
        <v>100</v>
      </c>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row>
    <row r="93" spans="1:112" ht="24.75" customHeight="1" x14ac:dyDescent="0.25">
      <c r="A93" s="107" t="s">
        <v>748</v>
      </c>
      <c r="B93" s="37" t="s">
        <v>646</v>
      </c>
      <c r="C93" s="35">
        <f>19200+7200</f>
        <v>26400</v>
      </c>
      <c r="D93" s="105" t="s">
        <v>8</v>
      </c>
      <c r="E93" s="108" t="s">
        <v>100</v>
      </c>
      <c r="F93" s="108" t="s">
        <v>86</v>
      </c>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row>
    <row r="94" spans="1:112" ht="24.75" customHeight="1" x14ac:dyDescent="0.25">
      <c r="A94" s="107" t="s">
        <v>749</v>
      </c>
      <c r="B94" s="37" t="s">
        <v>750</v>
      </c>
      <c r="C94" s="35">
        <v>9600</v>
      </c>
      <c r="D94" s="105" t="s">
        <v>8</v>
      </c>
      <c r="E94" s="108" t="s">
        <v>100</v>
      </c>
      <c r="F94" s="108" t="s">
        <v>100</v>
      </c>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row>
    <row r="95" spans="1:112" ht="24.75" customHeight="1" x14ac:dyDescent="0.25">
      <c r="A95" s="107" t="s">
        <v>751</v>
      </c>
      <c r="B95" s="37" t="s">
        <v>752</v>
      </c>
      <c r="C95" s="35">
        <v>100</v>
      </c>
      <c r="D95" s="105" t="s">
        <v>8</v>
      </c>
      <c r="E95" s="108" t="s">
        <v>100</v>
      </c>
      <c r="F95" s="108" t="s">
        <v>100</v>
      </c>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row>
    <row r="96" spans="1:112" ht="24.75" customHeight="1" x14ac:dyDescent="0.25">
      <c r="A96" s="107" t="s">
        <v>784</v>
      </c>
      <c r="B96" s="37" t="s">
        <v>357</v>
      </c>
      <c r="C96" s="35">
        <v>1830</v>
      </c>
      <c r="D96" s="105" t="s">
        <v>8</v>
      </c>
      <c r="E96" s="108" t="s">
        <v>86</v>
      </c>
      <c r="F96" s="108" t="s">
        <v>86</v>
      </c>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row>
    <row r="97" spans="1:113" ht="24.75" customHeight="1" x14ac:dyDescent="0.25">
      <c r="A97" s="107" t="s">
        <v>790</v>
      </c>
      <c r="B97" s="37" t="s">
        <v>791</v>
      </c>
      <c r="C97" s="35">
        <v>23000</v>
      </c>
      <c r="D97" s="105" t="s">
        <v>8</v>
      </c>
      <c r="E97" s="108" t="s">
        <v>86</v>
      </c>
      <c r="F97" s="108" t="s">
        <v>86</v>
      </c>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row>
    <row r="98" spans="1:113" s="6" customFormat="1" ht="37.5" customHeight="1" x14ac:dyDescent="0.25">
      <c r="A98" s="103" t="s">
        <v>289</v>
      </c>
      <c r="B98" s="28"/>
      <c r="C98" s="35"/>
      <c r="D98" s="40"/>
      <c r="E98" s="37"/>
      <c r="F98" s="37"/>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row>
    <row r="99" spans="1:113" s="6" customFormat="1" ht="43.5" customHeight="1" x14ac:dyDescent="0.25">
      <c r="A99" s="1" t="s">
        <v>296</v>
      </c>
      <c r="B99" s="42" t="s">
        <v>14</v>
      </c>
      <c r="C99" s="35"/>
      <c r="D99" s="33"/>
      <c r="E99" s="60"/>
      <c r="F99" s="60"/>
    </row>
    <row r="100" spans="1:113" ht="27" customHeight="1" x14ac:dyDescent="0.25">
      <c r="A100" s="109" t="s">
        <v>292</v>
      </c>
      <c r="B100" s="110" t="s">
        <v>277</v>
      </c>
      <c r="C100" s="24">
        <v>640</v>
      </c>
      <c r="D100" s="105" t="s">
        <v>278</v>
      </c>
      <c r="E100" s="106" t="s">
        <v>11</v>
      </c>
      <c r="F100" s="111" t="s">
        <v>11</v>
      </c>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row>
    <row r="101" spans="1:113" ht="27" customHeight="1" x14ac:dyDescent="0.25">
      <c r="A101" s="109" t="s">
        <v>367</v>
      </c>
      <c r="B101" s="110"/>
      <c r="C101" s="24">
        <f>26+2*20+8*2+2*55</f>
        <v>192</v>
      </c>
      <c r="D101" s="105" t="s">
        <v>8</v>
      </c>
      <c r="E101" s="106" t="s">
        <v>16</v>
      </c>
      <c r="F101" s="106" t="s">
        <v>16</v>
      </c>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row>
    <row r="102" spans="1:113" ht="27" customHeight="1" x14ac:dyDescent="0.25">
      <c r="A102" s="109" t="s">
        <v>408</v>
      </c>
      <c r="B102" s="110" t="s">
        <v>424</v>
      </c>
      <c r="C102" s="24">
        <v>5306</v>
      </c>
      <c r="D102" s="105" t="s">
        <v>8</v>
      </c>
      <c r="E102" s="106" t="s">
        <v>16</v>
      </c>
      <c r="F102" s="106" t="s">
        <v>9</v>
      </c>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row>
    <row r="103" spans="1:113" ht="27" customHeight="1" x14ac:dyDescent="0.25">
      <c r="A103" s="109" t="s">
        <v>409</v>
      </c>
      <c r="B103" s="110" t="s">
        <v>424</v>
      </c>
      <c r="C103" s="24">
        <v>418</v>
      </c>
      <c r="D103" s="105" t="s">
        <v>8</v>
      </c>
      <c r="E103" s="106" t="s">
        <v>16</v>
      </c>
      <c r="F103" s="106" t="s">
        <v>16</v>
      </c>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row>
    <row r="104" spans="1:113" ht="27" customHeight="1" x14ac:dyDescent="0.25">
      <c r="A104" s="113" t="s">
        <v>437</v>
      </c>
      <c r="B104" s="114" t="s">
        <v>424</v>
      </c>
      <c r="C104" s="24">
        <f>2164-C114</f>
        <v>1234</v>
      </c>
      <c r="D104" s="45" t="s">
        <v>8</v>
      </c>
      <c r="E104" s="111" t="s">
        <v>9</v>
      </c>
      <c r="F104" s="106" t="s">
        <v>9</v>
      </c>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row>
    <row r="105" spans="1:113" ht="25.5" x14ac:dyDescent="0.25">
      <c r="A105" s="39" t="s">
        <v>514</v>
      </c>
      <c r="B105" s="28" t="s">
        <v>443</v>
      </c>
      <c r="C105" s="35">
        <v>579</v>
      </c>
      <c r="D105" s="45" t="s">
        <v>8</v>
      </c>
      <c r="E105" s="37" t="s">
        <v>9</v>
      </c>
      <c r="F105" s="37" t="s">
        <v>9</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row>
    <row r="106" spans="1:113" ht="25.5" x14ac:dyDescent="0.25">
      <c r="A106" s="39" t="s">
        <v>523</v>
      </c>
      <c r="B106" s="28" t="s">
        <v>443</v>
      </c>
      <c r="C106" s="35">
        <v>33</v>
      </c>
      <c r="D106" s="45" t="s">
        <v>8</v>
      </c>
      <c r="E106" s="37" t="s">
        <v>9</v>
      </c>
      <c r="F106" s="37" t="s">
        <v>9</v>
      </c>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row>
    <row r="107" spans="1:113" ht="25.5" x14ac:dyDescent="0.25">
      <c r="A107" s="39" t="s">
        <v>524</v>
      </c>
      <c r="B107" s="28" t="s">
        <v>443</v>
      </c>
      <c r="C107" s="35">
        <v>1060</v>
      </c>
      <c r="D107" s="45" t="s">
        <v>8</v>
      </c>
      <c r="E107" s="37" t="s">
        <v>10</v>
      </c>
      <c r="F107" s="37" t="s">
        <v>10</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row>
    <row r="108" spans="1:113" ht="24" customHeight="1" x14ac:dyDescent="0.25">
      <c r="A108" s="39" t="s">
        <v>526</v>
      </c>
      <c r="B108" s="28" t="s">
        <v>527</v>
      </c>
      <c r="C108" s="35"/>
      <c r="D108" s="45" t="s">
        <v>8</v>
      </c>
      <c r="E108" s="37" t="s">
        <v>10</v>
      </c>
      <c r="F108" s="37" t="s">
        <v>10</v>
      </c>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row>
    <row r="109" spans="1:113" ht="46.5" customHeight="1" x14ac:dyDescent="0.25">
      <c r="A109" s="39" t="s">
        <v>628</v>
      </c>
      <c r="B109" s="28" t="s">
        <v>443</v>
      </c>
      <c r="C109" s="35">
        <v>3028.2</v>
      </c>
      <c r="D109" s="45" t="s">
        <v>8</v>
      </c>
      <c r="E109" s="37" t="s">
        <v>97</v>
      </c>
      <c r="F109" s="37" t="s">
        <v>97</v>
      </c>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row>
    <row r="110" spans="1:113" ht="27" customHeight="1" x14ac:dyDescent="0.25">
      <c r="A110" s="103" t="s">
        <v>291</v>
      </c>
      <c r="B110" s="28"/>
      <c r="C110" s="35"/>
      <c r="D110" s="40"/>
      <c r="E110" s="37"/>
      <c r="F110" s="37"/>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row>
    <row r="111" spans="1:113" s="6" customFormat="1" ht="33.75" customHeight="1" x14ac:dyDescent="0.25">
      <c r="A111" s="1" t="s">
        <v>295</v>
      </c>
      <c r="B111" s="42" t="s">
        <v>15</v>
      </c>
      <c r="C111" s="35"/>
      <c r="D111" s="8"/>
      <c r="E111" s="60"/>
      <c r="F111" s="6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row>
    <row r="112" spans="1:113" ht="33.75" customHeight="1" x14ac:dyDescent="0.25">
      <c r="A112" s="39" t="s">
        <v>362</v>
      </c>
      <c r="B112" s="42" t="s">
        <v>337</v>
      </c>
      <c r="C112" s="35">
        <v>370</v>
      </c>
      <c r="D112" s="40" t="s">
        <v>8</v>
      </c>
      <c r="E112" s="37" t="s">
        <v>11</v>
      </c>
      <c r="F112" s="2" t="s">
        <v>11</v>
      </c>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row>
    <row r="113" spans="1:112" ht="33.75" customHeight="1" x14ac:dyDescent="0.25">
      <c r="A113" s="39" t="s">
        <v>406</v>
      </c>
      <c r="B113" s="42" t="s">
        <v>410</v>
      </c>
      <c r="C113" s="35">
        <v>367</v>
      </c>
      <c r="D113" s="105" t="s">
        <v>8</v>
      </c>
      <c r="E113" s="111" t="s">
        <v>16</v>
      </c>
      <c r="F113" s="111" t="s">
        <v>16</v>
      </c>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row>
    <row r="114" spans="1:112" ht="27" customHeight="1" x14ac:dyDescent="0.25">
      <c r="A114" s="39" t="s">
        <v>435</v>
      </c>
      <c r="B114" s="75" t="s">
        <v>438</v>
      </c>
      <c r="C114" s="49">
        <v>930</v>
      </c>
      <c r="D114" s="105" t="s">
        <v>8</v>
      </c>
      <c r="E114" s="106" t="s">
        <v>9</v>
      </c>
      <c r="F114" s="106" t="s">
        <v>9</v>
      </c>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row>
    <row r="115" spans="1:112" ht="27" customHeight="1" x14ac:dyDescent="0.25">
      <c r="A115" s="39" t="s">
        <v>444</v>
      </c>
      <c r="B115" s="75" t="s">
        <v>438</v>
      </c>
      <c r="C115" s="35">
        <v>78.150000000000006</v>
      </c>
      <c r="D115" s="105" t="s">
        <v>8</v>
      </c>
      <c r="E115" s="37" t="s">
        <v>9</v>
      </c>
      <c r="F115" s="37" t="s">
        <v>9</v>
      </c>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row>
    <row r="116" spans="1:112" s="6" customFormat="1" ht="63.75" x14ac:dyDescent="0.25">
      <c r="A116" s="65" t="s">
        <v>298</v>
      </c>
      <c r="B116" s="9" t="s">
        <v>281</v>
      </c>
      <c r="C116" s="66"/>
      <c r="D116" s="8"/>
      <c r="E116" s="67"/>
      <c r="F116" s="6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row>
    <row r="117" spans="1:112" ht="24" customHeight="1" x14ac:dyDescent="0.25">
      <c r="A117" s="107" t="s">
        <v>282</v>
      </c>
      <c r="B117" s="37" t="s">
        <v>285</v>
      </c>
      <c r="C117" s="35">
        <v>1700</v>
      </c>
      <c r="D117" s="40" t="s">
        <v>8</v>
      </c>
      <c r="E117" s="108" t="s">
        <v>11</v>
      </c>
      <c r="F117" s="108" t="s">
        <v>11</v>
      </c>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row>
    <row r="118" spans="1:112" ht="21.75" customHeight="1" x14ac:dyDescent="0.25">
      <c r="A118" s="107" t="s">
        <v>283</v>
      </c>
      <c r="B118" s="37" t="s">
        <v>284</v>
      </c>
      <c r="C118" s="35">
        <v>270</v>
      </c>
      <c r="D118" s="40" t="s">
        <v>8</v>
      </c>
      <c r="E118" s="108" t="s">
        <v>11</v>
      </c>
      <c r="F118" s="108" t="s">
        <v>11</v>
      </c>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row>
    <row r="119" spans="1:112" ht="51" x14ac:dyDescent="0.25">
      <c r="A119" s="107" t="s">
        <v>407</v>
      </c>
      <c r="B119" s="37" t="s">
        <v>411</v>
      </c>
      <c r="C119" s="35">
        <v>1345</v>
      </c>
      <c r="D119" s="45" t="s">
        <v>8</v>
      </c>
      <c r="E119" s="111" t="s">
        <v>16</v>
      </c>
      <c r="F119" s="111" t="s">
        <v>16</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row>
    <row r="120" spans="1:112" ht="27" customHeight="1" x14ac:dyDescent="0.25">
      <c r="A120" s="115" t="s">
        <v>288</v>
      </c>
      <c r="B120" s="61"/>
      <c r="C120" s="14"/>
      <c r="D120" s="4"/>
      <c r="E120" s="2"/>
      <c r="F120" s="2"/>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row>
    <row r="121" spans="1:112" ht="26.25" customHeight="1" x14ac:dyDescent="0.25">
      <c r="A121" s="1" t="s">
        <v>317</v>
      </c>
      <c r="B121" s="183" t="s">
        <v>42</v>
      </c>
      <c r="C121" s="35"/>
      <c r="D121" s="40"/>
      <c r="E121" s="37"/>
      <c r="F121" s="37"/>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row>
    <row r="122" spans="1:112" ht="29.25" customHeight="1" x14ac:dyDescent="0.25">
      <c r="A122" s="39" t="s">
        <v>318</v>
      </c>
      <c r="B122" s="28" t="s">
        <v>319</v>
      </c>
      <c r="C122" s="35">
        <v>7500</v>
      </c>
      <c r="D122" s="40" t="s">
        <v>8</v>
      </c>
      <c r="E122" s="37" t="s">
        <v>11</v>
      </c>
      <c r="F122" s="37" t="s">
        <v>11</v>
      </c>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row>
    <row r="123" spans="1:112" ht="31.5" customHeight="1" x14ac:dyDescent="0.25">
      <c r="A123" s="39" t="s">
        <v>399</v>
      </c>
      <c r="B123" s="28" t="s">
        <v>374</v>
      </c>
      <c r="C123" s="35">
        <f>1950+2*395</f>
        <v>2740</v>
      </c>
      <c r="D123" s="40" t="s">
        <v>8</v>
      </c>
      <c r="E123" s="37" t="s">
        <v>16</v>
      </c>
      <c r="F123" s="37" t="s">
        <v>16</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row>
    <row r="124" spans="1:112" ht="31.5" customHeight="1" x14ac:dyDescent="0.25">
      <c r="A124" s="39" t="s">
        <v>398</v>
      </c>
      <c r="B124" s="28" t="s">
        <v>374</v>
      </c>
      <c r="C124" s="35">
        <f>970*4.95</f>
        <v>4801.5</v>
      </c>
      <c r="D124" s="40" t="s">
        <v>8</v>
      </c>
      <c r="E124" s="37" t="s">
        <v>16</v>
      </c>
      <c r="F124" s="37" t="s">
        <v>16</v>
      </c>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row>
    <row r="125" spans="1:112" ht="31.5" customHeight="1" x14ac:dyDescent="0.25">
      <c r="A125" s="39" t="s">
        <v>500</v>
      </c>
      <c r="B125" s="28" t="s">
        <v>442</v>
      </c>
      <c r="C125" s="35">
        <v>3000</v>
      </c>
      <c r="D125" s="40" t="s">
        <v>8</v>
      </c>
      <c r="E125" s="37" t="s">
        <v>16</v>
      </c>
      <c r="F125" s="37" t="s">
        <v>16</v>
      </c>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row>
    <row r="126" spans="1:112" ht="40.5" customHeight="1" x14ac:dyDescent="0.25">
      <c r="A126" s="39" t="s">
        <v>696</v>
      </c>
      <c r="B126" s="28" t="s">
        <v>42</v>
      </c>
      <c r="C126" s="35">
        <f>(4011+1912+1976+1856)*5</f>
        <v>48775</v>
      </c>
      <c r="D126" s="40" t="s">
        <v>8</v>
      </c>
      <c r="E126" s="37" t="s">
        <v>10</v>
      </c>
      <c r="F126" s="37" t="s">
        <v>97</v>
      </c>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row>
    <row r="127" spans="1:112" s="6" customFormat="1" ht="76.5" x14ac:dyDescent="0.25">
      <c r="A127" s="65" t="s">
        <v>299</v>
      </c>
      <c r="B127" s="9" t="s">
        <v>300</v>
      </c>
      <c r="C127" s="66"/>
      <c r="D127" s="8"/>
      <c r="E127" s="67"/>
      <c r="F127" s="67"/>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row>
    <row r="128" spans="1:112" ht="45.75" customHeight="1" x14ac:dyDescent="0.25">
      <c r="A128" s="39" t="s">
        <v>279</v>
      </c>
      <c r="B128" s="68" t="s">
        <v>280</v>
      </c>
      <c r="C128" s="35">
        <v>100</v>
      </c>
      <c r="D128" s="40" t="s">
        <v>8</v>
      </c>
      <c r="E128" s="37" t="s">
        <v>11</v>
      </c>
      <c r="F128" s="37" t="s">
        <v>11</v>
      </c>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row>
    <row r="129" spans="1:112" ht="36" customHeight="1" x14ac:dyDescent="0.25">
      <c r="A129" s="39" t="s">
        <v>322</v>
      </c>
      <c r="B129" s="68" t="s">
        <v>330</v>
      </c>
      <c r="C129" s="35">
        <v>700</v>
      </c>
      <c r="D129" s="40" t="s">
        <v>8</v>
      </c>
      <c r="E129" s="37" t="s">
        <v>11</v>
      </c>
      <c r="F129" s="37" t="s">
        <v>11</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row>
    <row r="130" spans="1:112" ht="28.5" customHeight="1" x14ac:dyDescent="0.25">
      <c r="A130" s="1" t="s">
        <v>301</v>
      </c>
      <c r="B130" s="42"/>
      <c r="C130" s="35"/>
      <c r="D130" s="40"/>
      <c r="E130" s="37"/>
      <c r="F130" s="37"/>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row>
    <row r="131" spans="1:112" ht="27" customHeight="1" x14ac:dyDescent="0.25">
      <c r="A131" s="39" t="s">
        <v>555</v>
      </c>
      <c r="B131" s="75" t="s">
        <v>554</v>
      </c>
      <c r="C131" s="49">
        <v>550</v>
      </c>
      <c r="D131" s="46" t="s">
        <v>8</v>
      </c>
      <c r="E131" s="37" t="s">
        <v>10</v>
      </c>
      <c r="F131" s="2" t="s">
        <v>10</v>
      </c>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row>
    <row r="132" spans="1:112" ht="27" customHeight="1" x14ac:dyDescent="0.25">
      <c r="A132" s="103" t="s">
        <v>294</v>
      </c>
      <c r="B132" s="75"/>
      <c r="C132" s="49"/>
      <c r="D132" s="46"/>
      <c r="E132" s="37"/>
      <c r="F132" s="2"/>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row>
    <row r="133" spans="1:112" s="6" customFormat="1" ht="38.25" x14ac:dyDescent="0.25">
      <c r="A133" s="1" t="s">
        <v>152</v>
      </c>
      <c r="B133" s="59"/>
      <c r="C133" s="35"/>
      <c r="D133" s="46"/>
      <c r="E133" s="63"/>
      <c r="F133" s="63"/>
    </row>
    <row r="134" spans="1:112" ht="25.5" x14ac:dyDescent="0.25">
      <c r="A134" s="39" t="s">
        <v>307</v>
      </c>
      <c r="B134" s="42" t="s">
        <v>308</v>
      </c>
      <c r="C134" s="35">
        <v>134</v>
      </c>
      <c r="D134" s="40" t="s">
        <v>8</v>
      </c>
      <c r="E134" s="37" t="s">
        <v>11</v>
      </c>
      <c r="F134" s="37" t="s">
        <v>11</v>
      </c>
    </row>
    <row r="135" spans="1:112" ht="25.5" x14ac:dyDescent="0.25">
      <c r="A135" s="39" t="s">
        <v>506</v>
      </c>
      <c r="B135" s="42" t="s">
        <v>507</v>
      </c>
      <c r="C135" s="35">
        <v>1750</v>
      </c>
      <c r="D135" s="4" t="s">
        <v>8</v>
      </c>
      <c r="E135" s="37" t="s">
        <v>9</v>
      </c>
      <c r="F135" s="2" t="s">
        <v>10</v>
      </c>
    </row>
    <row r="136" spans="1:112" ht="16.5" customHeight="1" x14ac:dyDescent="0.25">
      <c r="A136" s="39" t="s">
        <v>508</v>
      </c>
      <c r="B136" s="42" t="s">
        <v>507</v>
      </c>
      <c r="C136" s="35">
        <v>875</v>
      </c>
      <c r="D136" s="4" t="s">
        <v>8</v>
      </c>
      <c r="E136" s="37" t="s">
        <v>9</v>
      </c>
      <c r="F136" s="2" t="s">
        <v>10</v>
      </c>
    </row>
    <row r="137" spans="1:112" ht="18" customHeight="1" x14ac:dyDescent="0.25">
      <c r="A137" s="39" t="s">
        <v>525</v>
      </c>
      <c r="B137" s="42" t="s">
        <v>507</v>
      </c>
      <c r="C137" s="35"/>
      <c r="D137" s="46" t="s">
        <v>8</v>
      </c>
      <c r="E137" s="37" t="s">
        <v>10</v>
      </c>
      <c r="F137" s="2" t="s">
        <v>10</v>
      </c>
    </row>
    <row r="138" spans="1:112" ht="36.75" customHeight="1" x14ac:dyDescent="0.25">
      <c r="A138" s="39" t="s">
        <v>544</v>
      </c>
      <c r="B138" s="42" t="s">
        <v>545</v>
      </c>
      <c r="C138" s="35">
        <v>2561</v>
      </c>
      <c r="D138" s="46" t="s">
        <v>8</v>
      </c>
      <c r="E138" s="37" t="s">
        <v>10</v>
      </c>
      <c r="F138" s="2" t="s">
        <v>10</v>
      </c>
    </row>
    <row r="139" spans="1:112" ht="36.75" customHeight="1" x14ac:dyDescent="0.25">
      <c r="A139" s="39" t="s">
        <v>689</v>
      </c>
      <c r="B139" s="42" t="s">
        <v>688</v>
      </c>
      <c r="C139" s="35" t="s">
        <v>690</v>
      </c>
      <c r="D139" s="46" t="s">
        <v>8</v>
      </c>
      <c r="E139" s="37" t="s">
        <v>100</v>
      </c>
      <c r="F139" s="2" t="s">
        <v>100</v>
      </c>
    </row>
    <row r="140" spans="1:112" ht="37.5" customHeight="1" x14ac:dyDescent="0.25">
      <c r="A140" s="1" t="s">
        <v>151</v>
      </c>
      <c r="B140" s="42"/>
      <c r="C140" s="35"/>
      <c r="D140" s="11"/>
      <c r="E140" s="37"/>
      <c r="F140" s="37"/>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row>
    <row r="141" spans="1:112" ht="18.75" customHeight="1" x14ac:dyDescent="0.25">
      <c r="A141" s="39" t="s">
        <v>509</v>
      </c>
      <c r="B141" s="42" t="s">
        <v>510</v>
      </c>
      <c r="C141" s="35">
        <v>2000</v>
      </c>
      <c r="D141" s="116" t="s">
        <v>8</v>
      </c>
      <c r="E141" s="37" t="s">
        <v>9</v>
      </c>
      <c r="F141" s="2" t="s">
        <v>10</v>
      </c>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row>
    <row r="142" spans="1:112" ht="18.75" customHeight="1" x14ac:dyDescent="0.25">
      <c r="A142" s="39" t="s">
        <v>697</v>
      </c>
      <c r="B142" s="42" t="s">
        <v>452</v>
      </c>
      <c r="C142" s="35">
        <v>2550</v>
      </c>
      <c r="D142" s="116" t="s">
        <v>8</v>
      </c>
      <c r="E142" s="37" t="s">
        <v>100</v>
      </c>
      <c r="F142" s="2" t="s">
        <v>100</v>
      </c>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row>
    <row r="143" spans="1:112" ht="48.75" customHeight="1" x14ac:dyDescent="0.25">
      <c r="A143" s="1" t="s">
        <v>356</v>
      </c>
      <c r="B143" s="42" t="s">
        <v>357</v>
      </c>
      <c r="C143" s="35"/>
      <c r="D143" s="40"/>
      <c r="E143" s="37"/>
      <c r="F143" s="37"/>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row>
    <row r="144" spans="1:112" ht="22.5" customHeight="1" x14ac:dyDescent="0.25">
      <c r="A144" s="39" t="s">
        <v>358</v>
      </c>
      <c r="B144" s="42" t="s">
        <v>359</v>
      </c>
      <c r="C144" s="35">
        <v>3000</v>
      </c>
      <c r="D144" s="40" t="s">
        <v>8</v>
      </c>
      <c r="E144" s="40" t="s">
        <v>16</v>
      </c>
      <c r="F144" s="40" t="s">
        <v>9</v>
      </c>
    </row>
    <row r="145" spans="1:113" ht="37.5" customHeight="1" x14ac:dyDescent="0.25">
      <c r="A145" s="1" t="s">
        <v>28</v>
      </c>
      <c r="B145" s="42" t="s">
        <v>29</v>
      </c>
      <c r="C145" s="35"/>
      <c r="D145" s="40"/>
      <c r="E145" s="37"/>
      <c r="F145" s="37"/>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row>
    <row r="146" spans="1:113" ht="38.25" customHeight="1" x14ac:dyDescent="0.25">
      <c r="A146" s="39" t="s">
        <v>511</v>
      </c>
      <c r="B146" s="42" t="s">
        <v>29</v>
      </c>
      <c r="C146" s="35">
        <v>1300</v>
      </c>
      <c r="D146" s="40" t="s">
        <v>8</v>
      </c>
      <c r="E146" s="37" t="s">
        <v>9</v>
      </c>
      <c r="F146" s="37" t="s">
        <v>10</v>
      </c>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row>
    <row r="147" spans="1:113" s="6" customFormat="1" ht="25.5" x14ac:dyDescent="0.25">
      <c r="A147" s="1" t="s">
        <v>17</v>
      </c>
      <c r="B147" s="59"/>
      <c r="C147" s="35"/>
      <c r="D147" s="8"/>
      <c r="E147" s="8"/>
      <c r="F147" s="8"/>
    </row>
    <row r="148" spans="1:113" ht="25.5" x14ac:dyDescent="0.25">
      <c r="A148" s="39" t="s">
        <v>451</v>
      </c>
      <c r="B148" s="42" t="s">
        <v>452</v>
      </c>
      <c r="C148" s="35">
        <v>732</v>
      </c>
      <c r="D148" s="40" t="s">
        <v>8</v>
      </c>
      <c r="E148" s="40" t="s">
        <v>9</v>
      </c>
      <c r="F148" s="40" t="s">
        <v>9</v>
      </c>
    </row>
    <row r="149" spans="1:113" ht="20.25" customHeight="1" x14ac:dyDescent="0.25">
      <c r="A149" s="1" t="s">
        <v>18</v>
      </c>
      <c r="B149" s="42"/>
      <c r="C149" s="35"/>
      <c r="D149" s="40"/>
      <c r="E149" s="40"/>
      <c r="F149" s="40"/>
    </row>
    <row r="150" spans="1:113" ht="24.75" customHeight="1" x14ac:dyDescent="0.25">
      <c r="A150" s="39" t="s">
        <v>352</v>
      </c>
      <c r="B150" s="42" t="s">
        <v>351</v>
      </c>
      <c r="C150" s="35">
        <v>350</v>
      </c>
      <c r="D150" s="40" t="s">
        <v>8</v>
      </c>
      <c r="E150" s="40" t="s">
        <v>11</v>
      </c>
      <c r="F150" s="4" t="s">
        <v>16</v>
      </c>
    </row>
    <row r="151" spans="1:113" ht="24.75" customHeight="1" x14ac:dyDescent="0.25">
      <c r="A151" s="39" t="s">
        <v>350</v>
      </c>
      <c r="B151" s="42" t="s">
        <v>351</v>
      </c>
      <c r="C151" s="35">
        <v>400</v>
      </c>
      <c r="D151" s="40" t="s">
        <v>8</v>
      </c>
      <c r="E151" s="40" t="s">
        <v>11</v>
      </c>
      <c r="F151" s="4" t="s">
        <v>16</v>
      </c>
    </row>
    <row r="152" spans="1:113" ht="18.75" customHeight="1" x14ac:dyDescent="0.25">
      <c r="A152" s="39" t="s">
        <v>528</v>
      </c>
      <c r="B152" s="42" t="s">
        <v>529</v>
      </c>
      <c r="C152" s="35"/>
      <c r="D152" s="40" t="s">
        <v>8</v>
      </c>
      <c r="E152" s="40" t="s">
        <v>10</v>
      </c>
      <c r="F152" s="4" t="s">
        <v>10</v>
      </c>
    </row>
    <row r="153" spans="1:113" ht="26.25" customHeight="1" x14ac:dyDescent="0.25">
      <c r="A153" s="39" t="s">
        <v>702</v>
      </c>
      <c r="B153" s="42" t="s">
        <v>701</v>
      </c>
      <c r="C153" s="35">
        <v>6700</v>
      </c>
      <c r="D153" s="40" t="s">
        <v>8</v>
      </c>
      <c r="E153" s="40" t="s">
        <v>100</v>
      </c>
      <c r="F153" s="4" t="s">
        <v>86</v>
      </c>
    </row>
    <row r="154" spans="1:113" ht="36" x14ac:dyDescent="0.25">
      <c r="A154" s="1" t="s">
        <v>247</v>
      </c>
      <c r="B154" s="42" t="s">
        <v>19</v>
      </c>
      <c r="C154" s="35"/>
      <c r="D154" s="40"/>
      <c r="E154" s="37"/>
      <c r="F154" s="37"/>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row>
    <row r="155" spans="1:113" ht="25.5" x14ac:dyDescent="0.25">
      <c r="A155" s="39" t="s">
        <v>20</v>
      </c>
      <c r="B155" s="42" t="s">
        <v>21</v>
      </c>
      <c r="C155" s="35">
        <f>6500+45200</f>
        <v>51700</v>
      </c>
      <c r="D155" s="40" t="s">
        <v>8</v>
      </c>
      <c r="E155" s="37" t="s">
        <v>11</v>
      </c>
      <c r="F155" s="37" t="s">
        <v>22</v>
      </c>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row>
    <row r="156" spans="1:113" ht="25.5" x14ac:dyDescent="0.25">
      <c r="A156" s="39" t="s">
        <v>723</v>
      </c>
      <c r="B156" s="42" t="s">
        <v>21</v>
      </c>
      <c r="C156" s="35">
        <f>1327+1390</f>
        <v>2717</v>
      </c>
      <c r="D156" s="40" t="s">
        <v>8</v>
      </c>
      <c r="E156" s="37" t="s">
        <v>9</v>
      </c>
      <c r="F156" s="37" t="s">
        <v>22</v>
      </c>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row>
    <row r="157" spans="1:113" ht="37.5" customHeight="1" x14ac:dyDescent="0.25">
      <c r="A157" s="1" t="s">
        <v>146</v>
      </c>
      <c r="B157" s="42"/>
      <c r="C157" s="35"/>
      <c r="D157" s="40"/>
      <c r="E157" s="37"/>
      <c r="F157" s="37"/>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row>
    <row r="158" spans="1:113" ht="22.5" customHeight="1" x14ac:dyDescent="0.25">
      <c r="A158" s="62" t="s">
        <v>634</v>
      </c>
      <c r="B158" s="42" t="s">
        <v>635</v>
      </c>
      <c r="C158" s="35">
        <v>7450</v>
      </c>
      <c r="D158" s="40" t="s">
        <v>8</v>
      </c>
      <c r="E158" s="37" t="s">
        <v>97</v>
      </c>
      <c r="F158" s="37" t="s">
        <v>100</v>
      </c>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row>
    <row r="159" spans="1:113" x14ac:dyDescent="0.25">
      <c r="A159" s="1" t="s">
        <v>30</v>
      </c>
      <c r="B159" s="42"/>
      <c r="C159" s="35"/>
      <c r="D159" s="40"/>
      <c r="E159" s="37"/>
      <c r="F159" s="37"/>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row>
    <row r="160" spans="1:113" s="38" customFormat="1" ht="59.25" customHeight="1" x14ac:dyDescent="0.25">
      <c r="A160" s="1" t="s">
        <v>31</v>
      </c>
      <c r="B160" s="42" t="s">
        <v>32</v>
      </c>
      <c r="C160" s="35"/>
      <c r="D160" s="40"/>
      <c r="E160" s="37"/>
      <c r="F160" s="37"/>
    </row>
    <row r="161" spans="1:112" s="38" customFormat="1" ht="30" customHeight="1" x14ac:dyDescent="0.25">
      <c r="A161" s="39" t="s">
        <v>753</v>
      </c>
      <c r="B161" s="42" t="s">
        <v>754</v>
      </c>
      <c r="C161" s="35">
        <v>7150</v>
      </c>
      <c r="D161" s="40" t="s">
        <v>8</v>
      </c>
      <c r="E161" s="37" t="s">
        <v>100</v>
      </c>
      <c r="F161" s="37" t="s">
        <v>86</v>
      </c>
    </row>
    <row r="162" spans="1:112" s="38" customFormat="1" ht="45" customHeight="1" x14ac:dyDescent="0.25">
      <c r="A162" s="1" t="s">
        <v>800</v>
      </c>
      <c r="B162" s="42" t="s">
        <v>304</v>
      </c>
      <c r="C162" s="35"/>
      <c r="D162" s="40"/>
      <c r="E162" s="37"/>
      <c r="F162" s="37"/>
    </row>
    <row r="163" spans="1:112" ht="21.75" customHeight="1" x14ac:dyDescent="0.25">
      <c r="A163" s="39" t="s">
        <v>303</v>
      </c>
      <c r="B163" s="42"/>
      <c r="C163" s="25">
        <f>1638*6</f>
        <v>9828</v>
      </c>
      <c r="D163" s="40" t="s">
        <v>8</v>
      </c>
      <c r="E163" s="37" t="s">
        <v>11</v>
      </c>
      <c r="F163" s="37" t="s">
        <v>11</v>
      </c>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row>
    <row r="164" spans="1:112" ht="25.5" x14ac:dyDescent="0.25">
      <c r="A164" s="39" t="s">
        <v>455</v>
      </c>
      <c r="B164" s="42"/>
      <c r="C164" s="25">
        <f>3405.49*5.9369</f>
        <v>20218.053580999996</v>
      </c>
      <c r="D164" s="40" t="s">
        <v>8</v>
      </c>
      <c r="E164" s="37" t="s">
        <v>9</v>
      </c>
      <c r="F164" s="37" t="s">
        <v>9</v>
      </c>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row>
    <row r="165" spans="1:112" ht="25.5" x14ac:dyDescent="0.25">
      <c r="A165" s="39" t="s">
        <v>303</v>
      </c>
      <c r="B165" s="42"/>
      <c r="C165" s="25">
        <f>9800+1500</f>
        <v>11300</v>
      </c>
      <c r="D165" s="40" t="s">
        <v>8</v>
      </c>
      <c r="E165" s="37" t="s">
        <v>100</v>
      </c>
      <c r="F165" s="37" t="s">
        <v>100</v>
      </c>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row>
    <row r="166" spans="1:112" ht="25.5" customHeight="1" x14ac:dyDescent="0.25">
      <c r="A166" s="39" t="s">
        <v>711</v>
      </c>
      <c r="B166" s="42"/>
      <c r="C166" s="25">
        <f>19000+4000</f>
        <v>23000</v>
      </c>
      <c r="D166" s="40" t="s">
        <v>8</v>
      </c>
      <c r="E166" s="37" t="s">
        <v>100</v>
      </c>
      <c r="F166" s="37" t="s">
        <v>100</v>
      </c>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row>
    <row r="167" spans="1:112" s="6" customFormat="1" ht="28.5" customHeight="1" x14ac:dyDescent="0.25">
      <c r="A167" s="1" t="s">
        <v>332</v>
      </c>
      <c r="B167" s="59"/>
      <c r="C167" s="35"/>
      <c r="D167" s="33"/>
      <c r="E167" s="12"/>
      <c r="F167" s="60"/>
    </row>
    <row r="168" spans="1:112" ht="22.5" customHeight="1" x14ac:dyDescent="0.25">
      <c r="A168" s="39" t="s">
        <v>376</v>
      </c>
      <c r="B168" s="42" t="s">
        <v>375</v>
      </c>
      <c r="C168" s="35">
        <v>60</v>
      </c>
      <c r="D168" s="40" t="s">
        <v>8</v>
      </c>
      <c r="E168" s="37" t="s">
        <v>16</v>
      </c>
      <c r="F168" s="37" t="s">
        <v>16</v>
      </c>
    </row>
    <row r="169" spans="1:112" ht="29.25" customHeight="1" x14ac:dyDescent="0.25">
      <c r="A169" s="39" t="s">
        <v>415</v>
      </c>
      <c r="B169" s="42" t="s">
        <v>416</v>
      </c>
      <c r="C169" s="35">
        <v>400</v>
      </c>
      <c r="D169" s="40" t="s">
        <v>8</v>
      </c>
      <c r="E169" s="37" t="s">
        <v>16</v>
      </c>
      <c r="F169" s="37" t="s">
        <v>16</v>
      </c>
    </row>
    <row r="170" spans="1:112" ht="27.75" customHeight="1" x14ac:dyDescent="0.25">
      <c r="A170" s="39" t="s">
        <v>421</v>
      </c>
      <c r="B170" s="42" t="s">
        <v>422</v>
      </c>
      <c r="C170" s="35">
        <v>437.5</v>
      </c>
      <c r="D170" s="40" t="s">
        <v>8</v>
      </c>
      <c r="E170" s="37" t="s">
        <v>16</v>
      </c>
      <c r="F170" s="37" t="s">
        <v>16</v>
      </c>
    </row>
    <row r="171" spans="1:112" ht="27.75" customHeight="1" x14ac:dyDescent="0.25">
      <c r="A171" s="39" t="s">
        <v>680</v>
      </c>
      <c r="B171" s="42" t="s">
        <v>462</v>
      </c>
      <c r="C171" s="35">
        <v>1350</v>
      </c>
      <c r="D171" s="40" t="s">
        <v>8</v>
      </c>
      <c r="E171" s="37" t="s">
        <v>9</v>
      </c>
      <c r="F171" s="37" t="s">
        <v>9</v>
      </c>
    </row>
    <row r="172" spans="1:112" ht="27.75" customHeight="1" x14ac:dyDescent="0.25">
      <c r="A172" s="39" t="s">
        <v>469</v>
      </c>
      <c r="B172" s="42" t="s">
        <v>470</v>
      </c>
      <c r="C172" s="35">
        <v>1350</v>
      </c>
      <c r="D172" s="40" t="s">
        <v>8</v>
      </c>
      <c r="E172" s="37" t="s">
        <v>9</v>
      </c>
      <c r="F172" s="37" t="s">
        <v>9</v>
      </c>
    </row>
    <row r="173" spans="1:112" ht="27.75" customHeight="1" x14ac:dyDescent="0.25">
      <c r="A173" s="39" t="s">
        <v>490</v>
      </c>
      <c r="B173" s="42" t="s">
        <v>491</v>
      </c>
      <c r="C173" s="35">
        <v>100</v>
      </c>
      <c r="D173" s="40" t="s">
        <v>8</v>
      </c>
      <c r="E173" s="37" t="s">
        <v>9</v>
      </c>
      <c r="F173" s="37" t="s">
        <v>9</v>
      </c>
    </row>
    <row r="174" spans="1:112" ht="24" customHeight="1" x14ac:dyDescent="0.25">
      <c r="A174" s="39" t="s">
        <v>563</v>
      </c>
      <c r="B174" s="42" t="s">
        <v>546</v>
      </c>
      <c r="C174" s="35">
        <v>100</v>
      </c>
      <c r="D174" s="40" t="s">
        <v>8</v>
      </c>
      <c r="E174" s="37" t="s">
        <v>10</v>
      </c>
      <c r="F174" s="37" t="s">
        <v>10</v>
      </c>
    </row>
    <row r="175" spans="1:112" ht="24" customHeight="1" x14ac:dyDescent="0.25">
      <c r="A175" s="39" t="s">
        <v>581</v>
      </c>
      <c r="B175" s="42" t="s">
        <v>168</v>
      </c>
      <c r="C175" s="35">
        <v>12135.05</v>
      </c>
      <c r="D175" s="40" t="s">
        <v>8</v>
      </c>
      <c r="E175" s="37" t="s">
        <v>10</v>
      </c>
      <c r="F175" s="37" t="s">
        <v>10</v>
      </c>
    </row>
    <row r="176" spans="1:112" ht="24" customHeight="1" x14ac:dyDescent="0.25">
      <c r="A176" s="39" t="s">
        <v>668</v>
      </c>
      <c r="B176" s="42" t="s">
        <v>626</v>
      </c>
      <c r="C176" s="35">
        <v>100</v>
      </c>
      <c r="D176" s="40" t="s">
        <v>8</v>
      </c>
      <c r="E176" s="37" t="s">
        <v>97</v>
      </c>
      <c r="F176" s="37" t="s">
        <v>97</v>
      </c>
    </row>
    <row r="177" spans="1:112" ht="24" customHeight="1" x14ac:dyDescent="0.25">
      <c r="A177" s="39" t="s">
        <v>653</v>
      </c>
      <c r="B177" s="42" t="s">
        <v>652</v>
      </c>
      <c r="C177" s="35">
        <v>1200</v>
      </c>
      <c r="D177" s="40" t="s">
        <v>8</v>
      </c>
      <c r="E177" s="37" t="s">
        <v>97</v>
      </c>
      <c r="F177" s="37" t="s">
        <v>97</v>
      </c>
    </row>
    <row r="178" spans="1:112" ht="30" customHeight="1" x14ac:dyDescent="0.2">
      <c r="A178" s="39" t="s">
        <v>680</v>
      </c>
      <c r="B178" s="117" t="s">
        <v>681</v>
      </c>
      <c r="C178" s="35">
        <v>625</v>
      </c>
      <c r="D178" s="40" t="s">
        <v>8</v>
      </c>
      <c r="E178" s="37" t="s">
        <v>100</v>
      </c>
      <c r="F178" s="37" t="s">
        <v>100</v>
      </c>
    </row>
    <row r="179" spans="1:112" ht="20.25" customHeight="1" x14ac:dyDescent="0.2">
      <c r="A179" s="39" t="s">
        <v>720</v>
      </c>
      <c r="B179" s="118" t="s">
        <v>384</v>
      </c>
      <c r="C179" s="35">
        <v>7200</v>
      </c>
      <c r="D179" s="40" t="s">
        <v>8</v>
      </c>
      <c r="E179" s="37" t="s">
        <v>100</v>
      </c>
      <c r="F179" s="37" t="s">
        <v>100</v>
      </c>
    </row>
    <row r="180" spans="1:112" s="6" customFormat="1" ht="24" x14ac:dyDescent="0.25">
      <c r="A180" s="69" t="s">
        <v>801</v>
      </c>
      <c r="B180" s="70" t="s">
        <v>142</v>
      </c>
      <c r="C180" s="66"/>
      <c r="D180" s="8"/>
      <c r="E180" s="60"/>
      <c r="F180" s="60"/>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row>
    <row r="181" spans="1:112" ht="22.5" customHeight="1" x14ac:dyDescent="0.2">
      <c r="A181" s="39" t="s">
        <v>478</v>
      </c>
      <c r="B181" s="71" t="s">
        <v>479</v>
      </c>
      <c r="C181" s="35">
        <v>350</v>
      </c>
      <c r="D181" s="40" t="s">
        <v>8</v>
      </c>
      <c r="E181" s="37" t="s">
        <v>9</v>
      </c>
      <c r="F181" s="37" t="s">
        <v>9</v>
      </c>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row>
    <row r="182" spans="1:112" ht="22.5" customHeight="1" x14ac:dyDescent="0.2">
      <c r="A182" s="39" t="s">
        <v>605</v>
      </c>
      <c r="B182" s="119" t="s">
        <v>142</v>
      </c>
      <c r="C182" s="35">
        <v>504.2</v>
      </c>
      <c r="D182" s="40" t="s">
        <v>606</v>
      </c>
      <c r="E182" s="37" t="s">
        <v>97</v>
      </c>
      <c r="F182" s="37" t="s">
        <v>97</v>
      </c>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row>
    <row r="183" spans="1:112" ht="22.5" customHeight="1" x14ac:dyDescent="0.2">
      <c r="A183" s="39" t="s">
        <v>618</v>
      </c>
      <c r="B183" s="72" t="s">
        <v>142</v>
      </c>
      <c r="C183" s="35">
        <v>180</v>
      </c>
      <c r="D183" s="40" t="s">
        <v>8</v>
      </c>
      <c r="E183" s="37" t="s">
        <v>10</v>
      </c>
      <c r="F183" s="37" t="s">
        <v>97</v>
      </c>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row>
    <row r="184" spans="1:112" ht="22.5" customHeight="1" x14ac:dyDescent="0.2">
      <c r="A184" s="39" t="s">
        <v>637</v>
      </c>
      <c r="B184" s="71" t="s">
        <v>479</v>
      </c>
      <c r="C184" s="35">
        <f>350+350</f>
        <v>700</v>
      </c>
      <c r="D184" s="40" t="s">
        <v>8</v>
      </c>
      <c r="E184" s="37" t="s">
        <v>97</v>
      </c>
      <c r="F184" s="37" t="s">
        <v>97</v>
      </c>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row>
    <row r="185" spans="1:112" ht="22.5" customHeight="1" x14ac:dyDescent="0.2">
      <c r="A185" s="39" t="s">
        <v>725</v>
      </c>
      <c r="B185" s="120" t="s">
        <v>726</v>
      </c>
      <c r="C185" s="35">
        <v>150</v>
      </c>
      <c r="D185" s="40" t="s">
        <v>8</v>
      </c>
      <c r="E185" s="37" t="s">
        <v>100</v>
      </c>
      <c r="F185" s="37" t="s">
        <v>100</v>
      </c>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row>
    <row r="186" spans="1:112" ht="22.5" customHeight="1" x14ac:dyDescent="0.2">
      <c r="A186" s="39" t="s">
        <v>781</v>
      </c>
      <c r="B186" s="72" t="s">
        <v>142</v>
      </c>
      <c r="C186" s="35">
        <v>4359</v>
      </c>
      <c r="D186" s="40" t="s">
        <v>8</v>
      </c>
      <c r="E186" s="37" t="s">
        <v>86</v>
      </c>
      <c r="F186" s="37" t="s">
        <v>86</v>
      </c>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row>
    <row r="187" spans="1:112" ht="22.5" customHeight="1" x14ac:dyDescent="0.2">
      <c r="A187" s="39" t="s">
        <v>793</v>
      </c>
      <c r="B187" s="72" t="s">
        <v>794</v>
      </c>
      <c r="C187" s="35">
        <v>18130</v>
      </c>
      <c r="D187" s="40" t="s">
        <v>792</v>
      </c>
      <c r="E187" s="37" t="s">
        <v>86</v>
      </c>
      <c r="F187" s="37" t="s">
        <v>86</v>
      </c>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row>
    <row r="188" spans="1:112" ht="28.5" customHeight="1" x14ac:dyDescent="0.25">
      <c r="A188" s="1" t="s">
        <v>656</v>
      </c>
      <c r="B188" s="121"/>
      <c r="C188" s="35"/>
      <c r="D188" s="40"/>
      <c r="E188" s="37"/>
      <c r="F188" s="37"/>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row>
    <row r="189" spans="1:112" ht="39.75" customHeight="1" x14ac:dyDescent="0.25">
      <c r="A189" s="39" t="s">
        <v>389</v>
      </c>
      <c r="B189" s="42" t="s">
        <v>39</v>
      </c>
      <c r="C189" s="35">
        <v>1250</v>
      </c>
      <c r="D189" s="40" t="s">
        <v>8</v>
      </c>
      <c r="E189" s="40" t="s">
        <v>16</v>
      </c>
      <c r="F189" s="40" t="s">
        <v>16</v>
      </c>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row>
    <row r="190" spans="1:112" ht="38.25" customHeight="1" x14ac:dyDescent="0.25">
      <c r="A190" s="39" t="s">
        <v>485</v>
      </c>
      <c r="B190" s="42" t="s">
        <v>484</v>
      </c>
      <c r="C190" s="35">
        <v>10000</v>
      </c>
      <c r="D190" s="40" t="s">
        <v>8</v>
      </c>
      <c r="E190" s="40" t="s">
        <v>9</v>
      </c>
      <c r="F190" s="40" t="s">
        <v>9</v>
      </c>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row>
    <row r="191" spans="1:112" ht="38.25" customHeight="1" x14ac:dyDescent="0.25">
      <c r="A191" s="39" t="s">
        <v>654</v>
      </c>
      <c r="B191" s="42" t="s">
        <v>39</v>
      </c>
      <c r="C191" s="35">
        <v>2300</v>
      </c>
      <c r="D191" s="40" t="s">
        <v>8</v>
      </c>
      <c r="E191" s="40" t="s">
        <v>10</v>
      </c>
      <c r="F191" s="40" t="s">
        <v>10</v>
      </c>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row>
    <row r="192" spans="1:112" ht="24" customHeight="1" x14ac:dyDescent="0.25">
      <c r="A192" s="39" t="s">
        <v>765</v>
      </c>
      <c r="B192" s="42" t="s">
        <v>39</v>
      </c>
      <c r="C192" s="35">
        <v>3015</v>
      </c>
      <c r="D192" s="40" t="s">
        <v>744</v>
      </c>
      <c r="E192" s="40" t="s">
        <v>100</v>
      </c>
      <c r="F192" s="40" t="s">
        <v>86</v>
      </c>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row>
    <row r="193" spans="1:112" ht="44.25" customHeight="1" x14ac:dyDescent="0.25">
      <c r="A193" s="107" t="s">
        <v>36</v>
      </c>
      <c r="B193" s="42" t="s">
        <v>37</v>
      </c>
      <c r="C193" s="35">
        <v>48000</v>
      </c>
      <c r="D193" s="40" t="s">
        <v>391</v>
      </c>
      <c r="E193" s="108" t="s">
        <v>22</v>
      </c>
      <c r="F193" s="108" t="s">
        <v>22</v>
      </c>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row>
    <row r="194" spans="1:112" ht="48.75" customHeight="1" x14ac:dyDescent="0.25">
      <c r="A194" s="39" t="s">
        <v>38</v>
      </c>
      <c r="B194" s="42" t="s">
        <v>39</v>
      </c>
      <c r="C194" s="35">
        <v>21000</v>
      </c>
      <c r="D194" s="40" t="s">
        <v>391</v>
      </c>
      <c r="E194" s="40" t="s">
        <v>41</v>
      </c>
      <c r="F194" s="40" t="s">
        <v>41</v>
      </c>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row>
    <row r="195" spans="1:112" ht="33.75" customHeight="1" x14ac:dyDescent="0.25">
      <c r="A195" s="39" t="s">
        <v>157</v>
      </c>
      <c r="B195" s="42" t="s">
        <v>156</v>
      </c>
      <c r="C195" s="35">
        <v>5500</v>
      </c>
      <c r="D195" s="40" t="s">
        <v>575</v>
      </c>
      <c r="E195" s="40" t="s">
        <v>97</v>
      </c>
      <c r="F195" s="40" t="s">
        <v>97</v>
      </c>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row>
    <row r="196" spans="1:112" ht="24" customHeight="1" x14ac:dyDescent="0.25">
      <c r="A196" s="39" t="s">
        <v>177</v>
      </c>
      <c r="B196" s="42" t="s">
        <v>39</v>
      </c>
      <c r="C196" s="35">
        <v>7500</v>
      </c>
      <c r="D196" s="40" t="s">
        <v>575</v>
      </c>
      <c r="E196" s="40" t="s">
        <v>86</v>
      </c>
      <c r="F196" s="40" t="s">
        <v>87</v>
      </c>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row>
    <row r="197" spans="1:112" ht="28.5" customHeight="1" x14ac:dyDescent="0.25">
      <c r="A197" s="1" t="s">
        <v>657</v>
      </c>
      <c r="B197" s="121"/>
      <c r="C197" s="35"/>
      <c r="D197" s="40"/>
      <c r="E197" s="37"/>
      <c r="F197" s="37"/>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row>
    <row r="198" spans="1:112" ht="38.25" customHeight="1" x14ac:dyDescent="0.25">
      <c r="A198" s="39" t="s">
        <v>758</v>
      </c>
      <c r="B198" s="42" t="s">
        <v>655</v>
      </c>
      <c r="C198" s="35">
        <v>69800</v>
      </c>
      <c r="D198" s="40" t="s">
        <v>757</v>
      </c>
      <c r="E198" s="40" t="s">
        <v>100</v>
      </c>
      <c r="F198" s="40" t="s">
        <v>86</v>
      </c>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row>
    <row r="199" spans="1:112" ht="48.75" customHeight="1" x14ac:dyDescent="0.25">
      <c r="A199" s="1" t="s">
        <v>256</v>
      </c>
      <c r="B199" s="42" t="s">
        <v>43</v>
      </c>
      <c r="C199" s="35">
        <f>SUM(C200:C200)</f>
        <v>350</v>
      </c>
      <c r="D199" s="11"/>
      <c r="E199" s="24"/>
      <c r="F199" s="37"/>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row>
    <row r="200" spans="1:112" ht="20.25" customHeight="1" x14ac:dyDescent="0.25">
      <c r="A200" s="39" t="s">
        <v>405</v>
      </c>
      <c r="B200" s="42" t="s">
        <v>423</v>
      </c>
      <c r="C200" s="35">
        <v>350</v>
      </c>
      <c r="D200" s="35" t="s">
        <v>271</v>
      </c>
      <c r="E200" s="40" t="s">
        <v>16</v>
      </c>
      <c r="F200" s="40" t="s">
        <v>16</v>
      </c>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row>
    <row r="201" spans="1:112" ht="27.75" customHeight="1" x14ac:dyDescent="0.25">
      <c r="A201" s="39" t="s">
        <v>502</v>
      </c>
      <c r="B201" s="42" t="s">
        <v>501</v>
      </c>
      <c r="C201" s="35">
        <v>1200</v>
      </c>
      <c r="D201" s="35" t="s">
        <v>8</v>
      </c>
      <c r="E201" s="40" t="s">
        <v>9</v>
      </c>
      <c r="F201" s="40" t="s">
        <v>10</v>
      </c>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row>
    <row r="202" spans="1:112" ht="27.75" customHeight="1" x14ac:dyDescent="0.25">
      <c r="A202" s="39" t="s">
        <v>672</v>
      </c>
      <c r="B202" s="42" t="s">
        <v>673</v>
      </c>
      <c r="C202" s="35">
        <v>9750</v>
      </c>
      <c r="D202" s="35" t="s">
        <v>8</v>
      </c>
      <c r="E202" s="40" t="s">
        <v>97</v>
      </c>
      <c r="F202" s="40" t="s">
        <v>100</v>
      </c>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row>
    <row r="203" spans="1:112" ht="43.5" customHeight="1" x14ac:dyDescent="0.25">
      <c r="A203" s="1" t="s">
        <v>44</v>
      </c>
      <c r="B203" s="42"/>
      <c r="C203" s="66"/>
      <c r="D203" s="40"/>
      <c r="E203" s="40"/>
      <c r="F203" s="40"/>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row>
    <row r="204" spans="1:112" ht="29.25" customHeight="1" x14ac:dyDescent="0.25">
      <c r="A204" s="39" t="s">
        <v>306</v>
      </c>
      <c r="B204" s="28" t="s">
        <v>305</v>
      </c>
      <c r="C204" s="35">
        <v>470</v>
      </c>
      <c r="D204" s="35" t="s">
        <v>271</v>
      </c>
      <c r="E204" s="40" t="s">
        <v>11</v>
      </c>
      <c r="F204" s="40" t="s">
        <v>11</v>
      </c>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row>
    <row r="205" spans="1:112" ht="29.25" customHeight="1" x14ac:dyDescent="0.25">
      <c r="A205" s="39" t="s">
        <v>392</v>
      </c>
      <c r="B205" s="28"/>
      <c r="C205" s="35">
        <v>150</v>
      </c>
      <c r="D205" s="35" t="s">
        <v>271</v>
      </c>
      <c r="E205" s="40" t="s">
        <v>16</v>
      </c>
      <c r="F205" s="40" t="s">
        <v>16</v>
      </c>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row>
    <row r="206" spans="1:112" ht="39" customHeight="1" x14ac:dyDescent="0.25">
      <c r="A206" s="39" t="s">
        <v>333</v>
      </c>
      <c r="B206" s="28" t="s">
        <v>334</v>
      </c>
      <c r="C206" s="35">
        <v>2500</v>
      </c>
      <c r="D206" s="35" t="s">
        <v>271</v>
      </c>
      <c r="E206" s="40" t="s">
        <v>102</v>
      </c>
      <c r="F206" s="40" t="s">
        <v>102</v>
      </c>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row>
    <row r="207" spans="1:112" ht="29.25" customHeight="1" x14ac:dyDescent="0.25">
      <c r="A207" s="39" t="s">
        <v>335</v>
      </c>
      <c r="B207" s="28" t="s">
        <v>334</v>
      </c>
      <c r="C207" s="35">
        <v>4000</v>
      </c>
      <c r="D207" s="35" t="s">
        <v>271</v>
      </c>
      <c r="E207" s="40" t="s">
        <v>102</v>
      </c>
      <c r="F207" s="40" t="s">
        <v>102</v>
      </c>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row>
    <row r="208" spans="1:112" s="38" customFormat="1" ht="20.25" customHeight="1" x14ac:dyDescent="0.25">
      <c r="A208" s="1" t="s">
        <v>379</v>
      </c>
      <c r="B208" s="59"/>
      <c r="C208" s="35"/>
      <c r="D208" s="40"/>
      <c r="E208" s="37"/>
      <c r="F208" s="37"/>
    </row>
    <row r="209" spans="1:211" s="38" customFormat="1" ht="57.75" customHeight="1" x14ac:dyDescent="0.25">
      <c r="A209" s="39" t="s">
        <v>273</v>
      </c>
      <c r="B209" s="42" t="s">
        <v>69</v>
      </c>
      <c r="C209" s="24">
        <f>700*5</f>
        <v>3500</v>
      </c>
      <c r="D209" s="15" t="s">
        <v>8</v>
      </c>
      <c r="E209" s="40" t="s">
        <v>11</v>
      </c>
      <c r="F209" s="58" t="s">
        <v>11</v>
      </c>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row>
    <row r="210" spans="1:211" s="123" customFormat="1" ht="48" x14ac:dyDescent="0.25">
      <c r="A210" s="107" t="s">
        <v>76</v>
      </c>
      <c r="B210" s="28" t="s">
        <v>77</v>
      </c>
      <c r="C210" s="122">
        <v>7728</v>
      </c>
      <c r="D210" s="15" t="s">
        <v>8</v>
      </c>
      <c r="E210" s="37" t="s">
        <v>22</v>
      </c>
      <c r="F210" s="37" t="s">
        <v>22</v>
      </c>
    </row>
    <row r="211" spans="1:211" s="38" customFormat="1" ht="48.75" customHeight="1" x14ac:dyDescent="0.25">
      <c r="A211" s="124" t="s">
        <v>78</v>
      </c>
      <c r="B211" s="27" t="s">
        <v>79</v>
      </c>
      <c r="C211" s="14">
        <v>28512</v>
      </c>
      <c r="D211" s="4" t="s">
        <v>8</v>
      </c>
      <c r="E211" s="2" t="s">
        <v>22</v>
      </c>
      <c r="F211" s="2" t="s">
        <v>22</v>
      </c>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row>
    <row r="212" spans="1:211" ht="28.5" customHeight="1" x14ac:dyDescent="0.25">
      <c r="A212" s="1" t="s">
        <v>320</v>
      </c>
      <c r="B212" s="68"/>
      <c r="C212" s="35"/>
      <c r="D212" s="40"/>
      <c r="E212" s="37"/>
      <c r="F212" s="37"/>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row>
    <row r="213" spans="1:211" ht="65.25" customHeight="1" x14ac:dyDescent="0.25">
      <c r="A213" s="39" t="s">
        <v>321</v>
      </c>
      <c r="B213" s="28" t="s">
        <v>319</v>
      </c>
      <c r="C213" s="35">
        <v>7500</v>
      </c>
      <c r="D213" s="40" t="s">
        <v>271</v>
      </c>
      <c r="E213" s="37" t="s">
        <v>11</v>
      </c>
      <c r="F213" s="37" t="s">
        <v>11</v>
      </c>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row>
    <row r="214" spans="1:211" ht="24.75" customHeight="1" x14ac:dyDescent="0.25">
      <c r="A214" s="1" t="s">
        <v>23</v>
      </c>
      <c r="B214" s="42" t="s">
        <v>24</v>
      </c>
      <c r="C214" s="35"/>
      <c r="D214" s="40"/>
      <c r="E214" s="40"/>
      <c r="F214" s="40"/>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row>
    <row r="215" spans="1:211" ht="38.25" customHeight="1" x14ac:dyDescent="0.25">
      <c r="A215" s="7" t="s">
        <v>25</v>
      </c>
      <c r="B215" s="42" t="s">
        <v>26</v>
      </c>
      <c r="C215" s="125">
        <v>66700</v>
      </c>
      <c r="D215" s="35" t="s">
        <v>271</v>
      </c>
      <c r="E215" s="40" t="s">
        <v>22</v>
      </c>
      <c r="F215" s="40" t="s">
        <v>22</v>
      </c>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row>
    <row r="216" spans="1:211" s="6" customFormat="1" ht="36" x14ac:dyDescent="0.25">
      <c r="A216" s="73" t="s">
        <v>810</v>
      </c>
      <c r="B216" s="42" t="s">
        <v>27</v>
      </c>
      <c r="C216" s="35"/>
      <c r="D216" s="8"/>
      <c r="E216" s="8"/>
      <c r="F216" s="8"/>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row>
    <row r="217" spans="1:211" ht="23.25" customHeight="1" x14ac:dyDescent="0.25">
      <c r="A217" s="7" t="s">
        <v>756</v>
      </c>
      <c r="B217" s="42" t="s">
        <v>27</v>
      </c>
      <c r="C217" s="35">
        <v>2500</v>
      </c>
      <c r="D217" s="40" t="s">
        <v>8</v>
      </c>
      <c r="E217" s="40" t="s">
        <v>100</v>
      </c>
      <c r="F217" s="40" t="s">
        <v>100</v>
      </c>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row>
    <row r="218" spans="1:211" ht="45.75" customHeight="1" x14ac:dyDescent="0.25">
      <c r="A218" s="1" t="s">
        <v>809</v>
      </c>
      <c r="B218" s="42" t="s">
        <v>127</v>
      </c>
      <c r="C218" s="35"/>
      <c r="D218" s="37"/>
      <c r="E218" s="4"/>
      <c r="F218" s="37"/>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row>
    <row r="219" spans="1:211" ht="39" customHeight="1" x14ac:dyDescent="0.25">
      <c r="A219" s="13" t="s">
        <v>648</v>
      </c>
      <c r="B219" s="42"/>
      <c r="C219" s="14">
        <v>10000</v>
      </c>
      <c r="D219" s="40" t="s">
        <v>8</v>
      </c>
      <c r="E219" s="40" t="s">
        <v>97</v>
      </c>
      <c r="F219" s="40" t="s">
        <v>100</v>
      </c>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row>
    <row r="220" spans="1:211" ht="39" customHeight="1" x14ac:dyDescent="0.25">
      <c r="A220" s="74" t="s">
        <v>811</v>
      </c>
      <c r="B220" s="27" t="s">
        <v>647</v>
      </c>
      <c r="C220" s="14"/>
      <c r="D220" s="4"/>
      <c r="E220" s="37"/>
      <c r="F220" s="37"/>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row>
    <row r="221" spans="1:211" ht="63" customHeight="1" x14ac:dyDescent="0.25">
      <c r="A221" s="13" t="s">
        <v>616</v>
      </c>
      <c r="B221" s="42"/>
      <c r="C221" s="14">
        <v>10600</v>
      </c>
      <c r="D221" s="40" t="s">
        <v>8</v>
      </c>
      <c r="E221" s="40" t="s">
        <v>10</v>
      </c>
      <c r="F221" s="40" t="s">
        <v>97</v>
      </c>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row>
    <row r="222" spans="1:211" ht="48" x14ac:dyDescent="0.25">
      <c r="A222" s="1" t="s">
        <v>45</v>
      </c>
      <c r="B222" s="42" t="s">
        <v>46</v>
      </c>
      <c r="C222" s="35"/>
      <c r="D222" s="40"/>
      <c r="E222" s="40"/>
      <c r="F222" s="40"/>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row>
    <row r="223" spans="1:211" ht="25.5" customHeight="1" x14ac:dyDescent="0.25">
      <c r="A223" s="13" t="s">
        <v>795</v>
      </c>
      <c r="B223" s="42"/>
      <c r="C223" s="35">
        <v>200</v>
      </c>
      <c r="D223" s="36" t="s">
        <v>8</v>
      </c>
      <c r="E223" s="40" t="s">
        <v>10</v>
      </c>
      <c r="F223" s="40" t="s">
        <v>10</v>
      </c>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row>
    <row r="224" spans="1:211" ht="32.450000000000003" customHeight="1" x14ac:dyDescent="0.25">
      <c r="A224" s="1" t="s">
        <v>802</v>
      </c>
      <c r="B224" s="42" t="s">
        <v>33</v>
      </c>
      <c r="C224" s="35"/>
      <c r="D224" s="40"/>
      <c r="E224" s="37"/>
      <c r="F224" s="37"/>
    </row>
    <row r="225" spans="1:112" ht="25.5" x14ac:dyDescent="0.25">
      <c r="A225" s="39" t="s">
        <v>324</v>
      </c>
      <c r="B225" s="75" t="s">
        <v>34</v>
      </c>
      <c r="C225" s="35">
        <v>17000</v>
      </c>
      <c r="D225" s="36" t="s">
        <v>8</v>
      </c>
      <c r="E225" s="40" t="s">
        <v>11</v>
      </c>
      <c r="F225" s="37" t="s">
        <v>11</v>
      </c>
    </row>
    <row r="226" spans="1:112" ht="26.25" customHeight="1" x14ac:dyDescent="0.25">
      <c r="A226" s="39" t="s">
        <v>453</v>
      </c>
      <c r="B226" s="42" t="s">
        <v>454</v>
      </c>
      <c r="C226" s="35">
        <v>5400</v>
      </c>
      <c r="D226" s="40" t="s">
        <v>8</v>
      </c>
      <c r="E226" s="37" t="s">
        <v>9</v>
      </c>
      <c r="F226" s="37" t="s">
        <v>9</v>
      </c>
    </row>
    <row r="227" spans="1:112" ht="26.25" customHeight="1" x14ac:dyDescent="0.2">
      <c r="A227" s="39" t="s">
        <v>614</v>
      </c>
      <c r="B227" s="118" t="s">
        <v>615</v>
      </c>
      <c r="C227" s="35">
        <v>400</v>
      </c>
      <c r="D227" s="40" t="s">
        <v>8</v>
      </c>
      <c r="E227" s="37" t="s">
        <v>97</v>
      </c>
      <c r="F227" s="37" t="s">
        <v>97</v>
      </c>
    </row>
    <row r="228" spans="1:112" s="6" customFormat="1" ht="25.5" x14ac:dyDescent="0.25">
      <c r="A228" s="1" t="s">
        <v>803</v>
      </c>
      <c r="B228" s="59"/>
      <c r="C228" s="126"/>
      <c r="D228" s="127"/>
      <c r="E228" s="128"/>
      <c r="F228" s="128"/>
    </row>
    <row r="229" spans="1:112" ht="32.25" customHeight="1" x14ac:dyDescent="0.25">
      <c r="A229" s="39" t="s">
        <v>35</v>
      </c>
      <c r="B229" s="75" t="s">
        <v>171</v>
      </c>
      <c r="C229" s="35">
        <v>500</v>
      </c>
      <c r="D229" s="9" t="s">
        <v>8</v>
      </c>
      <c r="E229" s="40" t="s">
        <v>11</v>
      </c>
      <c r="F229" s="37" t="s">
        <v>11</v>
      </c>
    </row>
    <row r="230" spans="1:112" ht="32.25" customHeight="1" x14ac:dyDescent="0.25">
      <c r="A230" s="39" t="s">
        <v>35</v>
      </c>
      <c r="B230" s="75" t="s">
        <v>171</v>
      </c>
      <c r="C230" s="35">
        <v>800</v>
      </c>
      <c r="D230" s="9" t="s">
        <v>8</v>
      </c>
      <c r="E230" s="40" t="s">
        <v>100</v>
      </c>
      <c r="F230" s="37" t="s">
        <v>86</v>
      </c>
    </row>
    <row r="231" spans="1:112" ht="54" customHeight="1" x14ac:dyDescent="0.25">
      <c r="A231" s="39" t="s">
        <v>313</v>
      </c>
      <c r="B231" s="42" t="s">
        <v>169</v>
      </c>
      <c r="C231" s="35">
        <v>2600</v>
      </c>
      <c r="D231" s="9" t="s">
        <v>8</v>
      </c>
      <c r="E231" s="40" t="s">
        <v>11</v>
      </c>
      <c r="F231" s="37" t="s">
        <v>11</v>
      </c>
    </row>
    <row r="232" spans="1:112" ht="48" x14ac:dyDescent="0.25">
      <c r="A232" s="39" t="s">
        <v>480</v>
      </c>
      <c r="B232" s="42" t="s">
        <v>312</v>
      </c>
      <c r="C232" s="35">
        <v>2500</v>
      </c>
      <c r="D232" s="36" t="s">
        <v>8</v>
      </c>
      <c r="E232" s="40" t="s">
        <v>11</v>
      </c>
      <c r="F232" s="37" t="s">
        <v>11</v>
      </c>
    </row>
    <row r="233" spans="1:112" ht="45" customHeight="1" x14ac:dyDescent="0.25">
      <c r="A233" s="39" t="s">
        <v>461</v>
      </c>
      <c r="B233" s="42" t="s">
        <v>460</v>
      </c>
      <c r="C233" s="35">
        <v>25</v>
      </c>
      <c r="D233" s="9" t="s">
        <v>8</v>
      </c>
      <c r="E233" s="40" t="s">
        <v>9</v>
      </c>
      <c r="F233" s="37" t="s">
        <v>9</v>
      </c>
    </row>
    <row r="234" spans="1:112" ht="22.5" customHeight="1" x14ac:dyDescent="0.25">
      <c r="A234" s="39" t="s">
        <v>742</v>
      </c>
      <c r="B234" s="42" t="s">
        <v>743</v>
      </c>
      <c r="C234" s="35">
        <v>8000</v>
      </c>
      <c r="D234" s="9" t="s">
        <v>8</v>
      </c>
      <c r="E234" s="40" t="s">
        <v>100</v>
      </c>
      <c r="F234" s="37" t="s">
        <v>100</v>
      </c>
    </row>
    <row r="235" spans="1:112" ht="31.5" customHeight="1" x14ac:dyDescent="0.25">
      <c r="A235" s="1" t="s">
        <v>47</v>
      </c>
      <c r="B235" s="42"/>
      <c r="C235" s="35"/>
      <c r="D235" s="11"/>
      <c r="E235" s="24"/>
      <c r="F235" s="37"/>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row>
    <row r="236" spans="1:112" ht="51" customHeight="1" x14ac:dyDescent="0.25">
      <c r="A236" s="39" t="s">
        <v>552</v>
      </c>
      <c r="B236" s="42" t="s">
        <v>553</v>
      </c>
      <c r="C236" s="35">
        <v>2325</v>
      </c>
      <c r="D236" s="37" t="s">
        <v>8</v>
      </c>
      <c r="E236" s="40" t="s">
        <v>10</v>
      </c>
      <c r="F236" s="40" t="s">
        <v>10</v>
      </c>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row>
    <row r="237" spans="1:112" ht="36" x14ac:dyDescent="0.25">
      <c r="A237" s="39" t="s">
        <v>623</v>
      </c>
      <c r="B237" s="42" t="s">
        <v>624</v>
      </c>
      <c r="C237" s="35">
        <v>14100</v>
      </c>
      <c r="D237" s="37" t="s">
        <v>8</v>
      </c>
      <c r="E237" s="40" t="s">
        <v>97</v>
      </c>
      <c r="F237" s="40" t="s">
        <v>100</v>
      </c>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row>
    <row r="238" spans="1:112" ht="23.25" customHeight="1" x14ac:dyDescent="0.25">
      <c r="A238" s="39" t="s">
        <v>761</v>
      </c>
      <c r="B238" s="42" t="s">
        <v>762</v>
      </c>
      <c r="C238" s="35">
        <v>395</v>
      </c>
      <c r="D238" s="37" t="s">
        <v>8</v>
      </c>
      <c r="E238" s="40" t="s">
        <v>100</v>
      </c>
      <c r="F238" s="40" t="s">
        <v>100</v>
      </c>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row>
    <row r="239" spans="1:112" ht="29.25" customHeight="1" x14ac:dyDescent="0.25">
      <c r="A239" s="39" t="s">
        <v>48</v>
      </c>
      <c r="B239" s="42" t="s">
        <v>49</v>
      </c>
      <c r="C239" s="35">
        <v>874</v>
      </c>
      <c r="D239" s="37" t="s">
        <v>8</v>
      </c>
      <c r="E239" s="40" t="s">
        <v>97</v>
      </c>
      <c r="F239" s="40" t="s">
        <v>97</v>
      </c>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row>
    <row r="240" spans="1:112" x14ac:dyDescent="0.25">
      <c r="A240" s="1" t="s">
        <v>83</v>
      </c>
      <c r="B240" s="59"/>
      <c r="C240" s="35"/>
      <c r="D240" s="33"/>
      <c r="E240" s="60"/>
      <c r="F240" s="60"/>
    </row>
    <row r="241" spans="1:211" s="38" customFormat="1" ht="60" x14ac:dyDescent="0.25">
      <c r="A241" s="39" t="s">
        <v>625</v>
      </c>
      <c r="B241" s="42" t="s">
        <v>84</v>
      </c>
      <c r="C241" s="24">
        <v>1100</v>
      </c>
      <c r="D241" s="15" t="s">
        <v>8</v>
      </c>
      <c r="E241" s="37" t="s">
        <v>22</v>
      </c>
      <c r="F241" s="37" t="s">
        <v>11</v>
      </c>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row>
    <row r="242" spans="1:211" s="38" customFormat="1" ht="25.5" x14ac:dyDescent="0.25">
      <c r="A242" s="39" t="s">
        <v>85</v>
      </c>
      <c r="B242" s="42" t="s">
        <v>141</v>
      </c>
      <c r="C242" s="24">
        <v>8500</v>
      </c>
      <c r="D242" s="15" t="s">
        <v>8</v>
      </c>
      <c r="E242" s="40" t="s">
        <v>9</v>
      </c>
      <c r="F242" s="58" t="s">
        <v>9</v>
      </c>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row>
    <row r="243" spans="1:211" ht="31.5" customHeight="1" x14ac:dyDescent="0.25">
      <c r="A243" s="1" t="s">
        <v>257</v>
      </c>
      <c r="B243" s="42"/>
      <c r="C243" s="35"/>
      <c r="D243" s="11"/>
      <c r="E243" s="24"/>
      <c r="F243" s="37"/>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row>
    <row r="244" spans="1:211" ht="51.75" customHeight="1" x14ac:dyDescent="0.25">
      <c r="A244" s="39" t="s">
        <v>154</v>
      </c>
      <c r="B244" s="42" t="s">
        <v>153</v>
      </c>
      <c r="C244" s="35"/>
      <c r="D244" s="37"/>
      <c r="E244" s="40"/>
      <c r="F244" s="40"/>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row>
    <row r="245" spans="1:211" ht="29.25" customHeight="1" x14ac:dyDescent="0.25">
      <c r="A245" s="1" t="s">
        <v>50</v>
      </c>
      <c r="B245" s="42"/>
      <c r="C245" s="35"/>
      <c r="D245" s="40"/>
      <c r="E245" s="37"/>
      <c r="F245" s="37"/>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row>
    <row r="246" spans="1:211" ht="72" x14ac:dyDescent="0.25">
      <c r="A246" s="39" t="s">
        <v>456</v>
      </c>
      <c r="B246" s="42" t="s">
        <v>457</v>
      </c>
      <c r="C246" s="35">
        <v>520</v>
      </c>
      <c r="D246" s="11" t="s">
        <v>8</v>
      </c>
      <c r="E246" s="37" t="s">
        <v>16</v>
      </c>
      <c r="F246" s="37" t="s">
        <v>9</v>
      </c>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row>
    <row r="247" spans="1:211" ht="28.5" customHeight="1" x14ac:dyDescent="0.25">
      <c r="A247" s="39" t="s">
        <v>471</v>
      </c>
      <c r="B247" s="42" t="s">
        <v>457</v>
      </c>
      <c r="C247" s="35">
        <v>300</v>
      </c>
      <c r="D247" s="40" t="s">
        <v>8</v>
      </c>
      <c r="E247" s="37" t="s">
        <v>9</v>
      </c>
      <c r="F247" s="37" t="s">
        <v>9</v>
      </c>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row>
    <row r="248" spans="1:211" ht="20.25" customHeight="1" x14ac:dyDescent="0.25">
      <c r="A248" s="39" t="s">
        <v>492</v>
      </c>
      <c r="B248" s="42" t="s">
        <v>457</v>
      </c>
      <c r="C248" s="35"/>
      <c r="D248" s="40" t="s">
        <v>8</v>
      </c>
      <c r="E248" s="37" t="s">
        <v>9</v>
      </c>
      <c r="F248" s="37" t="s">
        <v>9</v>
      </c>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row>
    <row r="249" spans="1:211" ht="30" customHeight="1" x14ac:dyDescent="0.25">
      <c r="A249" s="39" t="s">
        <v>517</v>
      </c>
      <c r="B249" s="42" t="s">
        <v>457</v>
      </c>
      <c r="C249" s="35"/>
      <c r="D249" s="40" t="s">
        <v>8</v>
      </c>
      <c r="E249" s="37" t="s">
        <v>9</v>
      </c>
      <c r="F249" s="37" t="s">
        <v>10</v>
      </c>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row>
    <row r="250" spans="1:211" ht="22.5" customHeight="1" x14ac:dyDescent="0.25">
      <c r="A250" s="39" t="s">
        <v>591</v>
      </c>
      <c r="B250" s="42" t="s">
        <v>590</v>
      </c>
      <c r="C250" s="35">
        <v>2500</v>
      </c>
      <c r="D250" s="40" t="s">
        <v>8</v>
      </c>
      <c r="E250" s="37" t="s">
        <v>97</v>
      </c>
      <c r="F250" s="37" t="s">
        <v>97</v>
      </c>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row>
    <row r="251" spans="1:211" ht="22.5" customHeight="1" x14ac:dyDescent="0.25">
      <c r="A251" s="39" t="s">
        <v>610</v>
      </c>
      <c r="B251" s="42"/>
      <c r="C251" s="35"/>
      <c r="D251" s="40" t="s">
        <v>8</v>
      </c>
      <c r="E251" s="37" t="s">
        <v>97</v>
      </c>
      <c r="F251" s="37" t="s">
        <v>97</v>
      </c>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row>
    <row r="252" spans="1:211" s="38" customFormat="1" ht="48" x14ac:dyDescent="0.25">
      <c r="A252" s="1" t="s">
        <v>51</v>
      </c>
      <c r="B252" s="42" t="s">
        <v>52</v>
      </c>
      <c r="C252" s="24"/>
      <c r="D252" s="40"/>
      <c r="E252" s="37"/>
      <c r="F252" s="37"/>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row>
    <row r="253" spans="1:211" s="38" customFormat="1" ht="25.5" x14ac:dyDescent="0.25">
      <c r="A253" s="39" t="s">
        <v>53</v>
      </c>
      <c r="B253" s="42" t="s">
        <v>54</v>
      </c>
      <c r="C253" s="24">
        <v>10700</v>
      </c>
      <c r="D253" s="40" t="s">
        <v>8</v>
      </c>
      <c r="E253" s="40" t="s">
        <v>22</v>
      </c>
      <c r="F253" s="40" t="s">
        <v>22</v>
      </c>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c r="GU253" s="36"/>
      <c r="GV253" s="36"/>
      <c r="GW253" s="36"/>
      <c r="GX253" s="36"/>
      <c r="GY253" s="36"/>
      <c r="GZ253" s="36"/>
      <c r="HA253" s="36"/>
      <c r="HB253" s="36"/>
      <c r="HC253" s="36"/>
    </row>
    <row r="254" spans="1:211" s="38" customFormat="1" ht="31.5" customHeight="1" x14ac:dyDescent="0.25">
      <c r="A254" s="39" t="s">
        <v>272</v>
      </c>
      <c r="B254" s="42" t="s">
        <v>55</v>
      </c>
      <c r="C254" s="35">
        <f>13350+5350</f>
        <v>18700</v>
      </c>
      <c r="D254" s="40" t="s">
        <v>8</v>
      </c>
      <c r="E254" s="40" t="s">
        <v>22</v>
      </c>
      <c r="F254" s="40" t="s">
        <v>22</v>
      </c>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c r="GU254" s="36"/>
      <c r="GV254" s="36"/>
      <c r="GW254" s="36"/>
      <c r="GX254" s="36"/>
      <c r="GY254" s="36"/>
      <c r="GZ254" s="36"/>
      <c r="HA254" s="36"/>
      <c r="HB254" s="36"/>
      <c r="HC254" s="36"/>
    </row>
    <row r="255" spans="1:211" s="38" customFormat="1" ht="36" x14ac:dyDescent="0.25">
      <c r="A255" s="1" t="s">
        <v>56</v>
      </c>
      <c r="B255" s="42" t="s">
        <v>57</v>
      </c>
      <c r="C255" s="24"/>
      <c r="D255" s="40"/>
      <c r="E255" s="37"/>
      <c r="F255" s="37"/>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row>
    <row r="256" spans="1:211" ht="29.25" customHeight="1" x14ac:dyDescent="0.25">
      <c r="A256" s="13" t="s">
        <v>159</v>
      </c>
      <c r="B256" s="42"/>
      <c r="C256" s="14"/>
      <c r="D256" s="4"/>
      <c r="E256" s="16"/>
      <c r="F256" s="4"/>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row>
    <row r="257" spans="1:211" s="81" customFormat="1" x14ac:dyDescent="0.25">
      <c r="A257" s="76" t="s">
        <v>58</v>
      </c>
      <c r="B257" s="28"/>
      <c r="C257" s="77"/>
      <c r="D257" s="15"/>
      <c r="E257" s="78"/>
      <c r="F257" s="79"/>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row>
    <row r="258" spans="1:211" s="81" customFormat="1" ht="35.25" customHeight="1" x14ac:dyDescent="0.25">
      <c r="A258" s="129" t="s">
        <v>59</v>
      </c>
      <c r="B258" s="28" t="s">
        <v>670</v>
      </c>
      <c r="C258" s="77">
        <f>5000*12</f>
        <v>60000</v>
      </c>
      <c r="D258" s="40" t="s">
        <v>8</v>
      </c>
      <c r="E258" s="78" t="s">
        <v>97</v>
      </c>
      <c r="F258" s="15" t="s">
        <v>100</v>
      </c>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row>
    <row r="259" spans="1:211" s="38" customFormat="1" ht="24" x14ac:dyDescent="0.25">
      <c r="A259" s="1" t="s">
        <v>571</v>
      </c>
      <c r="B259" s="42" t="s">
        <v>567</v>
      </c>
      <c r="C259" s="24"/>
      <c r="D259" s="40"/>
      <c r="E259" s="37"/>
      <c r="F259" s="37"/>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row>
    <row r="260" spans="1:211" ht="33.75" customHeight="1" x14ac:dyDescent="0.25">
      <c r="A260" s="13" t="s">
        <v>568</v>
      </c>
      <c r="B260" s="42"/>
      <c r="C260" s="14">
        <v>6000</v>
      </c>
      <c r="D260" s="4" t="s">
        <v>8</v>
      </c>
      <c r="E260" s="16" t="s">
        <v>9</v>
      </c>
      <c r="F260" s="4" t="s">
        <v>10</v>
      </c>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row>
    <row r="261" spans="1:211" s="38" customFormat="1" ht="108" x14ac:dyDescent="0.25">
      <c r="A261" s="1" t="s">
        <v>60</v>
      </c>
      <c r="B261" s="42" t="s">
        <v>61</v>
      </c>
      <c r="C261" s="35"/>
      <c r="D261" s="40"/>
      <c r="E261" s="37"/>
      <c r="F261" s="37"/>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row>
    <row r="262" spans="1:211" s="131" customFormat="1" ht="25.5" x14ac:dyDescent="0.25">
      <c r="A262" s="39" t="s">
        <v>402</v>
      </c>
      <c r="B262" s="42" t="s">
        <v>62</v>
      </c>
      <c r="C262" s="25">
        <v>770</v>
      </c>
      <c r="D262" s="40" t="s">
        <v>8</v>
      </c>
      <c r="E262" s="37" t="s">
        <v>22</v>
      </c>
      <c r="F262" s="37" t="s">
        <v>22</v>
      </c>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c r="BI262" s="130"/>
      <c r="BJ262" s="130"/>
      <c r="BK262" s="130"/>
      <c r="BL262" s="130"/>
      <c r="BM262" s="130"/>
      <c r="BN262" s="130"/>
      <c r="BO262" s="130"/>
      <c r="BP262" s="130"/>
      <c r="BQ262" s="130"/>
      <c r="BR262" s="130"/>
      <c r="BS262" s="130"/>
      <c r="BT262" s="130"/>
      <c r="BU262" s="130"/>
      <c r="BV262" s="130"/>
      <c r="BW262" s="130"/>
      <c r="BX262" s="130"/>
      <c r="BY262" s="130"/>
      <c r="BZ262" s="130"/>
      <c r="CA262" s="130"/>
      <c r="CB262" s="130"/>
      <c r="CC262" s="130"/>
      <c r="CD262" s="130"/>
      <c r="CE262" s="130"/>
      <c r="CF262" s="130"/>
      <c r="CG262" s="130"/>
      <c r="CH262" s="130"/>
      <c r="CI262" s="130"/>
      <c r="CJ262" s="130"/>
      <c r="CK262" s="130"/>
      <c r="CL262" s="130"/>
      <c r="CM262" s="130"/>
      <c r="CN262" s="130"/>
      <c r="CO262" s="130"/>
      <c r="CP262" s="130"/>
      <c r="CQ262" s="130"/>
      <c r="CR262" s="130"/>
      <c r="CS262" s="130"/>
      <c r="CT262" s="130"/>
      <c r="CU262" s="130"/>
      <c r="CV262" s="130"/>
      <c r="CW262" s="130"/>
      <c r="CX262" s="130"/>
      <c r="CY262" s="130"/>
      <c r="CZ262" s="130"/>
      <c r="DA262" s="130"/>
      <c r="DB262" s="130"/>
      <c r="DC262" s="130"/>
      <c r="DD262" s="130"/>
      <c r="DE262" s="130"/>
      <c r="DF262" s="130"/>
      <c r="DG262" s="130"/>
      <c r="DH262" s="130"/>
      <c r="DI262" s="130"/>
      <c r="DJ262" s="130"/>
      <c r="DK262" s="130"/>
      <c r="DL262" s="130"/>
      <c r="DM262" s="130"/>
      <c r="DN262" s="130"/>
      <c r="DO262" s="130"/>
      <c r="DP262" s="130"/>
      <c r="DQ262" s="130"/>
      <c r="DR262" s="130"/>
      <c r="DS262" s="130"/>
      <c r="DT262" s="130"/>
      <c r="DU262" s="130"/>
      <c r="DV262" s="130"/>
      <c r="DW262" s="130"/>
      <c r="DX262" s="130"/>
      <c r="DY262" s="130"/>
      <c r="DZ262" s="130"/>
      <c r="EA262" s="130"/>
      <c r="EB262" s="130"/>
      <c r="EC262" s="130"/>
      <c r="ED262" s="130"/>
      <c r="EE262" s="130"/>
      <c r="EF262" s="130"/>
      <c r="EG262" s="130"/>
      <c r="EH262" s="130"/>
      <c r="EI262" s="130"/>
      <c r="EJ262" s="130"/>
      <c r="EK262" s="130"/>
      <c r="EL262" s="130"/>
      <c r="EM262" s="130"/>
      <c r="EN262" s="130"/>
      <c r="EO262" s="130"/>
      <c r="EP262" s="130"/>
      <c r="EQ262" s="130"/>
      <c r="ER262" s="130"/>
      <c r="ES262" s="130"/>
      <c r="ET262" s="130"/>
      <c r="EU262" s="130"/>
      <c r="EV262" s="130"/>
      <c r="EW262" s="130"/>
      <c r="EX262" s="130"/>
      <c r="EY262" s="130"/>
      <c r="EZ262" s="130"/>
      <c r="FA262" s="130"/>
      <c r="FB262" s="130"/>
      <c r="FC262" s="130"/>
      <c r="FD262" s="130"/>
      <c r="FE262" s="130"/>
      <c r="FF262" s="130"/>
      <c r="FG262" s="130"/>
      <c r="FH262" s="130"/>
      <c r="FI262" s="130"/>
      <c r="FJ262" s="130"/>
      <c r="FK262" s="130"/>
      <c r="FL262" s="130"/>
      <c r="FM262" s="130"/>
      <c r="FN262" s="130"/>
      <c r="FO262" s="130"/>
      <c r="FP262" s="130"/>
      <c r="FQ262" s="130"/>
      <c r="FR262" s="130"/>
      <c r="FS262" s="130"/>
      <c r="FT262" s="130"/>
      <c r="FU262" s="130"/>
      <c r="FV262" s="130"/>
      <c r="FW262" s="130"/>
      <c r="FX262" s="130"/>
      <c r="FY262" s="130"/>
      <c r="FZ262" s="130"/>
      <c r="GA262" s="130"/>
      <c r="GB262" s="130"/>
      <c r="GC262" s="130"/>
      <c r="GD262" s="130"/>
      <c r="GE262" s="130"/>
      <c r="GF262" s="130"/>
      <c r="GG262" s="130"/>
      <c r="GH262" s="130"/>
      <c r="GI262" s="130"/>
      <c r="GJ262" s="130"/>
      <c r="GK262" s="130"/>
      <c r="GL262" s="130"/>
      <c r="GM262" s="130"/>
      <c r="GN262" s="130"/>
      <c r="GO262" s="130"/>
      <c r="GP262" s="130"/>
      <c r="GQ262" s="130"/>
      <c r="GR262" s="130"/>
      <c r="GS262" s="130"/>
      <c r="GT262" s="130"/>
      <c r="GU262" s="130"/>
      <c r="GV262" s="130"/>
      <c r="GW262" s="130"/>
      <c r="GX262" s="130"/>
      <c r="GY262" s="130"/>
      <c r="GZ262" s="130"/>
      <c r="HA262" s="130"/>
      <c r="HB262" s="130"/>
      <c r="HC262" s="130"/>
    </row>
    <row r="263" spans="1:211" s="131" customFormat="1" ht="25.5" x14ac:dyDescent="0.25">
      <c r="A263" s="39" t="s">
        <v>503</v>
      </c>
      <c r="B263" s="42" t="s">
        <v>504</v>
      </c>
      <c r="C263" s="25">
        <v>6000</v>
      </c>
      <c r="D263" s="40" t="s">
        <v>8</v>
      </c>
      <c r="E263" s="37" t="s">
        <v>9</v>
      </c>
      <c r="F263" s="37" t="s">
        <v>9</v>
      </c>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c r="BI263" s="130"/>
      <c r="BJ263" s="130"/>
      <c r="BK263" s="130"/>
      <c r="BL263" s="130"/>
      <c r="BM263" s="130"/>
      <c r="BN263" s="130"/>
      <c r="BO263" s="130"/>
      <c r="BP263" s="130"/>
      <c r="BQ263" s="130"/>
      <c r="BR263" s="130"/>
      <c r="BS263" s="130"/>
      <c r="BT263" s="130"/>
      <c r="BU263" s="130"/>
      <c r="BV263" s="130"/>
      <c r="BW263" s="130"/>
      <c r="BX263" s="130"/>
      <c r="BY263" s="130"/>
      <c r="BZ263" s="130"/>
      <c r="CA263" s="130"/>
      <c r="CB263" s="130"/>
      <c r="CC263" s="130"/>
      <c r="CD263" s="130"/>
      <c r="CE263" s="130"/>
      <c r="CF263" s="130"/>
      <c r="CG263" s="130"/>
      <c r="CH263" s="130"/>
      <c r="CI263" s="130"/>
      <c r="CJ263" s="130"/>
      <c r="CK263" s="130"/>
      <c r="CL263" s="130"/>
      <c r="CM263" s="130"/>
      <c r="CN263" s="130"/>
      <c r="CO263" s="130"/>
      <c r="CP263" s="130"/>
      <c r="CQ263" s="130"/>
      <c r="CR263" s="130"/>
      <c r="CS263" s="130"/>
      <c r="CT263" s="130"/>
      <c r="CU263" s="130"/>
      <c r="CV263" s="130"/>
      <c r="CW263" s="130"/>
      <c r="CX263" s="130"/>
      <c r="CY263" s="130"/>
      <c r="CZ263" s="130"/>
      <c r="DA263" s="130"/>
      <c r="DB263" s="130"/>
      <c r="DC263" s="130"/>
      <c r="DD263" s="130"/>
      <c r="DE263" s="130"/>
      <c r="DF263" s="130"/>
      <c r="DG263" s="130"/>
      <c r="DH263" s="130"/>
      <c r="DI263" s="130"/>
      <c r="DJ263" s="130"/>
      <c r="DK263" s="130"/>
      <c r="DL263" s="130"/>
      <c r="DM263" s="130"/>
      <c r="DN263" s="130"/>
      <c r="DO263" s="130"/>
      <c r="DP263" s="130"/>
      <c r="DQ263" s="130"/>
      <c r="DR263" s="130"/>
      <c r="DS263" s="130"/>
      <c r="DT263" s="130"/>
      <c r="DU263" s="130"/>
      <c r="DV263" s="130"/>
      <c r="DW263" s="130"/>
      <c r="DX263" s="130"/>
      <c r="DY263" s="130"/>
      <c r="DZ263" s="130"/>
      <c r="EA263" s="130"/>
      <c r="EB263" s="130"/>
      <c r="EC263" s="130"/>
      <c r="ED263" s="130"/>
      <c r="EE263" s="130"/>
      <c r="EF263" s="130"/>
      <c r="EG263" s="130"/>
      <c r="EH263" s="130"/>
      <c r="EI263" s="130"/>
      <c r="EJ263" s="130"/>
      <c r="EK263" s="130"/>
      <c r="EL263" s="130"/>
      <c r="EM263" s="130"/>
      <c r="EN263" s="130"/>
      <c r="EO263" s="130"/>
      <c r="EP263" s="130"/>
      <c r="EQ263" s="130"/>
      <c r="ER263" s="130"/>
      <c r="ES263" s="130"/>
      <c r="ET263" s="130"/>
      <c r="EU263" s="130"/>
      <c r="EV263" s="130"/>
      <c r="EW263" s="130"/>
      <c r="EX263" s="130"/>
      <c r="EY263" s="130"/>
      <c r="EZ263" s="130"/>
      <c r="FA263" s="130"/>
      <c r="FB263" s="130"/>
      <c r="FC263" s="130"/>
      <c r="FD263" s="130"/>
      <c r="FE263" s="130"/>
      <c r="FF263" s="130"/>
      <c r="FG263" s="130"/>
      <c r="FH263" s="130"/>
      <c r="FI263" s="130"/>
      <c r="FJ263" s="130"/>
      <c r="FK263" s="130"/>
      <c r="FL263" s="130"/>
      <c r="FM263" s="130"/>
      <c r="FN263" s="130"/>
      <c r="FO263" s="130"/>
      <c r="FP263" s="130"/>
      <c r="FQ263" s="130"/>
      <c r="FR263" s="130"/>
      <c r="FS263" s="130"/>
      <c r="FT263" s="130"/>
      <c r="FU263" s="130"/>
      <c r="FV263" s="130"/>
      <c r="FW263" s="130"/>
      <c r="FX263" s="130"/>
      <c r="FY263" s="130"/>
      <c r="FZ263" s="130"/>
      <c r="GA263" s="130"/>
      <c r="GB263" s="130"/>
      <c r="GC263" s="130"/>
      <c r="GD263" s="130"/>
      <c r="GE263" s="130"/>
      <c r="GF263" s="130"/>
      <c r="GG263" s="130"/>
      <c r="GH263" s="130"/>
      <c r="GI263" s="130"/>
      <c r="GJ263" s="130"/>
      <c r="GK263" s="130"/>
      <c r="GL263" s="130"/>
      <c r="GM263" s="130"/>
      <c r="GN263" s="130"/>
      <c r="GO263" s="130"/>
      <c r="GP263" s="130"/>
      <c r="GQ263" s="130"/>
      <c r="GR263" s="130"/>
      <c r="GS263" s="130"/>
      <c r="GT263" s="130"/>
      <c r="GU263" s="130"/>
      <c r="GV263" s="130"/>
      <c r="GW263" s="130"/>
      <c r="GX263" s="130"/>
      <c r="GY263" s="130"/>
      <c r="GZ263" s="130"/>
      <c r="HA263" s="130"/>
      <c r="HB263" s="130"/>
      <c r="HC263" s="130"/>
    </row>
    <row r="264" spans="1:211" s="38" customFormat="1" ht="25.5" customHeight="1" x14ac:dyDescent="0.25">
      <c r="A264" s="7" t="s">
        <v>65</v>
      </c>
      <c r="B264" s="42" t="s">
        <v>66</v>
      </c>
      <c r="C264" s="25">
        <v>11300</v>
      </c>
      <c r="D264" s="37" t="s">
        <v>8</v>
      </c>
      <c r="E264" s="37" t="s">
        <v>41</v>
      </c>
      <c r="F264" s="37" t="s">
        <v>22</v>
      </c>
    </row>
    <row r="265" spans="1:211" s="38" customFormat="1" ht="31.5" customHeight="1" x14ac:dyDescent="0.25">
      <c r="A265" s="7" t="s">
        <v>559</v>
      </c>
      <c r="B265" s="42" t="s">
        <v>150</v>
      </c>
      <c r="C265" s="25">
        <v>1500</v>
      </c>
      <c r="D265" s="37" t="s">
        <v>8</v>
      </c>
      <c r="E265" s="37" t="s">
        <v>9</v>
      </c>
      <c r="F265" s="37" t="s">
        <v>9</v>
      </c>
    </row>
    <row r="266" spans="1:211" s="38" customFormat="1" ht="32.25" customHeight="1" x14ac:dyDescent="0.25">
      <c r="A266" s="39" t="s">
        <v>63</v>
      </c>
      <c r="B266" s="42" t="s">
        <v>64</v>
      </c>
      <c r="C266" s="132">
        <v>26600</v>
      </c>
      <c r="D266" s="40" t="s">
        <v>8</v>
      </c>
      <c r="E266" s="37" t="s">
        <v>41</v>
      </c>
      <c r="F266" s="37" t="s">
        <v>22</v>
      </c>
    </row>
    <row r="267" spans="1:211" s="38" customFormat="1" ht="32.25" customHeight="1" x14ac:dyDescent="0.25">
      <c r="A267" s="39" t="s">
        <v>576</v>
      </c>
      <c r="B267" s="42" t="s">
        <v>504</v>
      </c>
      <c r="C267" s="132">
        <v>56120</v>
      </c>
      <c r="D267" s="40" t="s">
        <v>8</v>
      </c>
      <c r="E267" s="37" t="s">
        <v>10</v>
      </c>
      <c r="F267" s="37" t="s">
        <v>97</v>
      </c>
    </row>
    <row r="268" spans="1:211" s="38" customFormat="1" ht="36.75" customHeight="1" x14ac:dyDescent="0.25">
      <c r="A268" s="39" t="s">
        <v>561</v>
      </c>
      <c r="B268" s="42" t="s">
        <v>562</v>
      </c>
      <c r="C268" s="132">
        <v>5500</v>
      </c>
      <c r="D268" s="40" t="s">
        <v>8</v>
      </c>
      <c r="E268" s="37" t="s">
        <v>10</v>
      </c>
      <c r="F268" s="37" t="s">
        <v>10</v>
      </c>
    </row>
    <row r="269" spans="1:211" s="38" customFormat="1" ht="28.5" customHeight="1" x14ac:dyDescent="0.25">
      <c r="A269" s="39" t="s">
        <v>565</v>
      </c>
      <c r="B269" s="42" t="s">
        <v>566</v>
      </c>
      <c r="C269" s="132">
        <v>1270</v>
      </c>
      <c r="D269" s="40" t="s">
        <v>8</v>
      </c>
      <c r="E269" s="37" t="s">
        <v>10</v>
      </c>
      <c r="F269" s="37" t="s">
        <v>97</v>
      </c>
    </row>
    <row r="270" spans="1:211" ht="28.5" customHeight="1" x14ac:dyDescent="0.25">
      <c r="A270" s="1" t="s">
        <v>314</v>
      </c>
      <c r="B270" s="42"/>
      <c r="C270" s="35"/>
      <c r="D270" s="40"/>
      <c r="E270" s="37"/>
      <c r="F270" s="37"/>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row>
    <row r="271" spans="1:211" ht="40.5" customHeight="1" x14ac:dyDescent="0.25">
      <c r="A271" s="13" t="s">
        <v>316</v>
      </c>
      <c r="B271" s="27" t="s">
        <v>315</v>
      </c>
      <c r="C271" s="14">
        <v>1700</v>
      </c>
      <c r="D271" s="4" t="s">
        <v>8</v>
      </c>
      <c r="E271" s="37" t="s">
        <v>11</v>
      </c>
      <c r="F271" s="37" t="s">
        <v>11</v>
      </c>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row>
    <row r="272" spans="1:211" ht="40.5" customHeight="1" x14ac:dyDescent="0.25">
      <c r="A272" s="13" t="s">
        <v>714</v>
      </c>
      <c r="B272" s="27" t="s">
        <v>715</v>
      </c>
      <c r="C272" s="14">
        <f>136800*4.9449</f>
        <v>676462.32</v>
      </c>
      <c r="D272" s="4" t="s">
        <v>8</v>
      </c>
      <c r="E272" s="37" t="s">
        <v>100</v>
      </c>
      <c r="F272" s="37" t="s">
        <v>86</v>
      </c>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row>
    <row r="273" spans="1:115" ht="24.75" customHeight="1" x14ac:dyDescent="0.25">
      <c r="A273" s="74" t="s">
        <v>735</v>
      </c>
      <c r="B273" s="82"/>
      <c r="C273" s="14"/>
      <c r="D273" s="4"/>
      <c r="E273" s="37"/>
      <c r="F273" s="37"/>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row>
    <row r="274" spans="1:115" ht="56.25" customHeight="1" x14ac:dyDescent="0.25">
      <c r="A274" s="9" t="s">
        <v>734</v>
      </c>
      <c r="B274" s="42" t="s">
        <v>733</v>
      </c>
      <c r="C274" s="24">
        <f>3800*5</f>
        <v>19000</v>
      </c>
      <c r="D274" s="40" t="s">
        <v>8</v>
      </c>
      <c r="E274" s="37" t="s">
        <v>100</v>
      </c>
      <c r="F274" s="37" t="s">
        <v>100</v>
      </c>
    </row>
    <row r="275" spans="1:115" ht="28.5" customHeight="1" x14ac:dyDescent="0.25">
      <c r="A275" s="1" t="s">
        <v>191</v>
      </c>
      <c r="B275" s="42"/>
      <c r="C275" s="35"/>
      <c r="D275" s="40"/>
      <c r="E275" s="37"/>
      <c r="F275" s="37"/>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row>
    <row r="276" spans="1:115" ht="38.25" x14ac:dyDescent="0.25">
      <c r="A276" s="13" t="s">
        <v>193</v>
      </c>
      <c r="B276" s="83" t="s">
        <v>192</v>
      </c>
      <c r="C276" s="14">
        <v>51120</v>
      </c>
      <c r="D276" s="40" t="s">
        <v>8</v>
      </c>
      <c r="E276" s="37" t="s">
        <v>87</v>
      </c>
      <c r="F276" s="37" t="s">
        <v>87</v>
      </c>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row>
    <row r="277" spans="1:115" ht="36" x14ac:dyDescent="0.25">
      <c r="A277" s="1" t="s">
        <v>258</v>
      </c>
      <c r="B277" s="61" t="s">
        <v>67</v>
      </c>
      <c r="C277" s="35"/>
      <c r="D277" s="40"/>
      <c r="E277" s="37"/>
      <c r="F277" s="37"/>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row>
    <row r="278" spans="1:115" ht="27.75" customHeight="1" x14ac:dyDescent="0.25">
      <c r="A278" s="39" t="s">
        <v>348</v>
      </c>
      <c r="B278" s="42" t="s">
        <v>346</v>
      </c>
      <c r="C278" s="35">
        <v>114</v>
      </c>
      <c r="D278" s="40" t="s">
        <v>8</v>
      </c>
      <c r="E278" s="37" t="s">
        <v>347</v>
      </c>
      <c r="F278" s="37" t="s">
        <v>16</v>
      </c>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row>
    <row r="279" spans="1:115" ht="27.75" customHeight="1" x14ac:dyDescent="0.25">
      <c r="A279" s="39" t="s">
        <v>349</v>
      </c>
      <c r="B279" s="42" t="s">
        <v>346</v>
      </c>
      <c r="C279" s="35">
        <v>35</v>
      </c>
      <c r="D279" s="40" t="s">
        <v>8</v>
      </c>
      <c r="E279" s="37" t="s">
        <v>347</v>
      </c>
      <c r="F279" s="37" t="s">
        <v>16</v>
      </c>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row>
    <row r="280" spans="1:115" ht="25.5" x14ac:dyDescent="0.25">
      <c r="A280" s="39" t="s">
        <v>353</v>
      </c>
      <c r="B280" s="42" t="s">
        <v>346</v>
      </c>
      <c r="C280" s="35">
        <v>400</v>
      </c>
      <c r="D280" s="40" t="s">
        <v>8</v>
      </c>
      <c r="E280" s="37" t="s">
        <v>347</v>
      </c>
      <c r="F280" s="37" t="s">
        <v>16</v>
      </c>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row>
    <row r="281" spans="1:115" ht="25.5" x14ac:dyDescent="0.25">
      <c r="A281" s="39" t="s">
        <v>354</v>
      </c>
      <c r="B281" s="42" t="s">
        <v>346</v>
      </c>
      <c r="C281" s="35">
        <v>130</v>
      </c>
      <c r="D281" s="40" t="s">
        <v>8</v>
      </c>
      <c r="E281" s="37" t="s">
        <v>16</v>
      </c>
      <c r="F281" s="37" t="s">
        <v>16</v>
      </c>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row>
    <row r="282" spans="1:115" ht="25.5" x14ac:dyDescent="0.25">
      <c r="A282" s="39" t="s">
        <v>360</v>
      </c>
      <c r="B282" s="42" t="s">
        <v>346</v>
      </c>
      <c r="C282" s="35">
        <v>114</v>
      </c>
      <c r="D282" s="40" t="s">
        <v>8</v>
      </c>
      <c r="E282" s="37" t="s">
        <v>16</v>
      </c>
      <c r="F282" s="37" t="s">
        <v>16</v>
      </c>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row>
    <row r="283" spans="1:115" ht="25.5" x14ac:dyDescent="0.25">
      <c r="A283" s="39" t="s">
        <v>361</v>
      </c>
      <c r="B283" s="42" t="s">
        <v>346</v>
      </c>
      <c r="C283" s="35">
        <v>35</v>
      </c>
      <c r="D283" s="40" t="s">
        <v>8</v>
      </c>
      <c r="E283" s="37" t="s">
        <v>16</v>
      </c>
      <c r="F283" s="37" t="s">
        <v>16</v>
      </c>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row>
    <row r="284" spans="1:115" ht="25.5" x14ac:dyDescent="0.25">
      <c r="A284" s="39" t="s">
        <v>382</v>
      </c>
      <c r="B284" s="42" t="s">
        <v>346</v>
      </c>
      <c r="C284" s="35">
        <v>114</v>
      </c>
      <c r="D284" s="40" t="s">
        <v>8</v>
      </c>
      <c r="E284" s="37" t="s">
        <v>16</v>
      </c>
      <c r="F284" s="37" t="s">
        <v>16</v>
      </c>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row>
    <row r="285" spans="1:115" ht="25.5" x14ac:dyDescent="0.25">
      <c r="A285" s="39" t="s">
        <v>383</v>
      </c>
      <c r="B285" s="42" t="s">
        <v>346</v>
      </c>
      <c r="C285" s="35">
        <v>35</v>
      </c>
      <c r="D285" s="40" t="s">
        <v>8</v>
      </c>
      <c r="E285" s="37" t="s">
        <v>16</v>
      </c>
      <c r="F285" s="37" t="s">
        <v>16</v>
      </c>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row>
    <row r="286" spans="1:115" ht="25.5" x14ac:dyDescent="0.25">
      <c r="A286" s="39" t="s">
        <v>426</v>
      </c>
      <c r="B286" s="42" t="s">
        <v>346</v>
      </c>
      <c r="C286" s="35">
        <v>114</v>
      </c>
      <c r="D286" s="40" t="s">
        <v>8</v>
      </c>
      <c r="E286" s="37" t="s">
        <v>16</v>
      </c>
      <c r="F286" s="37" t="s">
        <v>16</v>
      </c>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row>
    <row r="287" spans="1:115" ht="25.5" x14ac:dyDescent="0.25">
      <c r="A287" s="39" t="s">
        <v>425</v>
      </c>
      <c r="B287" s="42" t="s">
        <v>346</v>
      </c>
      <c r="C287" s="35">
        <v>38</v>
      </c>
      <c r="D287" s="40" t="s">
        <v>8</v>
      </c>
      <c r="E287" s="37" t="s">
        <v>16</v>
      </c>
      <c r="F287" s="37" t="s">
        <v>16</v>
      </c>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row>
    <row r="288" spans="1:115" ht="25.5" x14ac:dyDescent="0.25">
      <c r="A288" s="39" t="s">
        <v>427</v>
      </c>
      <c r="B288" s="42" t="s">
        <v>346</v>
      </c>
      <c r="C288" s="35">
        <v>165</v>
      </c>
      <c r="D288" s="40" t="s">
        <v>8</v>
      </c>
      <c r="E288" s="37" t="s">
        <v>16</v>
      </c>
      <c r="F288" s="37" t="s">
        <v>16</v>
      </c>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row>
    <row r="289" spans="1:115" ht="25.5" x14ac:dyDescent="0.25">
      <c r="A289" s="39" t="s">
        <v>428</v>
      </c>
      <c r="B289" s="42" t="s">
        <v>346</v>
      </c>
      <c r="C289" s="35">
        <v>125</v>
      </c>
      <c r="D289" s="40" t="s">
        <v>8</v>
      </c>
      <c r="E289" s="37" t="s">
        <v>16</v>
      </c>
      <c r="F289" s="37" t="s">
        <v>16</v>
      </c>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row>
    <row r="290" spans="1:115" ht="25.5" x14ac:dyDescent="0.25">
      <c r="A290" s="39" t="s">
        <v>432</v>
      </c>
      <c r="B290" s="42" t="s">
        <v>346</v>
      </c>
      <c r="C290" s="35">
        <v>114</v>
      </c>
      <c r="D290" s="40" t="s">
        <v>8</v>
      </c>
      <c r="E290" s="37" t="s">
        <v>16</v>
      </c>
      <c r="F290" s="37" t="s">
        <v>16</v>
      </c>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row>
    <row r="291" spans="1:115" ht="25.5" x14ac:dyDescent="0.25">
      <c r="A291" s="39" t="s">
        <v>431</v>
      </c>
      <c r="B291" s="42" t="s">
        <v>346</v>
      </c>
      <c r="C291" s="35">
        <v>180</v>
      </c>
      <c r="D291" s="40" t="s">
        <v>8</v>
      </c>
      <c r="E291" s="37" t="s">
        <v>16</v>
      </c>
      <c r="F291" s="37" t="s">
        <v>16</v>
      </c>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row>
    <row r="292" spans="1:115" ht="25.5" x14ac:dyDescent="0.25">
      <c r="A292" s="39" t="s">
        <v>533</v>
      </c>
      <c r="B292" s="42" t="s">
        <v>346</v>
      </c>
      <c r="C292" s="35">
        <v>114</v>
      </c>
      <c r="D292" s="40" t="s">
        <v>8</v>
      </c>
      <c r="E292" s="37" t="s">
        <v>9</v>
      </c>
      <c r="F292" s="37" t="s">
        <v>9</v>
      </c>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row>
    <row r="293" spans="1:115" ht="25.5" x14ac:dyDescent="0.25">
      <c r="A293" s="39" t="s">
        <v>534</v>
      </c>
      <c r="B293" s="42" t="s">
        <v>346</v>
      </c>
      <c r="C293" s="35">
        <v>120</v>
      </c>
      <c r="D293" s="40" t="s">
        <v>8</v>
      </c>
      <c r="E293" s="37" t="s">
        <v>9</v>
      </c>
      <c r="F293" s="37" t="s">
        <v>9</v>
      </c>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row>
    <row r="294" spans="1:115" ht="25.5" x14ac:dyDescent="0.25">
      <c r="A294" s="39" t="s">
        <v>535</v>
      </c>
      <c r="B294" s="42" t="s">
        <v>346</v>
      </c>
      <c r="C294" s="35">
        <v>114</v>
      </c>
      <c r="D294" s="40" t="s">
        <v>8</v>
      </c>
      <c r="E294" s="37" t="s">
        <v>9</v>
      </c>
      <c r="F294" s="37" t="s">
        <v>9</v>
      </c>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row>
    <row r="295" spans="1:115" ht="25.5" x14ac:dyDescent="0.25">
      <c r="A295" s="39" t="s">
        <v>536</v>
      </c>
      <c r="B295" s="42" t="s">
        <v>346</v>
      </c>
      <c r="C295" s="35">
        <v>140</v>
      </c>
      <c r="D295" s="40" t="s">
        <v>8</v>
      </c>
      <c r="E295" s="37" t="s">
        <v>9</v>
      </c>
      <c r="F295" s="37" t="s">
        <v>9</v>
      </c>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row>
    <row r="296" spans="1:115" ht="25.5" x14ac:dyDescent="0.25">
      <c r="A296" s="39" t="s">
        <v>537</v>
      </c>
      <c r="B296" s="42" t="s">
        <v>346</v>
      </c>
      <c r="C296" s="35">
        <v>165</v>
      </c>
      <c r="D296" s="40" t="s">
        <v>8</v>
      </c>
      <c r="E296" s="37" t="s">
        <v>9</v>
      </c>
      <c r="F296" s="37" t="s">
        <v>9</v>
      </c>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row>
    <row r="297" spans="1:115" ht="25.5" x14ac:dyDescent="0.25">
      <c r="A297" s="39" t="s">
        <v>538</v>
      </c>
      <c r="B297" s="42" t="s">
        <v>346</v>
      </c>
      <c r="C297" s="35">
        <v>180</v>
      </c>
      <c r="D297" s="40" t="s">
        <v>8</v>
      </c>
      <c r="E297" s="37" t="s">
        <v>9</v>
      </c>
      <c r="F297" s="37" t="s">
        <v>9</v>
      </c>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row>
    <row r="298" spans="1:115" ht="25.5" x14ac:dyDescent="0.25">
      <c r="A298" s="39" t="s">
        <v>532</v>
      </c>
      <c r="B298" s="42" t="s">
        <v>346</v>
      </c>
      <c r="C298" s="35">
        <v>114</v>
      </c>
      <c r="D298" s="40" t="s">
        <v>8</v>
      </c>
      <c r="E298" s="37" t="s">
        <v>9</v>
      </c>
      <c r="F298" s="37" t="s">
        <v>9</v>
      </c>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row>
    <row r="299" spans="1:115" ht="25.5" x14ac:dyDescent="0.25">
      <c r="A299" s="39" t="s">
        <v>539</v>
      </c>
      <c r="B299" s="42" t="s">
        <v>346</v>
      </c>
      <c r="C299" s="35">
        <v>132</v>
      </c>
      <c r="D299" s="40" t="s">
        <v>8</v>
      </c>
      <c r="E299" s="37" t="s">
        <v>9</v>
      </c>
      <c r="F299" s="37" t="s">
        <v>9</v>
      </c>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row>
    <row r="300" spans="1:115" ht="21.75" customHeight="1" x14ac:dyDescent="0.25">
      <c r="A300" s="39" t="s">
        <v>577</v>
      </c>
      <c r="B300" s="42" t="s">
        <v>346</v>
      </c>
      <c r="C300" s="35">
        <v>114</v>
      </c>
      <c r="D300" s="40" t="s">
        <v>8</v>
      </c>
      <c r="E300" s="37" t="s">
        <v>10</v>
      </c>
      <c r="F300" s="37" t="s">
        <v>10</v>
      </c>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row>
    <row r="301" spans="1:115" ht="25.5" x14ac:dyDescent="0.25">
      <c r="A301" s="39" t="s">
        <v>578</v>
      </c>
      <c r="B301" s="42" t="s">
        <v>346</v>
      </c>
      <c r="C301" s="35">
        <v>163</v>
      </c>
      <c r="D301" s="40" t="s">
        <v>8</v>
      </c>
      <c r="E301" s="37" t="s">
        <v>10</v>
      </c>
      <c r="F301" s="37" t="s">
        <v>10</v>
      </c>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row>
    <row r="302" spans="1:115" ht="27" customHeight="1" x14ac:dyDescent="0.25">
      <c r="A302" s="39" t="s">
        <v>579</v>
      </c>
      <c r="B302" s="42" t="s">
        <v>346</v>
      </c>
      <c r="C302" s="35">
        <v>228</v>
      </c>
      <c r="D302" s="40" t="s">
        <v>8</v>
      </c>
      <c r="E302" s="37" t="s">
        <v>10</v>
      </c>
      <c r="F302" s="37" t="s">
        <v>10</v>
      </c>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row>
    <row r="303" spans="1:115" ht="21.75" customHeight="1" x14ac:dyDescent="0.25">
      <c r="A303" s="39" t="s">
        <v>580</v>
      </c>
      <c r="B303" s="42" t="s">
        <v>346</v>
      </c>
      <c r="C303" s="35">
        <v>252</v>
      </c>
      <c r="D303" s="40" t="s">
        <v>8</v>
      </c>
      <c r="E303" s="37" t="s">
        <v>10</v>
      </c>
      <c r="F303" s="37" t="s">
        <v>10</v>
      </c>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row>
    <row r="304" spans="1:115" ht="21.75" customHeight="1" x14ac:dyDescent="0.25">
      <c r="A304" s="39" t="s">
        <v>584</v>
      </c>
      <c r="B304" s="42" t="s">
        <v>346</v>
      </c>
      <c r="C304" s="35">
        <v>114</v>
      </c>
      <c r="D304" s="40" t="s">
        <v>8</v>
      </c>
      <c r="E304" s="37" t="s">
        <v>10</v>
      </c>
      <c r="F304" s="37" t="s">
        <v>10</v>
      </c>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row>
    <row r="305" spans="1:112" ht="21.75" customHeight="1" x14ac:dyDescent="0.25">
      <c r="A305" s="39" t="s">
        <v>585</v>
      </c>
      <c r="B305" s="42" t="s">
        <v>346</v>
      </c>
      <c r="C305" s="35">
        <v>130</v>
      </c>
      <c r="D305" s="40" t="s">
        <v>8</v>
      </c>
      <c r="E305" s="37" t="s">
        <v>10</v>
      </c>
      <c r="F305" s="37" t="s">
        <v>10</v>
      </c>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row>
    <row r="306" spans="1:112" ht="21.75" customHeight="1" x14ac:dyDescent="0.25">
      <c r="A306" s="39" t="s">
        <v>608</v>
      </c>
      <c r="B306" s="42" t="s">
        <v>346</v>
      </c>
      <c r="C306" s="35">
        <v>114</v>
      </c>
      <c r="D306" s="40" t="s">
        <v>8</v>
      </c>
      <c r="E306" s="37" t="s">
        <v>97</v>
      </c>
      <c r="F306" s="37" t="s">
        <v>97</v>
      </c>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row>
    <row r="307" spans="1:112" ht="25.5" x14ac:dyDescent="0.25">
      <c r="A307" s="39" t="s">
        <v>609</v>
      </c>
      <c r="B307" s="42" t="s">
        <v>346</v>
      </c>
      <c r="C307" s="35">
        <v>143</v>
      </c>
      <c r="D307" s="40" t="s">
        <v>8</v>
      </c>
      <c r="E307" s="37" t="s">
        <v>97</v>
      </c>
      <c r="F307" s="37" t="s">
        <v>97</v>
      </c>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row>
    <row r="308" spans="1:112" ht="21.75" customHeight="1" x14ac:dyDescent="0.25">
      <c r="A308" s="39" t="s">
        <v>629</v>
      </c>
      <c r="B308" s="42" t="s">
        <v>346</v>
      </c>
      <c r="C308" s="35">
        <v>114</v>
      </c>
      <c r="D308" s="40" t="s">
        <v>8</v>
      </c>
      <c r="E308" s="37" t="s">
        <v>97</v>
      </c>
      <c r="F308" s="37" t="s">
        <v>97</v>
      </c>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row>
    <row r="309" spans="1:112" ht="25.5" x14ac:dyDescent="0.25">
      <c r="A309" s="39" t="s">
        <v>630</v>
      </c>
      <c r="B309" s="42" t="s">
        <v>346</v>
      </c>
      <c r="C309" s="35">
        <v>138</v>
      </c>
      <c r="D309" s="40" t="s">
        <v>8</v>
      </c>
      <c r="E309" s="37" t="s">
        <v>97</v>
      </c>
      <c r="F309" s="37" t="s">
        <v>97</v>
      </c>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row>
    <row r="310" spans="1:112" ht="24" customHeight="1" x14ac:dyDescent="0.25">
      <c r="A310" s="39" t="s">
        <v>636</v>
      </c>
      <c r="B310" s="42" t="s">
        <v>346</v>
      </c>
      <c r="C310" s="35">
        <v>114</v>
      </c>
      <c r="D310" s="40" t="s">
        <v>8</v>
      </c>
      <c r="E310" s="37" t="s">
        <v>97</v>
      </c>
      <c r="F310" s="37" t="s">
        <v>97</v>
      </c>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row>
    <row r="311" spans="1:112" ht="21.75" customHeight="1" x14ac:dyDescent="0.25">
      <c r="A311" s="39" t="s">
        <v>638</v>
      </c>
      <c r="B311" s="42" t="s">
        <v>346</v>
      </c>
      <c r="C311" s="35">
        <v>114</v>
      </c>
      <c r="D311" s="40" t="s">
        <v>8</v>
      </c>
      <c r="E311" s="37" t="s">
        <v>97</v>
      </c>
      <c r="F311" s="37" t="s">
        <v>97</v>
      </c>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row>
    <row r="312" spans="1:112" ht="25.5" x14ac:dyDescent="0.25">
      <c r="A312" s="39" t="s">
        <v>639</v>
      </c>
      <c r="B312" s="42" t="s">
        <v>346</v>
      </c>
      <c r="C312" s="35">
        <v>124</v>
      </c>
      <c r="D312" s="40" t="s">
        <v>8</v>
      </c>
      <c r="E312" s="37" t="s">
        <v>97</v>
      </c>
      <c r="F312" s="37" t="s">
        <v>97</v>
      </c>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row>
    <row r="313" spans="1:112" ht="21.75" customHeight="1" x14ac:dyDescent="0.25">
      <c r="A313" s="39" t="s">
        <v>640</v>
      </c>
      <c r="B313" s="42" t="s">
        <v>346</v>
      </c>
      <c r="C313" s="35">
        <v>114</v>
      </c>
      <c r="D313" s="40" t="s">
        <v>8</v>
      </c>
      <c r="E313" s="37" t="s">
        <v>97</v>
      </c>
      <c r="F313" s="37" t="s">
        <v>97</v>
      </c>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row>
    <row r="314" spans="1:112" ht="25.5" x14ac:dyDescent="0.25">
      <c r="A314" s="39" t="s">
        <v>641</v>
      </c>
      <c r="B314" s="42" t="s">
        <v>346</v>
      </c>
      <c r="C314" s="35">
        <v>134</v>
      </c>
      <c r="D314" s="40" t="s">
        <v>8</v>
      </c>
      <c r="E314" s="37" t="s">
        <v>97</v>
      </c>
      <c r="F314" s="37" t="s">
        <v>97</v>
      </c>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row>
    <row r="315" spans="1:112" ht="25.5" x14ac:dyDescent="0.25">
      <c r="A315" s="39" t="s">
        <v>729</v>
      </c>
      <c r="B315" s="42" t="s">
        <v>346</v>
      </c>
      <c r="C315" s="35">
        <v>567.85</v>
      </c>
      <c r="D315" s="40" t="s">
        <v>8</v>
      </c>
      <c r="E315" s="37" t="s">
        <v>100</v>
      </c>
      <c r="F315" s="37" t="s">
        <v>100</v>
      </c>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row>
    <row r="316" spans="1:112" ht="29.25" customHeight="1" x14ac:dyDescent="0.25">
      <c r="A316" s="39" t="s">
        <v>738</v>
      </c>
      <c r="B316" s="42" t="s">
        <v>346</v>
      </c>
      <c r="C316" s="35">
        <v>100</v>
      </c>
      <c r="D316" s="40" t="s">
        <v>8</v>
      </c>
      <c r="E316" s="37" t="s">
        <v>100</v>
      </c>
      <c r="F316" s="37" t="s">
        <v>100</v>
      </c>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row>
    <row r="317" spans="1:112" ht="27.75" customHeight="1" x14ac:dyDescent="0.25">
      <c r="A317" s="39" t="s">
        <v>736</v>
      </c>
      <c r="B317" s="42" t="s">
        <v>346</v>
      </c>
      <c r="C317" s="35">
        <v>107</v>
      </c>
      <c r="D317" s="40" t="s">
        <v>8</v>
      </c>
      <c r="E317" s="37" t="s">
        <v>100</v>
      </c>
      <c r="F317" s="37" t="s">
        <v>100</v>
      </c>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row>
    <row r="318" spans="1:112" ht="27.75" customHeight="1" x14ac:dyDescent="0.25">
      <c r="A318" s="39" t="s">
        <v>737</v>
      </c>
      <c r="B318" s="42" t="s">
        <v>346</v>
      </c>
      <c r="C318" s="35">
        <v>126</v>
      </c>
      <c r="D318" s="40" t="s">
        <v>8</v>
      </c>
      <c r="E318" s="37" t="s">
        <v>100</v>
      </c>
      <c r="F318" s="37" t="s">
        <v>100</v>
      </c>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row>
    <row r="319" spans="1:112" ht="27.75" customHeight="1" x14ac:dyDescent="0.25">
      <c r="A319" s="39" t="s">
        <v>739</v>
      </c>
      <c r="B319" s="42" t="s">
        <v>346</v>
      </c>
      <c r="C319" s="35">
        <v>133</v>
      </c>
      <c r="D319" s="40" t="s">
        <v>8</v>
      </c>
      <c r="E319" s="37" t="s">
        <v>100</v>
      </c>
      <c r="F319" s="37" t="s">
        <v>100</v>
      </c>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row>
    <row r="320" spans="1:112" ht="27.75" customHeight="1" x14ac:dyDescent="0.25">
      <c r="A320" s="39" t="s">
        <v>740</v>
      </c>
      <c r="B320" s="42" t="s">
        <v>346</v>
      </c>
      <c r="C320" s="35">
        <v>168</v>
      </c>
      <c r="D320" s="40" t="s">
        <v>8</v>
      </c>
      <c r="E320" s="37" t="s">
        <v>100</v>
      </c>
      <c r="F320" s="37" t="s">
        <v>100</v>
      </c>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row>
    <row r="321" spans="1:112" ht="27.75" customHeight="1" x14ac:dyDescent="0.25">
      <c r="A321" s="39" t="s">
        <v>741</v>
      </c>
      <c r="B321" s="42" t="s">
        <v>346</v>
      </c>
      <c r="C321" s="35">
        <v>114</v>
      </c>
      <c r="D321" s="40" t="s">
        <v>8</v>
      </c>
      <c r="E321" s="37" t="s">
        <v>100</v>
      </c>
      <c r="F321" s="37" t="s">
        <v>100</v>
      </c>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row>
    <row r="322" spans="1:112" ht="27.75" customHeight="1" x14ac:dyDescent="0.25">
      <c r="A322" s="39" t="s">
        <v>759</v>
      </c>
      <c r="B322" s="42" t="s">
        <v>346</v>
      </c>
      <c r="C322" s="35">
        <v>119</v>
      </c>
      <c r="D322" s="40" t="s">
        <v>8</v>
      </c>
      <c r="E322" s="37" t="s">
        <v>100</v>
      </c>
      <c r="F322" s="37" t="s">
        <v>100</v>
      </c>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row>
    <row r="323" spans="1:112" ht="27.75" customHeight="1" x14ac:dyDescent="0.25">
      <c r="A323" s="39" t="s">
        <v>785</v>
      </c>
      <c r="B323" s="42" t="s">
        <v>346</v>
      </c>
      <c r="C323" s="35">
        <v>145</v>
      </c>
      <c r="D323" s="40" t="s">
        <v>8</v>
      </c>
      <c r="E323" s="37" t="s">
        <v>100</v>
      </c>
      <c r="F323" s="37" t="s">
        <v>100</v>
      </c>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row>
    <row r="324" spans="1:112" ht="27.75" customHeight="1" x14ac:dyDescent="0.25">
      <c r="A324" s="39" t="s">
        <v>786</v>
      </c>
      <c r="B324" s="42" t="s">
        <v>346</v>
      </c>
      <c r="C324" s="35">
        <v>161</v>
      </c>
      <c r="D324" s="40" t="s">
        <v>8</v>
      </c>
      <c r="E324" s="37" t="s">
        <v>100</v>
      </c>
      <c r="F324" s="37" t="s">
        <v>100</v>
      </c>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row>
    <row r="325" spans="1:112" ht="27.75" customHeight="1" x14ac:dyDescent="0.25">
      <c r="A325" s="39" t="s">
        <v>787</v>
      </c>
      <c r="B325" s="42" t="s">
        <v>346</v>
      </c>
      <c r="C325" s="35">
        <v>114</v>
      </c>
      <c r="D325" s="40" t="s">
        <v>8</v>
      </c>
      <c r="E325" s="37" t="s">
        <v>100</v>
      </c>
      <c r="F325" s="37" t="s">
        <v>100</v>
      </c>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row>
    <row r="326" spans="1:112" ht="27.75" customHeight="1" x14ac:dyDescent="0.25">
      <c r="A326" s="39" t="s">
        <v>788</v>
      </c>
      <c r="B326" s="42" t="s">
        <v>346</v>
      </c>
      <c r="C326" s="35">
        <v>164.83</v>
      </c>
      <c r="D326" s="40" t="s">
        <v>8</v>
      </c>
      <c r="E326" s="37" t="s">
        <v>100</v>
      </c>
      <c r="F326" s="37" t="s">
        <v>100</v>
      </c>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row>
    <row r="327" spans="1:112" ht="27.75" customHeight="1" x14ac:dyDescent="0.25">
      <c r="A327" s="39" t="s">
        <v>789</v>
      </c>
      <c r="B327" s="42" t="s">
        <v>346</v>
      </c>
      <c r="C327" s="35">
        <v>113.57</v>
      </c>
      <c r="D327" s="40" t="s">
        <v>8</v>
      </c>
      <c r="E327" s="37" t="s">
        <v>100</v>
      </c>
      <c r="F327" s="37" t="s">
        <v>100</v>
      </c>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row>
    <row r="328" spans="1:112" ht="48" customHeight="1" x14ac:dyDescent="0.25">
      <c r="A328" s="1" t="s">
        <v>560</v>
      </c>
      <c r="B328" s="28"/>
      <c r="C328" s="35"/>
      <c r="D328" s="8"/>
      <c r="E328" s="60"/>
      <c r="F328" s="60"/>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row>
    <row r="329" spans="1:112" ht="33" customHeight="1" x14ac:dyDescent="0.25">
      <c r="A329" s="39" t="s">
        <v>345</v>
      </c>
      <c r="B329" s="28" t="s">
        <v>355</v>
      </c>
      <c r="C329" s="35">
        <v>600</v>
      </c>
      <c r="D329" s="40" t="s">
        <v>8</v>
      </c>
      <c r="E329" s="37" t="s">
        <v>347</v>
      </c>
      <c r="F329" s="37" t="s">
        <v>16</v>
      </c>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row>
    <row r="330" spans="1:112" ht="38.25" customHeight="1" x14ac:dyDescent="0.25">
      <c r="A330" s="39" t="s">
        <v>418</v>
      </c>
      <c r="B330" s="28" t="s">
        <v>419</v>
      </c>
      <c r="C330" s="35">
        <v>14000</v>
      </c>
      <c r="D330" s="40" t="s">
        <v>8</v>
      </c>
      <c r="E330" s="37" t="s">
        <v>16</v>
      </c>
      <c r="F330" s="37" t="s">
        <v>16</v>
      </c>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row>
    <row r="331" spans="1:112" ht="33" customHeight="1" x14ac:dyDescent="0.25">
      <c r="A331" s="39" t="s">
        <v>512</v>
      </c>
      <c r="B331" s="28" t="s">
        <v>355</v>
      </c>
      <c r="C331" s="35">
        <v>450</v>
      </c>
      <c r="D331" s="40" t="s">
        <v>8</v>
      </c>
      <c r="E331" s="37" t="s">
        <v>9</v>
      </c>
      <c r="F331" s="37" t="s">
        <v>10</v>
      </c>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row>
    <row r="332" spans="1:112" ht="33" customHeight="1" x14ac:dyDescent="0.25">
      <c r="A332" s="39" t="s">
        <v>513</v>
      </c>
      <c r="B332" s="28" t="s">
        <v>355</v>
      </c>
      <c r="C332" s="35">
        <v>500</v>
      </c>
      <c r="D332" s="40" t="s">
        <v>8</v>
      </c>
      <c r="E332" s="37" t="s">
        <v>9</v>
      </c>
      <c r="F332" s="37" t="s">
        <v>10</v>
      </c>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row>
    <row r="333" spans="1:112" ht="22.5" customHeight="1" x14ac:dyDescent="0.25">
      <c r="A333" s="39" t="s">
        <v>522</v>
      </c>
      <c r="B333" s="28" t="s">
        <v>521</v>
      </c>
      <c r="C333" s="35">
        <v>490</v>
      </c>
      <c r="D333" s="40" t="s">
        <v>8</v>
      </c>
      <c r="E333" s="37" t="s">
        <v>10</v>
      </c>
      <c r="F333" s="37" t="s">
        <v>10</v>
      </c>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row>
    <row r="334" spans="1:112" ht="36" x14ac:dyDescent="0.25">
      <c r="A334" s="1" t="s">
        <v>548</v>
      </c>
      <c r="B334" s="42" t="s">
        <v>547</v>
      </c>
      <c r="C334" s="35"/>
      <c r="D334" s="40"/>
      <c r="E334" s="37"/>
      <c r="F334" s="37"/>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row>
    <row r="335" spans="1:112" ht="25.5" x14ac:dyDescent="0.25">
      <c r="A335" s="39" t="s">
        <v>499</v>
      </c>
      <c r="B335" s="42" t="s">
        <v>542</v>
      </c>
      <c r="C335" s="35">
        <v>440</v>
      </c>
      <c r="D335" s="40" t="s">
        <v>8</v>
      </c>
      <c r="E335" s="37" t="s">
        <v>9</v>
      </c>
      <c r="F335" s="37" t="s">
        <v>9</v>
      </c>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row>
    <row r="336" spans="1:112" ht="25.5" x14ac:dyDescent="0.25">
      <c r="A336" s="39" t="s">
        <v>541</v>
      </c>
      <c r="B336" s="42" t="s">
        <v>542</v>
      </c>
      <c r="C336" s="35">
        <v>1200</v>
      </c>
      <c r="D336" s="40" t="s">
        <v>8</v>
      </c>
      <c r="E336" s="37" t="s">
        <v>10</v>
      </c>
      <c r="F336" s="37" t="s">
        <v>10</v>
      </c>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row>
    <row r="337" spans="1:112" ht="25.5" x14ac:dyDescent="0.25">
      <c r="A337" s="39" t="s">
        <v>549</v>
      </c>
      <c r="B337" s="42" t="s">
        <v>542</v>
      </c>
      <c r="C337" s="35">
        <v>460</v>
      </c>
      <c r="D337" s="40" t="s">
        <v>8</v>
      </c>
      <c r="E337" s="37" t="s">
        <v>10</v>
      </c>
      <c r="F337" s="37" t="s">
        <v>10</v>
      </c>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row>
    <row r="338" spans="1:112" ht="36" x14ac:dyDescent="0.25">
      <c r="A338" s="39" t="s">
        <v>593</v>
      </c>
      <c r="B338" s="42" t="s">
        <v>592</v>
      </c>
      <c r="C338" s="35">
        <f>18+52+49+291</f>
        <v>410</v>
      </c>
      <c r="D338" s="40" t="s">
        <v>8</v>
      </c>
      <c r="E338" s="37" t="s">
        <v>10</v>
      </c>
      <c r="F338" s="37" t="s">
        <v>10</v>
      </c>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row>
    <row r="339" spans="1:112" ht="25.5" x14ac:dyDescent="0.25">
      <c r="A339" s="39" t="s">
        <v>594</v>
      </c>
      <c r="B339" s="42" t="s">
        <v>542</v>
      </c>
      <c r="C339" s="35">
        <v>7428.96</v>
      </c>
      <c r="D339" s="40" t="s">
        <v>8</v>
      </c>
      <c r="E339" s="37" t="s">
        <v>97</v>
      </c>
      <c r="F339" s="37" t="s">
        <v>97</v>
      </c>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row>
    <row r="340" spans="1:112" ht="25.5" x14ac:dyDescent="0.25">
      <c r="A340" s="39" t="s">
        <v>692</v>
      </c>
      <c r="B340" s="42" t="s">
        <v>542</v>
      </c>
      <c r="C340" s="35">
        <v>1200</v>
      </c>
      <c r="D340" s="40" t="s">
        <v>8</v>
      </c>
      <c r="E340" s="37" t="s">
        <v>100</v>
      </c>
      <c r="F340" s="37" t="s">
        <v>100</v>
      </c>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row>
    <row r="341" spans="1:112" x14ac:dyDescent="0.25">
      <c r="A341" s="1" t="s">
        <v>596</v>
      </c>
      <c r="B341" s="42"/>
      <c r="C341" s="35"/>
      <c r="D341" s="40"/>
      <c r="E341" s="37"/>
      <c r="F341" s="37"/>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row>
    <row r="342" spans="1:112" ht="25.5" x14ac:dyDescent="0.25">
      <c r="A342" s="39" t="s">
        <v>607</v>
      </c>
      <c r="B342" s="42" t="s">
        <v>595</v>
      </c>
      <c r="C342" s="35">
        <f>17300-7428.96</f>
        <v>9871.0400000000009</v>
      </c>
      <c r="D342" s="40" t="s">
        <v>8</v>
      </c>
      <c r="E342" s="37" t="s">
        <v>10</v>
      </c>
      <c r="F342" s="37" t="s">
        <v>10</v>
      </c>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row>
    <row r="343" spans="1:112" s="5" customFormat="1" ht="38.25" x14ac:dyDescent="0.25">
      <c r="A343" s="1" t="s">
        <v>275</v>
      </c>
      <c r="B343" s="42"/>
      <c r="C343" s="35"/>
      <c r="D343" s="8"/>
      <c r="E343" s="60"/>
      <c r="F343" s="60"/>
    </row>
    <row r="344" spans="1:112" s="38" customFormat="1" ht="19.5" customHeight="1" x14ac:dyDescent="0.25">
      <c r="A344" s="39" t="s">
        <v>68</v>
      </c>
      <c r="B344" s="42"/>
      <c r="C344" s="35">
        <v>6000</v>
      </c>
      <c r="D344" s="40" t="s">
        <v>8</v>
      </c>
      <c r="E344" s="40" t="s">
        <v>11</v>
      </c>
      <c r="F344" s="40" t="s">
        <v>22</v>
      </c>
    </row>
    <row r="345" spans="1:112" s="38" customFormat="1" ht="25.5" x14ac:dyDescent="0.25">
      <c r="A345" s="39" t="s">
        <v>472</v>
      </c>
      <c r="B345" s="42" t="s">
        <v>493</v>
      </c>
      <c r="C345" s="35">
        <v>12150</v>
      </c>
      <c r="D345" s="40" t="s">
        <v>8</v>
      </c>
      <c r="E345" s="40" t="s">
        <v>9</v>
      </c>
      <c r="F345" s="40" t="s">
        <v>9</v>
      </c>
    </row>
    <row r="346" spans="1:112" s="38" customFormat="1" ht="25.5" x14ac:dyDescent="0.25">
      <c r="A346" s="39" t="s">
        <v>519</v>
      </c>
      <c r="B346" s="42"/>
      <c r="C346" s="35">
        <v>10000</v>
      </c>
      <c r="D346" s="40" t="s">
        <v>8</v>
      </c>
      <c r="E346" s="40" t="s">
        <v>10</v>
      </c>
      <c r="F346" s="40" t="s">
        <v>10</v>
      </c>
    </row>
    <row r="347" spans="1:112" s="38" customFormat="1" ht="28.5" customHeight="1" x14ac:dyDescent="0.25">
      <c r="A347" s="39" t="s">
        <v>572</v>
      </c>
      <c r="B347" s="42"/>
      <c r="C347" s="35">
        <v>30000</v>
      </c>
      <c r="D347" s="40" t="s">
        <v>8</v>
      </c>
      <c r="E347" s="40" t="s">
        <v>10</v>
      </c>
      <c r="F347" s="40" t="s">
        <v>97</v>
      </c>
    </row>
    <row r="348" spans="1:112" s="38" customFormat="1" ht="28.5" customHeight="1" x14ac:dyDescent="0.25">
      <c r="A348" s="39" t="s">
        <v>588</v>
      </c>
      <c r="B348" s="42" t="s">
        <v>589</v>
      </c>
      <c r="C348" s="35">
        <v>1500</v>
      </c>
      <c r="D348" s="40" t="s">
        <v>8</v>
      </c>
      <c r="E348" s="40" t="s">
        <v>97</v>
      </c>
      <c r="F348" s="40" t="s">
        <v>97</v>
      </c>
    </row>
    <row r="349" spans="1:112" s="38" customFormat="1" ht="48" x14ac:dyDescent="0.25">
      <c r="A349" s="39" t="s">
        <v>519</v>
      </c>
      <c r="B349" s="42" t="s">
        <v>679</v>
      </c>
      <c r="C349" s="35">
        <v>25000</v>
      </c>
      <c r="D349" s="40" t="s">
        <v>8</v>
      </c>
      <c r="E349" s="40" t="s">
        <v>10</v>
      </c>
      <c r="F349" s="40" t="s">
        <v>97</v>
      </c>
    </row>
    <row r="350" spans="1:112" x14ac:dyDescent="0.25">
      <c r="A350" s="1" t="s">
        <v>695</v>
      </c>
      <c r="B350" s="84"/>
      <c r="C350" s="35"/>
      <c r="D350" s="40"/>
      <c r="E350" s="37"/>
      <c r="F350" s="37"/>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row>
    <row r="351" spans="1:112" ht="25.5" x14ac:dyDescent="0.25">
      <c r="A351" s="85" t="s">
        <v>693</v>
      </c>
      <c r="B351" s="31" t="s">
        <v>694</v>
      </c>
      <c r="C351" s="35">
        <f>5.778*10000</f>
        <v>57779.999999999993</v>
      </c>
      <c r="D351" s="21" t="s">
        <v>8</v>
      </c>
      <c r="E351" s="37" t="s">
        <v>100</v>
      </c>
      <c r="F351" s="37" t="s">
        <v>100</v>
      </c>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row>
    <row r="352" spans="1:112" ht="36" x14ac:dyDescent="0.25">
      <c r="A352" s="74" t="s">
        <v>252</v>
      </c>
      <c r="B352" s="27" t="s">
        <v>91</v>
      </c>
      <c r="C352" s="14"/>
      <c r="D352" s="40"/>
      <c r="E352" s="37"/>
      <c r="F352" s="37"/>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row>
    <row r="353" spans="1:113" ht="36.75" customHeight="1" x14ac:dyDescent="0.25">
      <c r="A353" s="13" t="s">
        <v>327</v>
      </c>
      <c r="B353" s="27"/>
      <c r="C353" s="14">
        <f>630*5</f>
        <v>3150</v>
      </c>
      <c r="D353" s="4" t="s">
        <v>8</v>
      </c>
      <c r="E353" s="26" t="s">
        <v>11</v>
      </c>
      <c r="F353" s="2" t="s">
        <v>11</v>
      </c>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row>
    <row r="354" spans="1:113" ht="25.5" x14ac:dyDescent="0.25">
      <c r="A354" s="13" t="s">
        <v>812</v>
      </c>
      <c r="B354" s="42"/>
      <c r="C354" s="14">
        <v>741.87</v>
      </c>
      <c r="D354" s="4" t="s">
        <v>8</v>
      </c>
      <c r="E354" s="16" t="s">
        <v>16</v>
      </c>
      <c r="F354" s="4" t="s">
        <v>16</v>
      </c>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row>
    <row r="355" spans="1:113" ht="25.5" x14ac:dyDescent="0.25">
      <c r="A355" s="13" t="s">
        <v>401</v>
      </c>
      <c r="B355" s="42"/>
      <c r="C355" s="14">
        <v>80</v>
      </c>
      <c r="D355" s="4" t="s">
        <v>8</v>
      </c>
      <c r="E355" s="16" t="s">
        <v>16</v>
      </c>
      <c r="F355" s="4" t="s">
        <v>16</v>
      </c>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row>
    <row r="356" spans="1:113" ht="28.5" customHeight="1" x14ac:dyDescent="0.25">
      <c r="A356" s="13" t="s">
        <v>412</v>
      </c>
      <c r="B356" s="42"/>
      <c r="C356" s="14">
        <v>14410</v>
      </c>
      <c r="D356" s="4" t="s">
        <v>8</v>
      </c>
      <c r="E356" s="16" t="s">
        <v>16</v>
      </c>
      <c r="F356" s="4" t="s">
        <v>16</v>
      </c>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row>
    <row r="357" spans="1:113" ht="45.75" customHeight="1" x14ac:dyDescent="0.25">
      <c r="A357" s="13" t="s">
        <v>429</v>
      </c>
      <c r="B357" s="42"/>
      <c r="C357" s="14">
        <v>28819</v>
      </c>
      <c r="D357" s="4" t="s">
        <v>8</v>
      </c>
      <c r="E357" s="16" t="s">
        <v>16</v>
      </c>
      <c r="F357" s="4" t="s">
        <v>16</v>
      </c>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row>
    <row r="358" spans="1:113" ht="23.25" customHeight="1" x14ac:dyDescent="0.25">
      <c r="A358" s="13" t="s">
        <v>433</v>
      </c>
      <c r="B358" s="42"/>
      <c r="C358" s="14">
        <v>6175.5</v>
      </c>
      <c r="D358" s="4" t="s">
        <v>8</v>
      </c>
      <c r="E358" s="16" t="s">
        <v>16</v>
      </c>
      <c r="F358" s="4" t="s">
        <v>16</v>
      </c>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row>
    <row r="359" spans="1:113" ht="23.25" customHeight="1" x14ac:dyDescent="0.25">
      <c r="A359" s="13" t="s">
        <v>434</v>
      </c>
      <c r="B359" s="42"/>
      <c r="C359" s="14">
        <v>2967.54</v>
      </c>
      <c r="D359" s="4" t="s">
        <v>8</v>
      </c>
      <c r="E359" s="16" t="s">
        <v>16</v>
      </c>
      <c r="F359" s="4" t="s">
        <v>16</v>
      </c>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row>
    <row r="360" spans="1:113" ht="23.25" customHeight="1" x14ac:dyDescent="0.25">
      <c r="A360" s="13" t="s">
        <v>446</v>
      </c>
      <c r="B360" s="42"/>
      <c r="C360" s="14">
        <v>5000</v>
      </c>
      <c r="D360" s="4" t="s">
        <v>8</v>
      </c>
      <c r="E360" s="16" t="s">
        <v>16</v>
      </c>
      <c r="F360" s="4" t="s">
        <v>9</v>
      </c>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row>
    <row r="361" spans="1:113" ht="41.25" customHeight="1" x14ac:dyDescent="0.25">
      <c r="A361" s="13" t="s">
        <v>477</v>
      </c>
      <c r="B361" s="42"/>
      <c r="C361" s="14">
        <v>300</v>
      </c>
      <c r="D361" s="4" t="s">
        <v>8</v>
      </c>
      <c r="E361" s="16" t="s">
        <v>16</v>
      </c>
      <c r="F361" s="4" t="s">
        <v>9</v>
      </c>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row>
    <row r="362" spans="1:113" ht="25.5" x14ac:dyDescent="0.25">
      <c r="A362" s="13" t="s">
        <v>495</v>
      </c>
      <c r="B362" s="42"/>
      <c r="C362" s="14">
        <f>99+118</f>
        <v>217</v>
      </c>
      <c r="D362" s="4" t="s">
        <v>8</v>
      </c>
      <c r="E362" s="4" t="s">
        <v>9</v>
      </c>
      <c r="F362" s="4" t="s">
        <v>9</v>
      </c>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row>
    <row r="363" spans="1:113" ht="25.5" x14ac:dyDescent="0.25">
      <c r="A363" s="13" t="s">
        <v>497</v>
      </c>
      <c r="B363" s="42"/>
      <c r="C363" s="14">
        <f>(280+680)*4.949</f>
        <v>4751.04</v>
      </c>
      <c r="D363" s="4" t="s">
        <v>498</v>
      </c>
      <c r="E363" s="4" t="s">
        <v>9</v>
      </c>
      <c r="F363" s="4" t="s">
        <v>9</v>
      </c>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row>
    <row r="364" spans="1:113" ht="25.5" x14ac:dyDescent="0.25">
      <c r="A364" s="13" t="s">
        <v>550</v>
      </c>
      <c r="B364" s="42"/>
      <c r="C364" s="14">
        <v>7414.65</v>
      </c>
      <c r="D364" s="4" t="s">
        <v>8</v>
      </c>
      <c r="E364" s="4" t="s">
        <v>10</v>
      </c>
      <c r="F364" s="4" t="s">
        <v>10</v>
      </c>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row>
    <row r="365" spans="1:113" x14ac:dyDescent="0.25">
      <c r="A365" s="13" t="s">
        <v>586</v>
      </c>
      <c r="B365" s="42"/>
      <c r="C365" s="14">
        <v>1782</v>
      </c>
      <c r="D365" s="4" t="s">
        <v>498</v>
      </c>
      <c r="E365" s="4" t="s">
        <v>10</v>
      </c>
      <c r="F365" s="4" t="s">
        <v>10</v>
      </c>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row>
    <row r="366" spans="1:113" ht="25.5" x14ac:dyDescent="0.25">
      <c r="A366" s="13" t="s">
        <v>587</v>
      </c>
      <c r="B366" s="42"/>
      <c r="C366" s="14">
        <f>500*4.6774</f>
        <v>2338.6999999999998</v>
      </c>
      <c r="D366" s="4" t="s">
        <v>8</v>
      </c>
      <c r="E366" s="4" t="s">
        <v>97</v>
      </c>
      <c r="F366" s="4" t="s">
        <v>97</v>
      </c>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row>
    <row r="367" spans="1:113" ht="25.5" x14ac:dyDescent="0.25">
      <c r="A367" s="13" t="s">
        <v>603</v>
      </c>
      <c r="B367" s="42"/>
      <c r="C367" s="14">
        <v>2058.5</v>
      </c>
      <c r="D367" s="4" t="s">
        <v>8</v>
      </c>
      <c r="E367" s="4" t="s">
        <v>97</v>
      </c>
      <c r="F367" s="4" t="s">
        <v>97</v>
      </c>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row>
    <row r="368" spans="1:113" ht="25.5" x14ac:dyDescent="0.25">
      <c r="A368" s="13" t="s">
        <v>602</v>
      </c>
      <c r="B368" s="42"/>
      <c r="C368" s="14">
        <v>4117</v>
      </c>
      <c r="D368" s="4" t="s">
        <v>8</v>
      </c>
      <c r="E368" s="4" t="s">
        <v>97</v>
      </c>
      <c r="F368" s="4" t="s">
        <v>97</v>
      </c>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row>
    <row r="369" spans="1:113" ht="18" customHeight="1" x14ac:dyDescent="0.25">
      <c r="A369" s="13" t="s">
        <v>611</v>
      </c>
      <c r="B369" s="42"/>
      <c r="C369" s="14">
        <v>10415</v>
      </c>
      <c r="D369" s="4" t="s">
        <v>8</v>
      </c>
      <c r="E369" s="4" t="s">
        <v>97</v>
      </c>
      <c r="F369" s="4" t="s">
        <v>97</v>
      </c>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row>
    <row r="370" spans="1:113" ht="18" customHeight="1" x14ac:dyDescent="0.25">
      <c r="A370" s="13" t="s">
        <v>613</v>
      </c>
      <c r="B370" s="42"/>
      <c r="C370" s="14">
        <v>5000</v>
      </c>
      <c r="D370" s="4" t="s">
        <v>8</v>
      </c>
      <c r="E370" s="4" t="s">
        <v>97</v>
      </c>
      <c r="F370" s="4" t="s">
        <v>97</v>
      </c>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row>
    <row r="371" spans="1:113" ht="29.25" customHeight="1" x14ac:dyDescent="0.25">
      <c r="A371" s="13" t="s">
        <v>643</v>
      </c>
      <c r="B371" s="42"/>
      <c r="C371" s="14">
        <v>114.49</v>
      </c>
      <c r="D371" s="4" t="s">
        <v>644</v>
      </c>
      <c r="E371" s="4" t="s">
        <v>97</v>
      </c>
      <c r="F371" s="4" t="s">
        <v>97</v>
      </c>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row>
    <row r="372" spans="1:113" ht="29.25" customHeight="1" x14ac:dyDescent="0.25">
      <c r="A372" s="13" t="s">
        <v>649</v>
      </c>
      <c r="B372" s="42"/>
      <c r="C372" s="14">
        <v>42</v>
      </c>
      <c r="D372" s="4" t="s">
        <v>644</v>
      </c>
      <c r="E372" s="4" t="s">
        <v>97</v>
      </c>
      <c r="F372" s="4" t="s">
        <v>97</v>
      </c>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row>
    <row r="373" spans="1:113" ht="25.5" x14ac:dyDescent="0.25">
      <c r="A373" s="13" t="s">
        <v>650</v>
      </c>
      <c r="B373" s="42"/>
      <c r="C373" s="14">
        <v>3800</v>
      </c>
      <c r="D373" s="4" t="s">
        <v>8</v>
      </c>
      <c r="E373" s="4" t="s">
        <v>97</v>
      </c>
      <c r="F373" s="4" t="s">
        <v>97</v>
      </c>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row>
    <row r="374" spans="1:113" ht="28.5" customHeight="1" x14ac:dyDescent="0.25">
      <c r="A374" s="13" t="s">
        <v>651</v>
      </c>
      <c r="B374" s="42"/>
      <c r="C374" s="14">
        <v>7027.8</v>
      </c>
      <c r="D374" s="4" t="s">
        <v>8</v>
      </c>
      <c r="E374" s="4" t="s">
        <v>97</v>
      </c>
      <c r="F374" s="4" t="s">
        <v>97</v>
      </c>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row>
    <row r="375" spans="1:113" ht="28.5" customHeight="1" x14ac:dyDescent="0.25">
      <c r="A375" s="13" t="s">
        <v>683</v>
      </c>
      <c r="B375" s="42"/>
      <c r="C375" s="14">
        <v>1524</v>
      </c>
      <c r="D375" s="4" t="s">
        <v>8</v>
      </c>
      <c r="E375" s="4" t="s">
        <v>97</v>
      </c>
      <c r="F375" s="4" t="s">
        <v>100</v>
      </c>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row>
    <row r="376" spans="1:113" ht="28.5" customHeight="1" x14ac:dyDescent="0.25">
      <c r="A376" s="13" t="s">
        <v>684</v>
      </c>
      <c r="B376" s="42"/>
      <c r="C376" s="14">
        <v>50</v>
      </c>
      <c r="D376" s="4" t="s">
        <v>8</v>
      </c>
      <c r="E376" s="4" t="s">
        <v>97</v>
      </c>
      <c r="F376" s="4" t="s">
        <v>100</v>
      </c>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row>
    <row r="377" spans="1:113" ht="23.25" customHeight="1" x14ac:dyDescent="0.25">
      <c r="A377" s="13" t="s">
        <v>721</v>
      </c>
      <c r="B377" s="42"/>
      <c r="C377" s="14">
        <f>75*5.8</f>
        <v>435</v>
      </c>
      <c r="D377" s="4" t="s">
        <v>8</v>
      </c>
      <c r="E377" s="4" t="s">
        <v>100</v>
      </c>
      <c r="F377" s="4" t="s">
        <v>100</v>
      </c>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row>
    <row r="378" spans="1:113" ht="26.25" customHeight="1" x14ac:dyDescent="0.25">
      <c r="A378" s="13" t="s">
        <v>727</v>
      </c>
      <c r="B378" s="42"/>
      <c r="C378" s="14">
        <v>118</v>
      </c>
      <c r="D378" s="4" t="s">
        <v>8</v>
      </c>
      <c r="E378" s="4" t="s">
        <v>100</v>
      </c>
      <c r="F378" s="4" t="s">
        <v>100</v>
      </c>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row>
    <row r="379" spans="1:113" ht="26.25" customHeight="1" x14ac:dyDescent="0.25">
      <c r="A379" s="13" t="s">
        <v>728</v>
      </c>
      <c r="B379" s="42"/>
      <c r="C379" s="14">
        <v>2006.8</v>
      </c>
      <c r="D379" s="4" t="s">
        <v>8</v>
      </c>
      <c r="E379" s="4" t="s">
        <v>100</v>
      </c>
      <c r="F379" s="4" t="s">
        <v>100</v>
      </c>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row>
    <row r="380" spans="1:113" ht="26.25" customHeight="1" x14ac:dyDescent="0.25">
      <c r="A380" s="13" t="s">
        <v>755</v>
      </c>
      <c r="B380" s="42"/>
      <c r="C380" s="14">
        <v>890.58</v>
      </c>
      <c r="D380" s="4" t="s">
        <v>8</v>
      </c>
      <c r="E380" s="4" t="s">
        <v>100</v>
      </c>
      <c r="F380" s="4" t="s">
        <v>100</v>
      </c>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row>
    <row r="381" spans="1:113" ht="26.25" customHeight="1" x14ac:dyDescent="0.25">
      <c r="A381" s="13" t="s">
        <v>764</v>
      </c>
      <c r="B381" s="42"/>
      <c r="C381" s="14" t="s">
        <v>763</v>
      </c>
      <c r="D381" s="4" t="s">
        <v>8</v>
      </c>
      <c r="E381" s="4" t="s">
        <v>100</v>
      </c>
      <c r="F381" s="4" t="s">
        <v>100</v>
      </c>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row>
    <row r="382" spans="1:113" s="47" customFormat="1" ht="18" customHeight="1" x14ac:dyDescent="0.25">
      <c r="A382" s="1" t="s">
        <v>336</v>
      </c>
      <c r="B382" s="59"/>
      <c r="C382" s="35"/>
      <c r="D382" s="8"/>
      <c r="E382" s="60"/>
      <c r="F382" s="60"/>
    </row>
    <row r="383" spans="1:113" s="38" customFormat="1" ht="72" x14ac:dyDescent="0.25">
      <c r="A383" s="39" t="s">
        <v>259</v>
      </c>
      <c r="B383" s="42" t="s">
        <v>70</v>
      </c>
      <c r="C383" s="35">
        <v>15000</v>
      </c>
      <c r="D383" s="40" t="s">
        <v>8</v>
      </c>
      <c r="E383" s="134" t="s">
        <v>40</v>
      </c>
      <c r="F383" s="108" t="s">
        <v>41</v>
      </c>
    </row>
    <row r="384" spans="1:113" s="81" customFormat="1" ht="60" x14ac:dyDescent="0.25">
      <c r="A384" s="7" t="s">
        <v>71</v>
      </c>
      <c r="B384" s="42" t="s">
        <v>72</v>
      </c>
      <c r="C384" s="122" t="s">
        <v>262</v>
      </c>
      <c r="D384" s="40" t="s">
        <v>8</v>
      </c>
      <c r="E384" s="134" t="s">
        <v>40</v>
      </c>
      <c r="F384" s="108" t="s">
        <v>41</v>
      </c>
    </row>
    <row r="385" spans="1:211" s="38" customFormat="1" ht="25.5" x14ac:dyDescent="0.25">
      <c r="A385" s="13" t="s">
        <v>260</v>
      </c>
      <c r="B385" s="27" t="s">
        <v>80</v>
      </c>
      <c r="C385" s="14">
        <v>1320</v>
      </c>
      <c r="D385" s="4" t="s">
        <v>8</v>
      </c>
      <c r="E385" s="2" t="s">
        <v>41</v>
      </c>
      <c r="F385" s="2" t="s">
        <v>22</v>
      </c>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c r="DL385" s="36"/>
      <c r="DM385" s="36"/>
      <c r="DN385" s="36"/>
      <c r="DO385" s="36"/>
      <c r="DP385" s="36"/>
      <c r="DQ385" s="36"/>
      <c r="DR385" s="36"/>
      <c r="DS385" s="36"/>
      <c r="DT385" s="36"/>
      <c r="DU385" s="36"/>
      <c r="DV385" s="36"/>
      <c r="DW385" s="36"/>
      <c r="DX385" s="36"/>
      <c r="DY385" s="36"/>
      <c r="DZ385" s="36"/>
      <c r="EA385" s="36"/>
      <c r="EB385" s="36"/>
      <c r="EC385" s="36"/>
      <c r="ED385" s="36"/>
      <c r="EE385" s="36"/>
      <c r="EF385" s="36"/>
      <c r="EG385" s="36"/>
      <c r="EH385" s="36"/>
      <c r="EI385" s="36"/>
      <c r="EJ385" s="36"/>
      <c r="EK385" s="36"/>
      <c r="EL385" s="36"/>
      <c r="EM385" s="36"/>
      <c r="EN385" s="36"/>
      <c r="EO385" s="36"/>
      <c r="EP385" s="36"/>
      <c r="EQ385" s="36"/>
      <c r="ER385" s="36"/>
      <c r="ES385" s="36"/>
      <c r="ET385" s="36"/>
      <c r="EU385" s="36"/>
      <c r="EV385" s="36"/>
      <c r="EW385" s="36"/>
      <c r="EX385" s="36"/>
      <c r="EY385" s="36"/>
      <c r="EZ385" s="36"/>
      <c r="FA385" s="36"/>
      <c r="FB385" s="36"/>
      <c r="FC385" s="36"/>
      <c r="FD385" s="36"/>
      <c r="FE385" s="36"/>
      <c r="FF385" s="36"/>
      <c r="FG385" s="36"/>
      <c r="FH385" s="36"/>
      <c r="FI385" s="36"/>
      <c r="FJ385" s="36"/>
      <c r="FK385" s="36"/>
      <c r="FL385" s="36"/>
      <c r="FM385" s="36"/>
      <c r="FN385" s="36"/>
      <c r="FO385" s="36"/>
      <c r="FP385" s="36"/>
      <c r="FQ385" s="36"/>
      <c r="FR385" s="36"/>
      <c r="FS385" s="36"/>
      <c r="FT385" s="36"/>
      <c r="FU385" s="36"/>
      <c r="FV385" s="36"/>
      <c r="FW385" s="36"/>
      <c r="FX385" s="36"/>
      <c r="FY385" s="36"/>
      <c r="FZ385" s="36"/>
      <c r="GA385" s="36"/>
      <c r="GB385" s="36"/>
      <c r="GC385" s="36"/>
      <c r="GD385" s="36"/>
      <c r="GE385" s="36"/>
      <c r="GF385" s="36"/>
      <c r="GG385" s="36"/>
      <c r="GH385" s="36"/>
      <c r="GI385" s="36"/>
      <c r="GJ385" s="36"/>
      <c r="GK385" s="36"/>
      <c r="GL385" s="36"/>
      <c r="GM385" s="36"/>
      <c r="GN385" s="36"/>
      <c r="GO385" s="36"/>
      <c r="GP385" s="36"/>
      <c r="GQ385" s="36"/>
      <c r="GR385" s="36"/>
      <c r="GS385" s="36"/>
      <c r="GT385" s="36"/>
      <c r="GU385" s="36"/>
      <c r="GV385" s="36"/>
      <c r="GW385" s="36"/>
      <c r="GX385" s="36"/>
      <c r="GY385" s="36"/>
      <c r="GZ385" s="36"/>
      <c r="HA385" s="36"/>
      <c r="HB385" s="36"/>
      <c r="HC385" s="36"/>
    </row>
    <row r="386" spans="1:211" s="38" customFormat="1" ht="48.75" thickBot="1" x14ac:dyDescent="0.3">
      <c r="A386" s="135" t="s">
        <v>73</v>
      </c>
      <c r="B386" s="86" t="s">
        <v>74</v>
      </c>
      <c r="C386" s="30" t="s">
        <v>261</v>
      </c>
      <c r="D386" s="22" t="s">
        <v>8</v>
      </c>
      <c r="E386" s="136" t="s">
        <v>40</v>
      </c>
      <c r="F386" s="133" t="s">
        <v>41</v>
      </c>
    </row>
    <row r="387" spans="1:211" s="38" customFormat="1" ht="48" x14ac:dyDescent="0.25">
      <c r="A387" s="137" t="s">
        <v>265</v>
      </c>
      <c r="B387" s="138" t="s">
        <v>266</v>
      </c>
      <c r="C387" s="139" t="s">
        <v>268</v>
      </c>
      <c r="D387" s="140" t="s">
        <v>8</v>
      </c>
      <c r="E387" s="141" t="s">
        <v>22</v>
      </c>
      <c r="F387" s="141" t="s">
        <v>267</v>
      </c>
    </row>
    <row r="388" spans="1:211" s="38" customFormat="1" ht="26.25" thickBot="1" x14ac:dyDescent="0.3">
      <c r="A388" s="142" t="s">
        <v>551</v>
      </c>
      <c r="B388" s="143"/>
      <c r="C388" s="144">
        <f>12*30</f>
        <v>360</v>
      </c>
      <c r="D388" s="145" t="s">
        <v>8</v>
      </c>
      <c r="E388" s="146" t="s">
        <v>10</v>
      </c>
      <c r="F388" s="146" t="s">
        <v>10</v>
      </c>
    </row>
    <row r="389" spans="1:211" s="38" customFormat="1" ht="36" x14ac:dyDescent="0.25">
      <c r="A389" s="147" t="s">
        <v>264</v>
      </c>
      <c r="B389" s="27" t="s">
        <v>75</v>
      </c>
      <c r="C389" s="14">
        <v>95000</v>
      </c>
      <c r="D389" s="79" t="s">
        <v>8</v>
      </c>
      <c r="E389" s="2" t="s">
        <v>22</v>
      </c>
      <c r="F389" s="2" t="s">
        <v>22</v>
      </c>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c r="ED389" s="36"/>
      <c r="EE389" s="36"/>
      <c r="EF389" s="36"/>
      <c r="EG389" s="36"/>
      <c r="EH389" s="36"/>
      <c r="EI389" s="36"/>
      <c r="EJ389" s="36"/>
      <c r="EK389" s="36"/>
      <c r="EL389" s="36"/>
      <c r="EM389" s="36"/>
      <c r="EN389" s="36"/>
      <c r="EO389" s="36"/>
      <c r="EP389" s="36"/>
      <c r="EQ389" s="36"/>
      <c r="ER389" s="36"/>
      <c r="ES389" s="36"/>
      <c r="ET389" s="36"/>
      <c r="EU389" s="36"/>
      <c r="EV389" s="36"/>
      <c r="EW389" s="36"/>
      <c r="EX389" s="36"/>
      <c r="EY389" s="36"/>
      <c r="EZ389" s="36"/>
      <c r="FA389" s="36"/>
      <c r="FB389" s="36"/>
      <c r="FC389" s="36"/>
      <c r="FD389" s="36"/>
      <c r="FE389" s="36"/>
      <c r="FF389" s="36"/>
      <c r="FG389" s="36"/>
      <c r="FH389" s="36"/>
      <c r="FI389" s="36"/>
      <c r="FJ389" s="36"/>
      <c r="FK389" s="36"/>
      <c r="FL389" s="36"/>
      <c r="FM389" s="36"/>
      <c r="FN389" s="36"/>
      <c r="FO389" s="36"/>
      <c r="FP389" s="36"/>
      <c r="FQ389" s="36"/>
      <c r="FR389" s="36"/>
      <c r="FS389" s="36"/>
      <c r="FT389" s="36"/>
      <c r="FU389" s="36"/>
      <c r="FV389" s="36"/>
      <c r="FW389" s="36"/>
      <c r="FX389" s="36"/>
      <c r="FY389" s="36"/>
      <c r="FZ389" s="36"/>
      <c r="GA389" s="36"/>
      <c r="GB389" s="36"/>
      <c r="GC389" s="36"/>
      <c r="GD389" s="36"/>
      <c r="GE389" s="36"/>
      <c r="GF389" s="36"/>
      <c r="GG389" s="36"/>
      <c r="GH389" s="36"/>
      <c r="GI389" s="36"/>
      <c r="GJ389" s="36"/>
      <c r="GK389" s="36"/>
      <c r="GL389" s="36"/>
      <c r="GM389" s="36"/>
      <c r="GN389" s="36"/>
      <c r="GO389" s="36"/>
      <c r="GP389" s="36"/>
      <c r="GQ389" s="36"/>
      <c r="GR389" s="36"/>
      <c r="GS389" s="36"/>
      <c r="GT389" s="36"/>
      <c r="GU389" s="36"/>
      <c r="GV389" s="36"/>
      <c r="GW389" s="36"/>
      <c r="GX389" s="36"/>
      <c r="GY389" s="36"/>
      <c r="GZ389" s="36"/>
      <c r="HA389" s="36"/>
      <c r="HB389" s="36"/>
      <c r="HC389" s="36"/>
    </row>
    <row r="390" spans="1:211" s="38" customFormat="1" ht="51" x14ac:dyDescent="0.25">
      <c r="A390" s="147" t="s">
        <v>81</v>
      </c>
      <c r="B390" s="27" t="s">
        <v>276</v>
      </c>
      <c r="C390" s="14" t="s">
        <v>270</v>
      </c>
      <c r="D390" s="15" t="s">
        <v>8</v>
      </c>
      <c r="E390" s="37" t="s">
        <v>22</v>
      </c>
      <c r="F390" s="37" t="s">
        <v>22</v>
      </c>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36"/>
      <c r="EB390" s="36"/>
      <c r="EC390" s="36"/>
      <c r="ED390" s="36"/>
      <c r="EE390" s="36"/>
      <c r="EF390" s="36"/>
      <c r="EG390" s="36"/>
      <c r="EH390" s="36"/>
      <c r="EI390" s="36"/>
      <c r="EJ390" s="36"/>
      <c r="EK390" s="36"/>
      <c r="EL390" s="36"/>
      <c r="EM390" s="36"/>
      <c r="EN390" s="36"/>
      <c r="EO390" s="36"/>
      <c r="EP390" s="36"/>
      <c r="EQ390" s="36"/>
      <c r="ER390" s="36"/>
      <c r="ES390" s="36"/>
      <c r="ET390" s="36"/>
      <c r="EU390" s="36"/>
      <c r="EV390" s="36"/>
      <c r="EW390" s="36"/>
      <c r="EX390" s="36"/>
      <c r="EY390" s="36"/>
      <c r="EZ390" s="36"/>
      <c r="FA390" s="36"/>
      <c r="FB390" s="36"/>
      <c r="FC390" s="36"/>
      <c r="FD390" s="36"/>
      <c r="FE390" s="36"/>
      <c r="FF390" s="36"/>
      <c r="FG390" s="36"/>
      <c r="FH390" s="36"/>
      <c r="FI390" s="36"/>
      <c r="FJ390" s="36"/>
      <c r="FK390" s="36"/>
      <c r="FL390" s="36"/>
      <c r="FM390" s="36"/>
      <c r="FN390" s="36"/>
      <c r="FO390" s="36"/>
      <c r="FP390" s="36"/>
      <c r="FQ390" s="36"/>
      <c r="FR390" s="36"/>
      <c r="FS390" s="36"/>
      <c r="FT390" s="36"/>
      <c r="FU390" s="36"/>
      <c r="FV390" s="36"/>
      <c r="FW390" s="36"/>
      <c r="FX390" s="36"/>
      <c r="FY390" s="36"/>
      <c r="FZ390" s="36"/>
      <c r="GA390" s="36"/>
      <c r="GB390" s="36"/>
      <c r="GC390" s="36"/>
      <c r="GD390" s="36"/>
      <c r="GE390" s="36"/>
      <c r="GF390" s="36"/>
      <c r="GG390" s="36"/>
      <c r="GH390" s="36"/>
      <c r="GI390" s="36"/>
      <c r="GJ390" s="36"/>
      <c r="GK390" s="36"/>
      <c r="GL390" s="36"/>
      <c r="GM390" s="36"/>
      <c r="GN390" s="36"/>
      <c r="GO390" s="36"/>
      <c r="GP390" s="36"/>
      <c r="GQ390" s="36"/>
      <c r="GR390" s="36"/>
      <c r="GS390" s="36"/>
      <c r="GT390" s="36"/>
      <c r="GU390" s="36"/>
      <c r="GV390" s="36"/>
      <c r="GW390" s="36"/>
      <c r="GX390" s="36"/>
      <c r="GY390" s="36"/>
      <c r="GZ390" s="36"/>
      <c r="HA390" s="36"/>
      <c r="HB390" s="36"/>
      <c r="HC390" s="36"/>
    </row>
    <row r="391" spans="1:211" s="38" customFormat="1" ht="25.5" x14ac:dyDescent="0.25">
      <c r="A391" s="147" t="s">
        <v>709</v>
      </c>
      <c r="B391" s="27" t="s">
        <v>710</v>
      </c>
      <c r="C391" s="14">
        <v>4300</v>
      </c>
      <c r="D391" s="15" t="s">
        <v>8</v>
      </c>
      <c r="E391" s="34" t="s">
        <v>100</v>
      </c>
      <c r="F391" s="37" t="s">
        <v>100</v>
      </c>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c r="ED391" s="36"/>
      <c r="EE391" s="36"/>
      <c r="EF391" s="36"/>
      <c r="EG391" s="36"/>
      <c r="EH391" s="36"/>
      <c r="EI391" s="36"/>
      <c r="EJ391" s="36"/>
      <c r="EK391" s="36"/>
      <c r="EL391" s="36"/>
      <c r="EM391" s="36"/>
      <c r="EN391" s="36"/>
      <c r="EO391" s="36"/>
      <c r="EP391" s="36"/>
      <c r="EQ391" s="36"/>
      <c r="ER391" s="36"/>
      <c r="ES391" s="36"/>
      <c r="ET391" s="36"/>
      <c r="EU391" s="36"/>
      <c r="EV391" s="36"/>
      <c r="EW391" s="36"/>
      <c r="EX391" s="36"/>
      <c r="EY391" s="36"/>
      <c r="EZ391" s="36"/>
      <c r="FA391" s="36"/>
      <c r="FB391" s="36"/>
      <c r="FC391" s="36"/>
      <c r="FD391" s="36"/>
      <c r="FE391" s="36"/>
      <c r="FF391" s="36"/>
      <c r="FG391" s="36"/>
      <c r="FH391" s="36"/>
      <c r="FI391" s="36"/>
      <c r="FJ391" s="36"/>
      <c r="FK391" s="36"/>
      <c r="FL391" s="36"/>
      <c r="FM391" s="36"/>
      <c r="FN391" s="36"/>
      <c r="FO391" s="36"/>
      <c r="FP391" s="36"/>
      <c r="FQ391" s="36"/>
      <c r="FR391" s="36"/>
      <c r="FS391" s="36"/>
      <c r="FT391" s="36"/>
      <c r="FU391" s="36"/>
      <c r="FV391" s="36"/>
      <c r="FW391" s="36"/>
      <c r="FX391" s="36"/>
      <c r="FY391" s="36"/>
      <c r="FZ391" s="36"/>
      <c r="GA391" s="36"/>
      <c r="GB391" s="36"/>
      <c r="GC391" s="36"/>
      <c r="GD391" s="36"/>
      <c r="GE391" s="36"/>
      <c r="GF391" s="36"/>
      <c r="GG391" s="36"/>
      <c r="GH391" s="36"/>
      <c r="GI391" s="36"/>
      <c r="GJ391" s="36"/>
      <c r="GK391" s="36"/>
      <c r="GL391" s="36"/>
      <c r="GM391" s="36"/>
      <c r="GN391" s="36"/>
      <c r="GO391" s="36"/>
      <c r="GP391" s="36"/>
      <c r="GQ391" s="36"/>
      <c r="GR391" s="36"/>
      <c r="GS391" s="36"/>
      <c r="GT391" s="36"/>
      <c r="GU391" s="36"/>
      <c r="GV391" s="36"/>
      <c r="GW391" s="36"/>
      <c r="GX391" s="36"/>
      <c r="GY391" s="36"/>
      <c r="GZ391" s="36"/>
      <c r="HA391" s="36"/>
      <c r="HB391" s="36"/>
      <c r="HC391" s="36"/>
    </row>
    <row r="392" spans="1:211" s="81" customFormat="1" ht="62.25" customHeight="1" x14ac:dyDescent="0.25">
      <c r="A392" s="39" t="s">
        <v>269</v>
      </c>
      <c r="B392" s="42" t="s">
        <v>82</v>
      </c>
      <c r="C392" s="122" t="s">
        <v>263</v>
      </c>
      <c r="D392" s="40" t="s">
        <v>8</v>
      </c>
      <c r="E392" s="134" t="s">
        <v>22</v>
      </c>
      <c r="F392" s="108" t="s">
        <v>22</v>
      </c>
    </row>
    <row r="393" spans="1:211" s="6" customFormat="1" x14ac:dyDescent="0.25">
      <c r="A393" s="1" t="s">
        <v>378</v>
      </c>
      <c r="B393" s="70"/>
      <c r="C393" s="35"/>
      <c r="D393" s="8"/>
      <c r="E393" s="60"/>
      <c r="F393" s="60"/>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row>
    <row r="394" spans="1:211" s="38" customFormat="1" ht="60" x14ac:dyDescent="0.25">
      <c r="A394" s="9" t="s">
        <v>675</v>
      </c>
      <c r="B394" s="42" t="s">
        <v>543</v>
      </c>
      <c r="C394" s="35">
        <v>87000</v>
      </c>
      <c r="D394" s="40" t="s">
        <v>8</v>
      </c>
      <c r="E394" s="108" t="s">
        <v>10</v>
      </c>
      <c r="F394" s="108" t="s">
        <v>97</v>
      </c>
    </row>
    <row r="395" spans="1:211" s="38" customFormat="1" ht="55.5" customHeight="1" x14ac:dyDescent="0.25">
      <c r="A395" s="9" t="s">
        <v>796</v>
      </c>
      <c r="B395" s="42" t="s">
        <v>377</v>
      </c>
      <c r="C395" s="35">
        <v>35000</v>
      </c>
      <c r="D395" s="40" t="s">
        <v>8</v>
      </c>
      <c r="E395" s="108" t="s">
        <v>16</v>
      </c>
      <c r="F395" s="108" t="s">
        <v>9</v>
      </c>
    </row>
    <row r="396" spans="1:211" ht="36" x14ac:dyDescent="0.25">
      <c r="A396" s="39" t="s">
        <v>746</v>
      </c>
      <c r="B396" s="42" t="s">
        <v>747</v>
      </c>
      <c r="C396" s="24">
        <v>7550</v>
      </c>
      <c r="D396" s="40" t="s">
        <v>8</v>
      </c>
      <c r="E396" s="40" t="s">
        <v>100</v>
      </c>
      <c r="F396" s="40" t="s">
        <v>86</v>
      </c>
    </row>
    <row r="397" spans="1:211" s="6" customFormat="1" ht="13.5" customHeight="1" x14ac:dyDescent="0.25">
      <c r="A397" s="1" t="s">
        <v>772</v>
      </c>
      <c r="B397" s="70"/>
      <c r="C397" s="35"/>
      <c r="D397" s="8"/>
      <c r="E397" s="60"/>
      <c r="F397" s="60"/>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row>
    <row r="398" spans="1:211" s="38" customFormat="1" ht="38.25" x14ac:dyDescent="0.25">
      <c r="A398" s="9" t="s">
        <v>773</v>
      </c>
      <c r="B398" s="42" t="s">
        <v>774</v>
      </c>
      <c r="C398" s="35">
        <v>28000</v>
      </c>
      <c r="D398" s="40" t="s">
        <v>8</v>
      </c>
      <c r="E398" s="108" t="s">
        <v>86</v>
      </c>
      <c r="F398" s="108" t="s">
        <v>87</v>
      </c>
    </row>
    <row r="399" spans="1:211" s="6" customFormat="1" ht="13.5" customHeight="1" x14ac:dyDescent="0.25">
      <c r="A399" s="1" t="s">
        <v>775</v>
      </c>
      <c r="B399" s="70"/>
      <c r="C399" s="35"/>
      <c r="D399" s="8"/>
      <c r="E399" s="60"/>
      <c r="F399" s="60"/>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row>
    <row r="400" spans="1:211" s="38" customFormat="1" ht="38.25" x14ac:dyDescent="0.25">
      <c r="A400" s="9" t="s">
        <v>777</v>
      </c>
      <c r="B400" s="42" t="s">
        <v>776</v>
      </c>
      <c r="C400" s="35">
        <v>135000</v>
      </c>
      <c r="D400" s="40" t="s">
        <v>8</v>
      </c>
      <c r="E400" s="108" t="s">
        <v>86</v>
      </c>
      <c r="F400" s="108" t="s">
        <v>87</v>
      </c>
    </row>
    <row r="401" spans="1:211" s="38" customFormat="1" ht="33" customHeight="1" x14ac:dyDescent="0.25">
      <c r="A401" s="87" t="s">
        <v>250</v>
      </c>
      <c r="B401" s="88"/>
      <c r="C401" s="89"/>
      <c r="D401" s="44"/>
      <c r="E401" s="87"/>
      <c r="F401" s="87"/>
    </row>
    <row r="402" spans="1:211" s="6" customFormat="1" x14ac:dyDescent="0.25">
      <c r="A402" s="1" t="s">
        <v>88</v>
      </c>
      <c r="B402" s="90"/>
      <c r="C402" s="35"/>
      <c r="D402" s="8"/>
      <c r="E402" s="60"/>
      <c r="F402" s="60"/>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row>
    <row r="403" spans="1:211" ht="21" customHeight="1" x14ac:dyDescent="0.25">
      <c r="A403" s="9" t="s">
        <v>458</v>
      </c>
      <c r="B403" s="42" t="s">
        <v>459</v>
      </c>
      <c r="C403" s="24">
        <v>1000</v>
      </c>
      <c r="D403" s="11" t="s">
        <v>8</v>
      </c>
      <c r="E403" s="17" t="s">
        <v>9</v>
      </c>
      <c r="F403" s="40" t="s">
        <v>9</v>
      </c>
    </row>
    <row r="404" spans="1:211" s="6" customFormat="1" ht="36" x14ac:dyDescent="0.25">
      <c r="A404" s="1" t="s">
        <v>158</v>
      </c>
      <c r="B404" s="70" t="s">
        <v>89</v>
      </c>
      <c r="C404" s="35"/>
      <c r="D404" s="8"/>
      <c r="E404" s="60"/>
      <c r="F404" s="60"/>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row>
    <row r="405" spans="1:211" ht="48" x14ac:dyDescent="0.25">
      <c r="A405" s="39" t="s">
        <v>463</v>
      </c>
      <c r="B405" s="42" t="s">
        <v>464</v>
      </c>
      <c r="C405" s="24" t="s">
        <v>779</v>
      </c>
      <c r="D405" s="40" t="s">
        <v>8</v>
      </c>
      <c r="E405" s="17" t="s">
        <v>9</v>
      </c>
      <c r="F405" s="40" t="s">
        <v>9</v>
      </c>
    </row>
    <row r="406" spans="1:211" ht="35.25" customHeight="1" x14ac:dyDescent="0.25">
      <c r="A406" s="39" t="s">
        <v>778</v>
      </c>
      <c r="B406" s="42" t="s">
        <v>464</v>
      </c>
      <c r="C406" s="24">
        <v>230054</v>
      </c>
      <c r="D406" s="40" t="s">
        <v>8</v>
      </c>
      <c r="E406" s="17" t="s">
        <v>86</v>
      </c>
      <c r="F406" s="40" t="s">
        <v>87</v>
      </c>
    </row>
    <row r="407" spans="1:211" s="6" customFormat="1" ht="38.25" customHeight="1" x14ac:dyDescent="0.25">
      <c r="A407" s="1" t="s">
        <v>90</v>
      </c>
      <c r="B407" s="70"/>
      <c r="C407" s="35"/>
      <c r="D407" s="8"/>
      <c r="E407" s="60"/>
      <c r="F407" s="60"/>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row>
    <row r="408" spans="1:211" ht="76.5" x14ac:dyDescent="0.25">
      <c r="A408" s="39" t="s">
        <v>745</v>
      </c>
      <c r="B408" s="58" t="s">
        <v>341</v>
      </c>
      <c r="C408" s="50">
        <v>250000</v>
      </c>
      <c r="D408" s="4" t="s">
        <v>8</v>
      </c>
      <c r="E408" s="2" t="s">
        <v>22</v>
      </c>
      <c r="F408" s="2" t="s">
        <v>22</v>
      </c>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row>
    <row r="409" spans="1:211" s="5" customFormat="1" x14ac:dyDescent="0.25">
      <c r="A409" s="32" t="s">
        <v>92</v>
      </c>
      <c r="B409" s="59"/>
      <c r="C409" s="35"/>
      <c r="D409" s="8"/>
      <c r="E409" s="60"/>
      <c r="F409" s="60"/>
    </row>
    <row r="410" spans="1:211" s="5" customFormat="1" ht="48" x14ac:dyDescent="0.25">
      <c r="A410" s="39" t="s">
        <v>93</v>
      </c>
      <c r="B410" s="42" t="s">
        <v>94</v>
      </c>
      <c r="C410" s="35">
        <v>80000</v>
      </c>
      <c r="D410" s="11" t="s">
        <v>8</v>
      </c>
      <c r="E410" s="17" t="s">
        <v>11</v>
      </c>
      <c r="F410" s="40" t="s">
        <v>22</v>
      </c>
    </row>
    <row r="411" spans="1:211" s="38" customFormat="1" ht="25.5" x14ac:dyDescent="0.25">
      <c r="A411" s="39" t="s">
        <v>397</v>
      </c>
      <c r="B411" s="42" t="s">
        <v>95</v>
      </c>
      <c r="C411" s="35">
        <f>300000+300000</f>
        <v>600000</v>
      </c>
      <c r="D411" s="11" t="s">
        <v>8</v>
      </c>
      <c r="E411" s="17" t="s">
        <v>11</v>
      </c>
      <c r="F411" s="40" t="s">
        <v>22</v>
      </c>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c r="DL411" s="36"/>
      <c r="DM411" s="36"/>
      <c r="DN411" s="36"/>
      <c r="DO411" s="36"/>
      <c r="DP411" s="36"/>
      <c r="DQ411" s="36"/>
      <c r="DR411" s="36"/>
      <c r="DS411" s="36"/>
      <c r="DT411" s="36"/>
      <c r="DU411" s="36"/>
      <c r="DV411" s="36"/>
      <c r="DW411" s="36"/>
      <c r="DX411" s="36"/>
      <c r="DY411" s="36"/>
      <c r="DZ411" s="36"/>
      <c r="EA411" s="36"/>
      <c r="EB411" s="36"/>
      <c r="EC411" s="36"/>
      <c r="ED411" s="36"/>
      <c r="EE411" s="36"/>
      <c r="EF411" s="36"/>
      <c r="EG411" s="36"/>
      <c r="EH411" s="36"/>
      <c r="EI411" s="36"/>
      <c r="EJ411" s="36"/>
      <c r="EK411" s="36"/>
      <c r="EL411" s="36"/>
      <c r="EM411" s="36"/>
      <c r="EN411" s="36"/>
      <c r="EO411" s="36"/>
      <c r="EP411" s="36"/>
      <c r="EQ411" s="36"/>
      <c r="ER411" s="36"/>
      <c r="ES411" s="36"/>
      <c r="ET411" s="36"/>
      <c r="EU411" s="36"/>
      <c r="EV411" s="36"/>
      <c r="EW411" s="36"/>
      <c r="EX411" s="36"/>
      <c r="EY411" s="36"/>
      <c r="EZ411" s="36"/>
      <c r="FA411" s="36"/>
      <c r="FB411" s="36"/>
      <c r="FC411" s="36"/>
      <c r="FD411" s="36"/>
      <c r="FE411" s="36"/>
      <c r="FF411" s="36"/>
      <c r="FG411" s="36"/>
      <c r="FH411" s="36"/>
      <c r="FI411" s="36"/>
      <c r="FJ411" s="36"/>
      <c r="FK411" s="36"/>
      <c r="FL411" s="36"/>
      <c r="FM411" s="36"/>
      <c r="FN411" s="36"/>
      <c r="FO411" s="36"/>
      <c r="FP411" s="36"/>
      <c r="FQ411" s="36"/>
      <c r="FR411" s="36"/>
      <c r="FS411" s="36"/>
      <c r="FT411" s="36"/>
      <c r="FU411" s="36"/>
      <c r="FV411" s="36"/>
      <c r="FW411" s="36"/>
      <c r="FX411" s="36"/>
      <c r="FY411" s="36"/>
      <c r="FZ411" s="36"/>
      <c r="GA411" s="36"/>
      <c r="GB411" s="36"/>
      <c r="GC411" s="36"/>
      <c r="GD411" s="36"/>
      <c r="GE411" s="36"/>
      <c r="GF411" s="36"/>
      <c r="GG411" s="36"/>
      <c r="GH411" s="36"/>
      <c r="GI411" s="36"/>
      <c r="GJ411" s="36"/>
      <c r="GK411" s="36"/>
      <c r="GL411" s="36"/>
      <c r="GM411" s="36"/>
      <c r="GN411" s="36"/>
      <c r="GO411" s="36"/>
      <c r="GP411" s="36"/>
      <c r="GQ411" s="36"/>
      <c r="GR411" s="36"/>
      <c r="GS411" s="36"/>
      <c r="GT411" s="36"/>
      <c r="GU411" s="36"/>
      <c r="GV411" s="36"/>
      <c r="GW411" s="36"/>
      <c r="GX411" s="36"/>
      <c r="GY411" s="36"/>
      <c r="GZ411" s="36"/>
      <c r="HA411" s="36"/>
      <c r="HB411" s="36"/>
      <c r="HC411" s="36"/>
    </row>
    <row r="412" spans="1:211" s="38" customFormat="1" ht="25.5" x14ac:dyDescent="0.25">
      <c r="A412" s="39" t="s">
        <v>96</v>
      </c>
      <c r="B412" s="42" t="s">
        <v>95</v>
      </c>
      <c r="C412" s="35">
        <f>30000+30000</f>
        <v>60000</v>
      </c>
      <c r="D412" s="11" t="s">
        <v>8</v>
      </c>
      <c r="E412" s="17" t="s">
        <v>11</v>
      </c>
      <c r="F412" s="40" t="s">
        <v>22</v>
      </c>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36"/>
      <c r="EF412" s="36"/>
      <c r="EG412" s="36"/>
      <c r="EH412" s="36"/>
      <c r="EI412" s="36"/>
      <c r="EJ412" s="36"/>
      <c r="EK412" s="36"/>
      <c r="EL412" s="36"/>
      <c r="EM412" s="36"/>
      <c r="EN412" s="36"/>
      <c r="EO412" s="36"/>
      <c r="EP412" s="36"/>
      <c r="EQ412" s="36"/>
      <c r="ER412" s="36"/>
      <c r="ES412" s="36"/>
      <c r="ET412" s="36"/>
      <c r="EU412" s="36"/>
      <c r="EV412" s="36"/>
      <c r="EW412" s="36"/>
      <c r="EX412" s="36"/>
      <c r="EY412" s="36"/>
      <c r="EZ412" s="36"/>
      <c r="FA412" s="36"/>
      <c r="FB412" s="36"/>
      <c r="FC412" s="36"/>
      <c r="FD412" s="36"/>
      <c r="FE412" s="36"/>
      <c r="FF412" s="36"/>
      <c r="FG412" s="36"/>
      <c r="FH412" s="36"/>
      <c r="FI412" s="36"/>
      <c r="FJ412" s="36"/>
      <c r="FK412" s="36"/>
      <c r="FL412" s="36"/>
      <c r="FM412" s="36"/>
      <c r="FN412" s="36"/>
      <c r="FO412" s="36"/>
      <c r="FP412" s="36"/>
      <c r="FQ412" s="36"/>
      <c r="FR412" s="36"/>
      <c r="FS412" s="36"/>
      <c r="FT412" s="36"/>
      <c r="FU412" s="36"/>
      <c r="FV412" s="36"/>
      <c r="FW412" s="36"/>
      <c r="FX412" s="36"/>
      <c r="FY412" s="36"/>
      <c r="FZ412" s="36"/>
      <c r="GA412" s="36"/>
      <c r="GB412" s="36"/>
      <c r="GC412" s="36"/>
      <c r="GD412" s="36"/>
      <c r="GE412" s="36"/>
      <c r="GF412" s="36"/>
      <c r="GG412" s="36"/>
      <c r="GH412" s="36"/>
      <c r="GI412" s="36"/>
      <c r="GJ412" s="36"/>
      <c r="GK412" s="36"/>
      <c r="GL412" s="36"/>
      <c r="GM412" s="36"/>
      <c r="GN412" s="36"/>
      <c r="GO412" s="36"/>
      <c r="GP412" s="36"/>
      <c r="GQ412" s="36"/>
      <c r="GR412" s="36"/>
      <c r="GS412" s="36"/>
      <c r="GT412" s="36"/>
      <c r="GU412" s="36"/>
      <c r="GV412" s="36"/>
      <c r="GW412" s="36"/>
      <c r="GX412" s="36"/>
      <c r="GY412" s="36"/>
      <c r="GZ412" s="36"/>
      <c r="HA412" s="36"/>
      <c r="HB412" s="36"/>
      <c r="HC412" s="36"/>
    </row>
    <row r="413" spans="1:211" s="38" customFormat="1" ht="42.75" customHeight="1" x14ac:dyDescent="0.25">
      <c r="A413" s="39" t="s">
        <v>195</v>
      </c>
      <c r="B413" s="42" t="s">
        <v>196</v>
      </c>
      <c r="C413" s="35">
        <v>90000</v>
      </c>
      <c r="D413" s="11" t="s">
        <v>8</v>
      </c>
      <c r="E413" s="17" t="s">
        <v>11</v>
      </c>
      <c r="F413" s="40" t="s">
        <v>22</v>
      </c>
    </row>
    <row r="414" spans="1:211" x14ac:dyDescent="0.25">
      <c r="B414" s="52"/>
      <c r="C414" s="148"/>
      <c r="D414" s="19"/>
      <c r="E414" s="19"/>
      <c r="F414" s="19"/>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row>
    <row r="415" spans="1:211" s="38" customFormat="1" ht="38.25" x14ac:dyDescent="0.25">
      <c r="A415" s="184" t="s">
        <v>813</v>
      </c>
      <c r="B415" s="149" t="s">
        <v>1</v>
      </c>
      <c r="C415" s="150" t="s">
        <v>131</v>
      </c>
      <c r="D415" s="94" t="s">
        <v>3</v>
      </c>
      <c r="E415" s="94" t="s">
        <v>4</v>
      </c>
      <c r="F415" s="94" t="s">
        <v>5</v>
      </c>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6"/>
      <c r="DT415" s="36"/>
      <c r="DU415" s="36"/>
      <c r="DV415" s="36"/>
      <c r="DW415" s="36"/>
      <c r="DX415" s="36"/>
      <c r="DY415" s="36"/>
      <c r="DZ415" s="36"/>
      <c r="EA415" s="36"/>
      <c r="EB415" s="36"/>
      <c r="EC415" s="36"/>
      <c r="ED415" s="36"/>
      <c r="EE415" s="36"/>
      <c r="EF415" s="36"/>
      <c r="EG415" s="36"/>
      <c r="EH415" s="36"/>
      <c r="EI415" s="36"/>
      <c r="EJ415" s="36"/>
      <c r="EK415" s="36"/>
      <c r="EL415" s="36"/>
      <c r="EM415" s="36"/>
      <c r="EN415" s="36"/>
      <c r="EO415" s="36"/>
      <c r="EP415" s="36"/>
      <c r="EQ415" s="36"/>
      <c r="ER415" s="36"/>
      <c r="ES415" s="36"/>
      <c r="ET415" s="36"/>
      <c r="EU415" s="36"/>
      <c r="EV415" s="36"/>
      <c r="EW415" s="36"/>
      <c r="EX415" s="36"/>
      <c r="EY415" s="36"/>
      <c r="EZ415" s="36"/>
      <c r="FA415" s="36"/>
      <c r="FB415" s="36"/>
      <c r="FC415" s="36"/>
      <c r="FD415" s="36"/>
      <c r="FE415" s="36"/>
      <c r="FF415" s="36"/>
      <c r="FG415" s="36"/>
      <c r="FH415" s="36"/>
      <c r="FI415" s="36"/>
      <c r="FJ415" s="36"/>
      <c r="FK415" s="36"/>
      <c r="FL415" s="36"/>
      <c r="FM415" s="36"/>
      <c r="FN415" s="36"/>
      <c r="FO415" s="36"/>
      <c r="FP415" s="36"/>
      <c r="FQ415" s="36"/>
      <c r="FR415" s="36"/>
      <c r="FS415" s="36"/>
      <c r="FT415" s="36"/>
      <c r="FU415" s="36"/>
      <c r="FV415" s="36"/>
      <c r="FW415" s="36"/>
      <c r="FX415" s="36"/>
      <c r="FY415" s="36"/>
      <c r="FZ415" s="36"/>
      <c r="GA415" s="36"/>
      <c r="GB415" s="36"/>
      <c r="GC415" s="36"/>
      <c r="GD415" s="36"/>
      <c r="GE415" s="36"/>
      <c r="GF415" s="36"/>
      <c r="GG415" s="36"/>
      <c r="GH415" s="36"/>
      <c r="GI415" s="36"/>
      <c r="GJ415" s="36"/>
      <c r="GK415" s="36"/>
      <c r="GL415" s="36"/>
      <c r="GM415" s="36"/>
      <c r="GN415" s="36"/>
      <c r="GO415" s="36"/>
      <c r="GP415" s="36"/>
      <c r="GQ415" s="36"/>
      <c r="GR415" s="36"/>
      <c r="GS415" s="36"/>
      <c r="GT415" s="36"/>
      <c r="GU415" s="36"/>
      <c r="GV415" s="36"/>
      <c r="GW415" s="36"/>
      <c r="GX415" s="36"/>
      <c r="GY415" s="36"/>
      <c r="GZ415" s="36"/>
      <c r="HA415" s="36"/>
      <c r="HB415" s="36"/>
      <c r="HC415" s="36"/>
    </row>
    <row r="416" spans="1:211" s="38" customFormat="1" ht="51.75" customHeight="1" x14ac:dyDescent="0.25">
      <c r="A416" s="39" t="s">
        <v>678</v>
      </c>
      <c r="B416" s="96" t="s">
        <v>677</v>
      </c>
      <c r="C416" s="24">
        <f>4.9429*7470</f>
        <v>36923.462999999996</v>
      </c>
      <c r="D416" s="10" t="s">
        <v>365</v>
      </c>
      <c r="E416" s="40" t="s">
        <v>97</v>
      </c>
      <c r="F416" s="40" t="s">
        <v>97</v>
      </c>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c r="DL416" s="36"/>
      <c r="DM416" s="36"/>
      <c r="DN416" s="36"/>
      <c r="DO416" s="36"/>
      <c r="DP416" s="36"/>
      <c r="DQ416" s="36"/>
      <c r="DR416" s="36"/>
      <c r="DS416" s="36"/>
      <c r="DT416" s="36"/>
      <c r="DU416" s="36"/>
      <c r="DV416" s="36"/>
      <c r="DW416" s="36"/>
      <c r="DX416" s="36"/>
      <c r="DY416" s="36"/>
      <c r="DZ416" s="36"/>
      <c r="EA416" s="36"/>
      <c r="EB416" s="36"/>
      <c r="EC416" s="36"/>
      <c r="ED416" s="36"/>
      <c r="EE416" s="36"/>
      <c r="EF416" s="36"/>
      <c r="EG416" s="36"/>
      <c r="EH416" s="36"/>
      <c r="EI416" s="36"/>
      <c r="EJ416" s="36"/>
      <c r="EK416" s="36"/>
      <c r="EL416" s="36"/>
      <c r="EM416" s="36"/>
      <c r="EN416" s="36"/>
      <c r="EO416" s="36"/>
      <c r="EP416" s="36"/>
      <c r="EQ416" s="36"/>
      <c r="ER416" s="36"/>
      <c r="ES416" s="36"/>
      <c r="ET416" s="36"/>
      <c r="EU416" s="36"/>
      <c r="EV416" s="36"/>
      <c r="EW416" s="36"/>
      <c r="EX416" s="36"/>
      <c r="EY416" s="36"/>
      <c r="EZ416" s="36"/>
      <c r="FA416" s="36"/>
      <c r="FB416" s="36"/>
      <c r="FC416" s="36"/>
      <c r="FD416" s="36"/>
      <c r="FE416" s="36"/>
      <c r="FF416" s="36"/>
      <c r="FG416" s="36"/>
      <c r="FH416" s="36"/>
      <c r="FI416" s="36"/>
      <c r="FJ416" s="36"/>
      <c r="FK416" s="36"/>
      <c r="FL416" s="36"/>
      <c r="FM416" s="36"/>
      <c r="FN416" s="36"/>
      <c r="FO416" s="36"/>
      <c r="FP416" s="36"/>
      <c r="FQ416" s="36"/>
      <c r="FR416" s="36"/>
      <c r="FS416" s="36"/>
      <c r="FT416" s="36"/>
      <c r="FU416" s="36"/>
      <c r="FV416" s="36"/>
      <c r="FW416" s="36"/>
      <c r="FX416" s="36"/>
      <c r="FY416" s="36"/>
      <c r="FZ416" s="36"/>
      <c r="GA416" s="36"/>
      <c r="GB416" s="36"/>
      <c r="GC416" s="36"/>
      <c r="GD416" s="36"/>
      <c r="GE416" s="36"/>
      <c r="GF416" s="36"/>
      <c r="GG416" s="36"/>
      <c r="GH416" s="36"/>
      <c r="GI416" s="36"/>
      <c r="GJ416" s="36"/>
      <c r="GK416" s="36"/>
      <c r="GL416" s="36"/>
      <c r="GM416" s="36"/>
      <c r="GN416" s="36"/>
      <c r="GO416" s="36"/>
      <c r="GP416" s="36"/>
      <c r="GQ416" s="36"/>
      <c r="GR416" s="36"/>
      <c r="GS416" s="36"/>
      <c r="GT416" s="36"/>
      <c r="GU416" s="36"/>
      <c r="GV416" s="36"/>
      <c r="GW416" s="36"/>
      <c r="GX416" s="36"/>
      <c r="GY416" s="36"/>
      <c r="GZ416" s="36"/>
      <c r="HA416" s="36"/>
      <c r="HB416" s="36"/>
      <c r="HC416" s="36"/>
    </row>
    <row r="417" spans="1:211" s="38" customFormat="1" ht="33.75" customHeight="1" x14ac:dyDescent="0.25">
      <c r="A417" s="39" t="s">
        <v>468</v>
      </c>
      <c r="B417" s="96" t="s">
        <v>467</v>
      </c>
      <c r="C417" s="24">
        <v>13991</v>
      </c>
      <c r="D417" s="10" t="s">
        <v>365</v>
      </c>
      <c r="E417" s="40" t="s">
        <v>16</v>
      </c>
      <c r="F417" s="40" t="s">
        <v>9</v>
      </c>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c r="DL417" s="36"/>
      <c r="DM417" s="36"/>
      <c r="DN417" s="36"/>
      <c r="DO417" s="36"/>
      <c r="DP417" s="36"/>
      <c r="DQ417" s="36"/>
      <c r="DR417" s="36"/>
      <c r="DS417" s="36"/>
      <c r="DT417" s="36"/>
      <c r="DU417" s="36"/>
      <c r="DV417" s="36"/>
      <c r="DW417" s="36"/>
      <c r="DX417" s="36"/>
      <c r="DY417" s="36"/>
      <c r="DZ417" s="36"/>
      <c r="EA417" s="36"/>
      <c r="EB417" s="36"/>
      <c r="EC417" s="36"/>
      <c r="ED417" s="36"/>
      <c r="EE417" s="36"/>
      <c r="EF417" s="36"/>
      <c r="EG417" s="36"/>
      <c r="EH417" s="36"/>
      <c r="EI417" s="36"/>
      <c r="EJ417" s="36"/>
      <c r="EK417" s="36"/>
      <c r="EL417" s="36"/>
      <c r="EM417" s="36"/>
      <c r="EN417" s="36"/>
      <c r="EO417" s="36"/>
      <c r="EP417" s="36"/>
      <c r="EQ417" s="36"/>
      <c r="ER417" s="36"/>
      <c r="ES417" s="36"/>
      <c r="ET417" s="36"/>
      <c r="EU417" s="36"/>
      <c r="EV417" s="36"/>
      <c r="EW417" s="36"/>
      <c r="EX417" s="36"/>
      <c r="EY417" s="36"/>
      <c r="EZ417" s="36"/>
      <c r="FA417" s="36"/>
      <c r="FB417" s="36"/>
      <c r="FC417" s="36"/>
      <c r="FD417" s="36"/>
      <c r="FE417" s="36"/>
      <c r="FF417" s="36"/>
      <c r="FG417" s="36"/>
      <c r="FH417" s="36"/>
      <c r="FI417" s="36"/>
      <c r="FJ417" s="36"/>
      <c r="FK417" s="36"/>
      <c r="FL417" s="36"/>
      <c r="FM417" s="36"/>
      <c r="FN417" s="36"/>
      <c r="FO417" s="36"/>
      <c r="FP417" s="36"/>
      <c r="FQ417" s="36"/>
      <c r="FR417" s="36"/>
      <c r="FS417" s="36"/>
      <c r="FT417" s="36"/>
      <c r="FU417" s="36"/>
      <c r="FV417" s="36"/>
      <c r="FW417" s="36"/>
      <c r="FX417" s="36"/>
      <c r="FY417" s="36"/>
      <c r="FZ417" s="36"/>
      <c r="GA417" s="36"/>
      <c r="GB417" s="36"/>
      <c r="GC417" s="36"/>
      <c r="GD417" s="36"/>
      <c r="GE417" s="36"/>
      <c r="GF417" s="36"/>
      <c r="GG417" s="36"/>
      <c r="GH417" s="36"/>
      <c r="GI417" s="36"/>
      <c r="GJ417" s="36"/>
      <c r="GK417" s="36"/>
      <c r="GL417" s="36"/>
      <c r="GM417" s="36"/>
      <c r="GN417" s="36"/>
      <c r="GO417" s="36"/>
      <c r="GP417" s="36"/>
      <c r="GQ417" s="36"/>
      <c r="GR417" s="36"/>
      <c r="GS417" s="36"/>
      <c r="GT417" s="36"/>
      <c r="GU417" s="36"/>
      <c r="GV417" s="36"/>
      <c r="GW417" s="36"/>
      <c r="GX417" s="36"/>
      <c r="GY417" s="36"/>
      <c r="GZ417" s="36"/>
      <c r="HA417" s="36"/>
      <c r="HB417" s="36"/>
      <c r="HC417" s="36"/>
    </row>
    <row r="418" spans="1:211" s="38" customFormat="1" ht="33.75" customHeight="1" x14ac:dyDescent="0.25">
      <c r="A418" s="39" t="s">
        <v>782</v>
      </c>
      <c r="B418" s="96" t="s">
        <v>783</v>
      </c>
      <c r="C418" s="24">
        <f>105.46+292.43</f>
        <v>397.89</v>
      </c>
      <c r="D418" s="10" t="s">
        <v>365</v>
      </c>
      <c r="E418" s="40" t="s">
        <v>10</v>
      </c>
      <c r="F418" s="40" t="s">
        <v>97</v>
      </c>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6"/>
      <c r="DT418" s="36"/>
      <c r="DU418" s="36"/>
      <c r="DV418" s="36"/>
      <c r="DW418" s="36"/>
      <c r="DX418" s="36"/>
      <c r="DY418" s="36"/>
      <c r="DZ418" s="36"/>
      <c r="EA418" s="36"/>
      <c r="EB418" s="36"/>
      <c r="EC418" s="36"/>
      <c r="ED418" s="36"/>
      <c r="EE418" s="36"/>
      <c r="EF418" s="36"/>
      <c r="EG418" s="36"/>
      <c r="EH418" s="36"/>
      <c r="EI418" s="36"/>
      <c r="EJ418" s="36"/>
      <c r="EK418" s="36"/>
      <c r="EL418" s="36"/>
      <c r="EM418" s="36"/>
      <c r="EN418" s="36"/>
      <c r="EO418" s="36"/>
      <c r="EP418" s="36"/>
      <c r="EQ418" s="36"/>
      <c r="ER418" s="36"/>
      <c r="ES418" s="36"/>
      <c r="ET418" s="36"/>
      <c r="EU418" s="36"/>
      <c r="EV418" s="36"/>
      <c r="EW418" s="36"/>
      <c r="EX418" s="36"/>
      <c r="EY418" s="36"/>
      <c r="EZ418" s="36"/>
      <c r="FA418" s="36"/>
      <c r="FB418" s="36"/>
      <c r="FC418" s="36"/>
      <c r="FD418" s="36"/>
      <c r="FE418" s="36"/>
      <c r="FF418" s="36"/>
      <c r="FG418" s="36"/>
      <c r="FH418" s="36"/>
      <c r="FI418" s="36"/>
      <c r="FJ418" s="36"/>
      <c r="FK418" s="36"/>
      <c r="FL418" s="36"/>
      <c r="FM418" s="36"/>
      <c r="FN418" s="36"/>
      <c r="FO418" s="36"/>
      <c r="FP418" s="36"/>
      <c r="FQ418" s="36"/>
      <c r="FR418" s="36"/>
      <c r="FS418" s="36"/>
      <c r="FT418" s="36"/>
      <c r="FU418" s="36"/>
      <c r="FV418" s="36"/>
      <c r="FW418" s="36"/>
      <c r="FX418" s="36"/>
      <c r="FY418" s="36"/>
      <c r="FZ418" s="36"/>
      <c r="GA418" s="36"/>
      <c r="GB418" s="36"/>
      <c r="GC418" s="36"/>
      <c r="GD418" s="36"/>
      <c r="GE418" s="36"/>
      <c r="GF418" s="36"/>
      <c r="GG418" s="36"/>
      <c r="GH418" s="36"/>
      <c r="GI418" s="36"/>
      <c r="GJ418" s="36"/>
      <c r="GK418" s="36"/>
      <c r="GL418" s="36"/>
      <c r="GM418" s="36"/>
      <c r="GN418" s="36"/>
      <c r="GO418" s="36"/>
      <c r="GP418" s="36"/>
      <c r="GQ418" s="36"/>
      <c r="GR418" s="36"/>
      <c r="GS418" s="36"/>
      <c r="GT418" s="36"/>
      <c r="GU418" s="36"/>
      <c r="GV418" s="36"/>
      <c r="GW418" s="36"/>
      <c r="GX418" s="36"/>
      <c r="GY418" s="36"/>
      <c r="GZ418" s="36"/>
      <c r="HA418" s="36"/>
      <c r="HB418" s="36"/>
      <c r="HC418" s="36"/>
    </row>
    <row r="419" spans="1:211" s="38" customFormat="1" x14ac:dyDescent="0.25">
      <c r="A419" s="51"/>
      <c r="B419" s="97"/>
      <c r="C419" s="98"/>
      <c r="D419" s="19"/>
      <c r="E419" s="19"/>
      <c r="F419" s="19"/>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D419" s="36"/>
      <c r="EE419" s="36"/>
      <c r="EF419" s="36"/>
      <c r="EG419" s="36"/>
      <c r="EH419" s="36"/>
      <c r="EI419" s="36"/>
      <c r="EJ419" s="36"/>
      <c r="EK419" s="36"/>
      <c r="EL419" s="36"/>
      <c r="EM419" s="36"/>
      <c r="EN419" s="36"/>
      <c r="EO419" s="36"/>
      <c r="EP419" s="36"/>
      <c r="EQ419" s="36"/>
      <c r="ER419" s="36"/>
      <c r="ES419" s="36"/>
      <c r="ET419" s="36"/>
      <c r="EU419" s="36"/>
      <c r="EV419" s="36"/>
      <c r="EW419" s="36"/>
      <c r="EX419" s="36"/>
      <c r="EY419" s="36"/>
      <c r="EZ419" s="36"/>
      <c r="FA419" s="36"/>
      <c r="FB419" s="36"/>
      <c r="FC419" s="36"/>
      <c r="FD419" s="36"/>
      <c r="FE419" s="36"/>
      <c r="FF419" s="36"/>
      <c r="FG419" s="36"/>
      <c r="FH419" s="36"/>
      <c r="FI419" s="36"/>
      <c r="FJ419" s="36"/>
      <c r="FK419" s="36"/>
      <c r="FL419" s="36"/>
      <c r="FM419" s="36"/>
      <c r="FN419" s="36"/>
      <c r="FO419" s="36"/>
      <c r="FP419" s="36"/>
      <c r="FQ419" s="36"/>
      <c r="FR419" s="36"/>
      <c r="FS419" s="36"/>
      <c r="FT419" s="36"/>
      <c r="FU419" s="36"/>
      <c r="FV419" s="36"/>
      <c r="FW419" s="36"/>
      <c r="FX419" s="36"/>
      <c r="FY419" s="36"/>
      <c r="FZ419" s="36"/>
      <c r="GA419" s="36"/>
      <c r="GB419" s="36"/>
      <c r="GC419" s="36"/>
      <c r="GD419" s="36"/>
      <c r="GE419" s="36"/>
      <c r="GF419" s="36"/>
      <c r="GG419" s="36"/>
      <c r="GH419" s="36"/>
      <c r="GI419" s="36"/>
      <c r="GJ419" s="36"/>
      <c r="GK419" s="36"/>
      <c r="GL419" s="36"/>
      <c r="GM419" s="36"/>
      <c r="GN419" s="36"/>
      <c r="GO419" s="36"/>
      <c r="GP419" s="36"/>
      <c r="GQ419" s="36"/>
      <c r="GR419" s="36"/>
      <c r="GS419" s="36"/>
      <c r="GT419" s="36"/>
      <c r="GU419" s="36"/>
      <c r="GV419" s="36"/>
      <c r="GW419" s="36"/>
      <c r="GX419" s="36"/>
      <c r="GY419" s="36"/>
      <c r="GZ419" s="36"/>
      <c r="HA419" s="36"/>
      <c r="HB419" s="36"/>
      <c r="HC419" s="36"/>
    </row>
    <row r="420" spans="1:211" s="38" customFormat="1" x14ac:dyDescent="0.25">
      <c r="A420" s="51"/>
      <c r="B420" s="97"/>
      <c r="C420" s="98"/>
      <c r="D420" s="19"/>
      <c r="E420" s="19"/>
      <c r="F420" s="19"/>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D420" s="36"/>
      <c r="EE420" s="36"/>
      <c r="EF420" s="36"/>
      <c r="EG420" s="36"/>
      <c r="EH420" s="36"/>
      <c r="EI420" s="36"/>
      <c r="EJ420" s="36"/>
      <c r="EK420" s="36"/>
      <c r="EL420" s="36"/>
      <c r="EM420" s="36"/>
      <c r="EN420" s="36"/>
      <c r="EO420" s="36"/>
      <c r="EP420" s="36"/>
      <c r="EQ420" s="36"/>
      <c r="ER420" s="36"/>
      <c r="ES420" s="36"/>
      <c r="ET420" s="36"/>
      <c r="EU420" s="36"/>
      <c r="EV420" s="36"/>
      <c r="EW420" s="36"/>
      <c r="EX420" s="36"/>
      <c r="EY420" s="36"/>
      <c r="EZ420" s="36"/>
      <c r="FA420" s="36"/>
      <c r="FB420" s="36"/>
      <c r="FC420" s="36"/>
      <c r="FD420" s="36"/>
      <c r="FE420" s="36"/>
      <c r="FF420" s="36"/>
      <c r="FG420" s="36"/>
      <c r="FH420" s="36"/>
      <c r="FI420" s="36"/>
      <c r="FJ420" s="36"/>
      <c r="FK420" s="36"/>
      <c r="FL420" s="36"/>
      <c r="FM420" s="36"/>
      <c r="FN420" s="36"/>
      <c r="FO420" s="36"/>
      <c r="FP420" s="36"/>
      <c r="FQ420" s="36"/>
      <c r="FR420" s="36"/>
      <c r="FS420" s="36"/>
      <c r="FT420" s="36"/>
      <c r="FU420" s="36"/>
      <c r="FV420" s="36"/>
      <c r="FW420" s="36"/>
      <c r="FX420" s="36"/>
      <c r="FY420" s="36"/>
      <c r="FZ420" s="36"/>
      <c r="GA420" s="36"/>
      <c r="GB420" s="36"/>
      <c r="GC420" s="36"/>
      <c r="GD420" s="36"/>
      <c r="GE420" s="36"/>
      <c r="GF420" s="36"/>
      <c r="GG420" s="36"/>
      <c r="GH420" s="36"/>
      <c r="GI420" s="36"/>
      <c r="GJ420" s="36"/>
      <c r="GK420" s="36"/>
      <c r="GL420" s="36"/>
      <c r="GM420" s="36"/>
      <c r="GN420" s="36"/>
      <c r="GO420" s="36"/>
      <c r="GP420" s="36"/>
      <c r="GQ420" s="36"/>
      <c r="GR420" s="36"/>
      <c r="GS420" s="36"/>
      <c r="GT420" s="36"/>
      <c r="GU420" s="36"/>
      <c r="GV420" s="36"/>
      <c r="GW420" s="36"/>
      <c r="GX420" s="36"/>
      <c r="GY420" s="36"/>
      <c r="GZ420" s="36"/>
      <c r="HA420" s="36"/>
      <c r="HB420" s="36"/>
      <c r="HC420" s="36"/>
    </row>
    <row r="421" spans="1:211" s="38" customFormat="1" ht="30" customHeight="1" x14ac:dyDescent="0.25">
      <c r="A421" s="91" t="s">
        <v>338</v>
      </c>
      <c r="B421" s="29"/>
      <c r="C421" s="20"/>
      <c r="D421" s="19"/>
      <c r="E421" s="19"/>
      <c r="F421" s="19"/>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D421" s="36"/>
      <c r="EE421" s="36"/>
      <c r="EF421" s="36"/>
      <c r="EG421" s="36"/>
      <c r="EH421" s="36"/>
      <c r="EI421" s="36"/>
      <c r="EJ421" s="36"/>
      <c r="EK421" s="36"/>
      <c r="EL421" s="36"/>
      <c r="EM421" s="36"/>
      <c r="EN421" s="36"/>
      <c r="EO421" s="36"/>
      <c r="EP421" s="36"/>
      <c r="EQ421" s="36"/>
      <c r="ER421" s="36"/>
      <c r="ES421" s="36"/>
      <c r="ET421" s="36"/>
      <c r="EU421" s="36"/>
      <c r="EV421" s="36"/>
      <c r="EW421" s="36"/>
      <c r="EX421" s="36"/>
      <c r="EY421" s="36"/>
      <c r="EZ421" s="36"/>
      <c r="FA421" s="36"/>
      <c r="FB421" s="36"/>
      <c r="FC421" s="36"/>
      <c r="FD421" s="36"/>
      <c r="FE421" s="36"/>
      <c r="FF421" s="36"/>
      <c r="FG421" s="36"/>
      <c r="FH421" s="36"/>
      <c r="FI421" s="36"/>
      <c r="FJ421" s="36"/>
      <c r="FK421" s="36"/>
      <c r="FL421" s="36"/>
      <c r="FM421" s="36"/>
      <c r="FN421" s="36"/>
      <c r="FO421" s="36"/>
      <c r="FP421" s="36"/>
      <c r="FQ421" s="36"/>
      <c r="FR421" s="36"/>
      <c r="FS421" s="36"/>
      <c r="FT421" s="36"/>
      <c r="FU421" s="36"/>
      <c r="FV421" s="36"/>
      <c r="FW421" s="36"/>
      <c r="FX421" s="36"/>
      <c r="FY421" s="36"/>
      <c r="FZ421" s="36"/>
      <c r="GA421" s="36"/>
      <c r="GB421" s="36"/>
      <c r="GC421" s="36"/>
      <c r="GD421" s="36"/>
      <c r="GE421" s="36"/>
      <c r="GF421" s="36"/>
      <c r="GG421" s="36"/>
      <c r="GH421" s="36"/>
      <c r="GI421" s="36"/>
      <c r="GJ421" s="36"/>
      <c r="GK421" s="36"/>
      <c r="GL421" s="36"/>
      <c r="GM421" s="36"/>
      <c r="GN421" s="36"/>
      <c r="GO421" s="36"/>
      <c r="GP421" s="36"/>
      <c r="GQ421" s="36"/>
      <c r="GR421" s="36"/>
      <c r="GS421" s="36"/>
      <c r="GT421" s="36"/>
      <c r="GU421" s="36"/>
      <c r="GV421" s="36"/>
      <c r="GW421" s="36"/>
      <c r="GX421" s="36"/>
      <c r="GY421" s="36"/>
      <c r="GZ421" s="36"/>
      <c r="HA421" s="36"/>
      <c r="HB421" s="36"/>
      <c r="HC421" s="36"/>
    </row>
    <row r="422" spans="1:211" ht="25.5" x14ac:dyDescent="0.25">
      <c r="A422" s="1" t="s">
        <v>798</v>
      </c>
      <c r="B422" s="42"/>
      <c r="C422" s="35"/>
      <c r="D422" s="40"/>
      <c r="E422" s="37"/>
      <c r="F422" s="37"/>
    </row>
    <row r="423" spans="1:211" s="38" customFormat="1" ht="36.75" customHeight="1" x14ac:dyDescent="0.25">
      <c r="A423" s="39" t="s">
        <v>106</v>
      </c>
      <c r="B423" s="28" t="s">
        <v>107</v>
      </c>
      <c r="C423" s="24">
        <v>17226</v>
      </c>
      <c r="D423" s="40" t="s">
        <v>99</v>
      </c>
      <c r="E423" s="40" t="s">
        <v>9</v>
      </c>
      <c r="F423" s="40" t="s">
        <v>10</v>
      </c>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D423" s="36"/>
      <c r="EE423" s="36"/>
      <c r="EF423" s="36"/>
      <c r="EG423" s="36"/>
      <c r="EH423" s="36"/>
      <c r="EI423" s="36"/>
      <c r="EJ423" s="36"/>
      <c r="EK423" s="36"/>
      <c r="EL423" s="36"/>
      <c r="EM423" s="36"/>
      <c r="EN423" s="36"/>
      <c r="EO423" s="36"/>
      <c r="EP423" s="36"/>
      <c r="EQ423" s="36"/>
      <c r="ER423" s="36"/>
      <c r="ES423" s="36"/>
      <c r="ET423" s="36"/>
      <c r="EU423" s="36"/>
      <c r="EV423" s="36"/>
      <c r="EW423" s="36"/>
      <c r="EX423" s="36"/>
      <c r="EY423" s="36"/>
      <c r="EZ423" s="36"/>
      <c r="FA423" s="36"/>
      <c r="FB423" s="36"/>
      <c r="FC423" s="36"/>
      <c r="FD423" s="36"/>
      <c r="FE423" s="36"/>
      <c r="FF423" s="36"/>
      <c r="FG423" s="36"/>
      <c r="FH423" s="36"/>
      <c r="FI423" s="36"/>
      <c r="FJ423" s="36"/>
      <c r="FK423" s="36"/>
      <c r="FL423" s="36"/>
      <c r="FM423" s="36"/>
      <c r="FN423" s="36"/>
      <c r="FO423" s="36"/>
      <c r="FP423" s="36"/>
      <c r="FQ423" s="36"/>
      <c r="FR423" s="36"/>
      <c r="FS423" s="36"/>
      <c r="FT423" s="36"/>
      <c r="FU423" s="36"/>
      <c r="FV423" s="36"/>
      <c r="FW423" s="36"/>
      <c r="FX423" s="36"/>
      <c r="FY423" s="36"/>
      <c r="FZ423" s="36"/>
      <c r="GA423" s="36"/>
      <c r="GB423" s="36"/>
      <c r="GC423" s="36"/>
      <c r="GD423" s="36"/>
      <c r="GE423" s="36"/>
      <c r="GF423" s="36"/>
      <c r="GG423" s="36"/>
      <c r="GH423" s="36"/>
      <c r="GI423" s="36"/>
      <c r="GJ423" s="36"/>
      <c r="GK423" s="36"/>
      <c r="GL423" s="36"/>
      <c r="GM423" s="36"/>
      <c r="GN423" s="36"/>
      <c r="GO423" s="36"/>
      <c r="GP423" s="36"/>
      <c r="GQ423" s="36"/>
      <c r="GR423" s="36"/>
      <c r="GS423" s="36"/>
      <c r="GT423" s="36"/>
      <c r="GU423" s="36"/>
      <c r="GV423" s="36"/>
      <c r="GW423" s="36"/>
      <c r="GX423" s="36"/>
      <c r="GY423" s="36"/>
      <c r="GZ423" s="36"/>
      <c r="HA423" s="36"/>
      <c r="HB423" s="36"/>
      <c r="HC423" s="36"/>
    </row>
    <row r="424" spans="1:211" s="38" customFormat="1" ht="23.25" customHeight="1" x14ac:dyDescent="0.25">
      <c r="A424" s="39" t="s">
        <v>190</v>
      </c>
      <c r="B424" s="28" t="s">
        <v>189</v>
      </c>
      <c r="C424" s="24">
        <v>38985.71</v>
      </c>
      <c r="D424" s="40" t="s">
        <v>128</v>
      </c>
      <c r="E424" s="40" t="s">
        <v>86</v>
      </c>
      <c r="F424" s="40" t="s">
        <v>87</v>
      </c>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D424" s="36"/>
      <c r="EE424" s="36"/>
      <c r="EF424" s="36"/>
      <c r="EG424" s="36"/>
      <c r="EH424" s="36"/>
      <c r="EI424" s="36"/>
      <c r="EJ424" s="36"/>
      <c r="EK424" s="36"/>
      <c r="EL424" s="36"/>
      <c r="EM424" s="36"/>
      <c r="EN424" s="36"/>
      <c r="EO424" s="36"/>
      <c r="EP424" s="36"/>
      <c r="EQ424" s="36"/>
      <c r="ER424" s="36"/>
      <c r="ES424" s="36"/>
      <c r="ET424" s="36"/>
      <c r="EU424" s="36"/>
      <c r="EV424" s="36"/>
      <c r="EW424" s="36"/>
      <c r="EX424" s="36"/>
      <c r="EY424" s="36"/>
      <c r="EZ424" s="36"/>
      <c r="FA424" s="36"/>
      <c r="FB424" s="36"/>
      <c r="FC424" s="36"/>
      <c r="FD424" s="36"/>
      <c r="FE424" s="36"/>
      <c r="FF424" s="36"/>
      <c r="FG424" s="36"/>
      <c r="FH424" s="36"/>
      <c r="FI424" s="36"/>
      <c r="FJ424" s="36"/>
      <c r="FK424" s="36"/>
      <c r="FL424" s="36"/>
      <c r="FM424" s="36"/>
      <c r="FN424" s="36"/>
      <c r="FO424" s="36"/>
      <c r="FP424" s="36"/>
      <c r="FQ424" s="36"/>
      <c r="FR424" s="36"/>
      <c r="FS424" s="36"/>
      <c r="FT424" s="36"/>
      <c r="FU424" s="36"/>
      <c r="FV424" s="36"/>
      <c r="FW424" s="36"/>
      <c r="FX424" s="36"/>
      <c r="FY424" s="36"/>
      <c r="FZ424" s="36"/>
      <c r="GA424" s="36"/>
      <c r="GB424" s="36"/>
      <c r="GC424" s="36"/>
      <c r="GD424" s="36"/>
      <c r="GE424" s="36"/>
      <c r="GF424" s="36"/>
      <c r="GG424" s="36"/>
      <c r="GH424" s="36"/>
      <c r="GI424" s="36"/>
      <c r="GJ424" s="36"/>
      <c r="GK424" s="36"/>
      <c r="GL424" s="36"/>
      <c r="GM424" s="36"/>
      <c r="GN424" s="36"/>
      <c r="GO424" s="36"/>
      <c r="GP424" s="36"/>
      <c r="GQ424" s="36"/>
      <c r="GR424" s="36"/>
      <c r="GS424" s="36"/>
      <c r="GT424" s="36"/>
      <c r="GU424" s="36"/>
      <c r="GV424" s="36"/>
      <c r="GW424" s="36"/>
      <c r="GX424" s="36"/>
      <c r="GY424" s="36"/>
      <c r="GZ424" s="36"/>
      <c r="HA424" s="36"/>
      <c r="HB424" s="36"/>
      <c r="HC424" s="36"/>
    </row>
    <row r="425" spans="1:211" ht="27" customHeight="1" x14ac:dyDescent="0.25">
      <c r="A425" s="1" t="s">
        <v>804</v>
      </c>
      <c r="B425" s="42"/>
      <c r="C425" s="35"/>
      <c r="D425" s="40"/>
      <c r="E425" s="37"/>
      <c r="F425" s="37"/>
    </row>
    <row r="426" spans="1:211" s="38" customFormat="1" ht="36" x14ac:dyDescent="0.25">
      <c r="A426" s="39" t="s">
        <v>109</v>
      </c>
      <c r="B426" s="28" t="s">
        <v>110</v>
      </c>
      <c r="C426" s="24">
        <v>2100</v>
      </c>
      <c r="D426" s="40" t="s">
        <v>99</v>
      </c>
      <c r="E426" s="40" t="s">
        <v>10</v>
      </c>
      <c r="F426" s="40" t="s">
        <v>10</v>
      </c>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c r="DL426" s="36"/>
      <c r="DM426" s="36"/>
      <c r="DN426" s="36"/>
      <c r="DO426" s="36"/>
      <c r="DP426" s="36"/>
      <c r="DQ426" s="36"/>
      <c r="DR426" s="36"/>
      <c r="DS426" s="36"/>
      <c r="DT426" s="36"/>
      <c r="DU426" s="36"/>
      <c r="DV426" s="36"/>
      <c r="DW426" s="36"/>
      <c r="DX426" s="36"/>
      <c r="DY426" s="36"/>
      <c r="DZ426" s="36"/>
      <c r="EA426" s="36"/>
      <c r="EB426" s="36"/>
      <c r="EC426" s="36"/>
      <c r="ED426" s="36"/>
      <c r="EE426" s="36"/>
      <c r="EF426" s="36"/>
      <c r="EG426" s="36"/>
      <c r="EH426" s="36"/>
      <c r="EI426" s="36"/>
      <c r="EJ426" s="36"/>
      <c r="EK426" s="36"/>
      <c r="EL426" s="36"/>
      <c r="EM426" s="36"/>
      <c r="EN426" s="36"/>
      <c r="EO426" s="36"/>
      <c r="EP426" s="36"/>
      <c r="EQ426" s="36"/>
      <c r="ER426" s="36"/>
      <c r="ES426" s="36"/>
      <c r="ET426" s="36"/>
      <c r="EU426" s="36"/>
      <c r="EV426" s="36"/>
      <c r="EW426" s="36"/>
      <c r="EX426" s="36"/>
      <c r="EY426" s="36"/>
      <c r="EZ426" s="36"/>
      <c r="FA426" s="36"/>
      <c r="FB426" s="36"/>
      <c r="FC426" s="36"/>
      <c r="FD426" s="36"/>
      <c r="FE426" s="36"/>
      <c r="FF426" s="36"/>
      <c r="FG426" s="36"/>
      <c r="FH426" s="36"/>
      <c r="FI426" s="36"/>
      <c r="FJ426" s="36"/>
      <c r="FK426" s="36"/>
      <c r="FL426" s="36"/>
      <c r="FM426" s="36"/>
      <c r="FN426" s="36"/>
      <c r="FO426" s="36"/>
      <c r="FP426" s="36"/>
      <c r="FQ426" s="36"/>
      <c r="FR426" s="36"/>
      <c r="FS426" s="36"/>
      <c r="FT426" s="36"/>
      <c r="FU426" s="36"/>
      <c r="FV426" s="36"/>
      <c r="FW426" s="36"/>
      <c r="FX426" s="36"/>
      <c r="FY426" s="36"/>
      <c r="FZ426" s="36"/>
      <c r="GA426" s="36"/>
      <c r="GB426" s="36"/>
      <c r="GC426" s="36"/>
      <c r="GD426" s="36"/>
      <c r="GE426" s="36"/>
      <c r="GF426" s="36"/>
      <c r="GG426" s="36"/>
      <c r="GH426" s="36"/>
      <c r="GI426" s="36"/>
      <c r="GJ426" s="36"/>
      <c r="GK426" s="36"/>
      <c r="GL426" s="36"/>
      <c r="GM426" s="36"/>
      <c r="GN426" s="36"/>
      <c r="GO426" s="36"/>
      <c r="GP426" s="36"/>
      <c r="GQ426" s="36"/>
      <c r="GR426" s="36"/>
      <c r="GS426" s="36"/>
      <c r="GT426" s="36"/>
      <c r="GU426" s="36"/>
      <c r="GV426" s="36"/>
      <c r="GW426" s="36"/>
      <c r="GX426" s="36"/>
      <c r="GY426" s="36"/>
      <c r="GZ426" s="36"/>
      <c r="HA426" s="36"/>
      <c r="HB426" s="36"/>
      <c r="HC426" s="36"/>
    </row>
    <row r="427" spans="1:211" s="38" customFormat="1" ht="29.25" customHeight="1" x14ac:dyDescent="0.25">
      <c r="A427" s="39" t="s">
        <v>108</v>
      </c>
      <c r="B427" s="28" t="s">
        <v>101</v>
      </c>
      <c r="C427" s="24">
        <v>2941</v>
      </c>
      <c r="D427" s="40" t="s">
        <v>99</v>
      </c>
      <c r="E427" s="40" t="s">
        <v>10</v>
      </c>
      <c r="F427" s="40" t="s">
        <v>10</v>
      </c>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c r="DL427" s="36"/>
      <c r="DM427" s="36"/>
      <c r="DN427" s="36"/>
      <c r="DO427" s="36"/>
      <c r="DP427" s="36"/>
      <c r="DQ427" s="36"/>
      <c r="DR427" s="36"/>
      <c r="DS427" s="36"/>
      <c r="DT427" s="36"/>
      <c r="DU427" s="36"/>
      <c r="DV427" s="36"/>
      <c r="DW427" s="36"/>
      <c r="DX427" s="36"/>
      <c r="DY427" s="36"/>
      <c r="DZ427" s="36"/>
      <c r="EA427" s="36"/>
      <c r="EB427" s="36"/>
      <c r="EC427" s="36"/>
      <c r="ED427" s="36"/>
      <c r="EE427" s="36"/>
      <c r="EF427" s="36"/>
      <c r="EG427" s="36"/>
      <c r="EH427" s="36"/>
      <c r="EI427" s="36"/>
      <c r="EJ427" s="36"/>
      <c r="EK427" s="36"/>
      <c r="EL427" s="36"/>
      <c r="EM427" s="36"/>
      <c r="EN427" s="36"/>
      <c r="EO427" s="36"/>
      <c r="EP427" s="36"/>
      <c r="EQ427" s="36"/>
      <c r="ER427" s="36"/>
      <c r="ES427" s="36"/>
      <c r="ET427" s="36"/>
      <c r="EU427" s="36"/>
      <c r="EV427" s="36"/>
      <c r="EW427" s="36"/>
      <c r="EX427" s="36"/>
      <c r="EY427" s="36"/>
      <c r="EZ427" s="36"/>
      <c r="FA427" s="36"/>
      <c r="FB427" s="36"/>
      <c r="FC427" s="36"/>
      <c r="FD427" s="36"/>
      <c r="FE427" s="36"/>
      <c r="FF427" s="36"/>
      <c r="FG427" s="36"/>
      <c r="FH427" s="36"/>
      <c r="FI427" s="36"/>
      <c r="FJ427" s="36"/>
      <c r="FK427" s="36"/>
      <c r="FL427" s="36"/>
      <c r="FM427" s="36"/>
      <c r="FN427" s="36"/>
      <c r="FO427" s="36"/>
      <c r="FP427" s="36"/>
      <c r="FQ427" s="36"/>
      <c r="FR427" s="36"/>
      <c r="FS427" s="36"/>
      <c r="FT427" s="36"/>
      <c r="FU427" s="36"/>
      <c r="FV427" s="36"/>
      <c r="FW427" s="36"/>
      <c r="FX427" s="36"/>
      <c r="FY427" s="36"/>
      <c r="FZ427" s="36"/>
      <c r="GA427" s="36"/>
      <c r="GB427" s="36"/>
      <c r="GC427" s="36"/>
      <c r="GD427" s="36"/>
      <c r="GE427" s="36"/>
      <c r="GF427" s="36"/>
      <c r="GG427" s="36"/>
      <c r="GH427" s="36"/>
      <c r="GI427" s="36"/>
      <c r="GJ427" s="36"/>
      <c r="GK427" s="36"/>
      <c r="GL427" s="36"/>
      <c r="GM427" s="36"/>
      <c r="GN427" s="36"/>
      <c r="GO427" s="36"/>
      <c r="GP427" s="36"/>
      <c r="GQ427" s="36"/>
      <c r="GR427" s="36"/>
      <c r="GS427" s="36"/>
      <c r="GT427" s="36"/>
      <c r="GU427" s="36"/>
      <c r="GV427" s="36"/>
      <c r="GW427" s="36"/>
      <c r="GX427" s="36"/>
      <c r="GY427" s="36"/>
      <c r="GZ427" s="36"/>
      <c r="HA427" s="36"/>
      <c r="HB427" s="36"/>
      <c r="HC427" s="36"/>
    </row>
    <row r="428" spans="1:211" s="38" customFormat="1" ht="36" x14ac:dyDescent="0.25">
      <c r="A428" s="39" t="s">
        <v>111</v>
      </c>
      <c r="B428" s="28" t="s">
        <v>112</v>
      </c>
      <c r="C428" s="24">
        <v>588</v>
      </c>
      <c r="D428" s="40" t="s">
        <v>99</v>
      </c>
      <c r="E428" s="40" t="s">
        <v>10</v>
      </c>
      <c r="F428" s="40" t="s">
        <v>10</v>
      </c>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c r="DL428" s="36"/>
      <c r="DM428" s="36"/>
      <c r="DN428" s="36"/>
      <c r="DO428" s="36"/>
      <c r="DP428" s="36"/>
      <c r="DQ428" s="36"/>
      <c r="DR428" s="36"/>
      <c r="DS428" s="36"/>
      <c r="DT428" s="36"/>
      <c r="DU428" s="36"/>
      <c r="DV428" s="36"/>
      <c r="DW428" s="36"/>
      <c r="DX428" s="36"/>
      <c r="DY428" s="36"/>
      <c r="DZ428" s="36"/>
      <c r="EA428" s="36"/>
      <c r="EB428" s="36"/>
      <c r="EC428" s="36"/>
      <c r="ED428" s="36"/>
      <c r="EE428" s="36"/>
      <c r="EF428" s="36"/>
      <c r="EG428" s="36"/>
      <c r="EH428" s="36"/>
      <c r="EI428" s="36"/>
      <c r="EJ428" s="36"/>
      <c r="EK428" s="36"/>
      <c r="EL428" s="36"/>
      <c r="EM428" s="36"/>
      <c r="EN428" s="36"/>
      <c r="EO428" s="36"/>
      <c r="EP428" s="36"/>
      <c r="EQ428" s="36"/>
      <c r="ER428" s="36"/>
      <c r="ES428" s="36"/>
      <c r="ET428" s="36"/>
      <c r="EU428" s="36"/>
      <c r="EV428" s="36"/>
      <c r="EW428" s="36"/>
      <c r="EX428" s="36"/>
      <c r="EY428" s="36"/>
      <c r="EZ428" s="36"/>
      <c r="FA428" s="36"/>
      <c r="FB428" s="36"/>
      <c r="FC428" s="36"/>
      <c r="FD428" s="36"/>
      <c r="FE428" s="36"/>
      <c r="FF428" s="36"/>
      <c r="FG428" s="36"/>
      <c r="FH428" s="36"/>
      <c r="FI428" s="36"/>
      <c r="FJ428" s="36"/>
      <c r="FK428" s="36"/>
      <c r="FL428" s="36"/>
      <c r="FM428" s="36"/>
      <c r="FN428" s="36"/>
      <c r="FO428" s="36"/>
      <c r="FP428" s="36"/>
      <c r="FQ428" s="36"/>
      <c r="FR428" s="36"/>
      <c r="FS428" s="36"/>
      <c r="FT428" s="36"/>
      <c r="FU428" s="36"/>
      <c r="FV428" s="36"/>
      <c r="FW428" s="36"/>
      <c r="FX428" s="36"/>
      <c r="FY428" s="36"/>
      <c r="FZ428" s="36"/>
      <c r="GA428" s="36"/>
      <c r="GB428" s="36"/>
      <c r="GC428" s="36"/>
      <c r="GD428" s="36"/>
      <c r="GE428" s="36"/>
      <c r="GF428" s="36"/>
      <c r="GG428" s="36"/>
      <c r="GH428" s="36"/>
      <c r="GI428" s="36"/>
      <c r="GJ428" s="36"/>
      <c r="GK428" s="36"/>
      <c r="GL428" s="36"/>
      <c r="GM428" s="36"/>
      <c r="GN428" s="36"/>
      <c r="GO428" s="36"/>
      <c r="GP428" s="36"/>
      <c r="GQ428" s="36"/>
      <c r="GR428" s="36"/>
      <c r="GS428" s="36"/>
      <c r="GT428" s="36"/>
      <c r="GU428" s="36"/>
      <c r="GV428" s="36"/>
      <c r="GW428" s="36"/>
      <c r="GX428" s="36"/>
      <c r="GY428" s="36"/>
      <c r="GZ428" s="36"/>
      <c r="HA428" s="36"/>
      <c r="HB428" s="36"/>
      <c r="HC428" s="36"/>
    </row>
    <row r="429" spans="1:211" ht="28.5" customHeight="1" x14ac:dyDescent="0.25">
      <c r="A429" s="1" t="s">
        <v>148</v>
      </c>
      <c r="B429" s="42"/>
      <c r="C429" s="35"/>
      <c r="D429" s="11"/>
      <c r="E429" s="37"/>
      <c r="F429" s="37"/>
    </row>
    <row r="430" spans="1:211" s="38" customFormat="1" ht="24" x14ac:dyDescent="0.25">
      <c r="A430" s="39" t="s">
        <v>113</v>
      </c>
      <c r="B430" s="28" t="s">
        <v>114</v>
      </c>
      <c r="C430" s="24">
        <v>499</v>
      </c>
      <c r="D430" s="40" t="s">
        <v>99</v>
      </c>
      <c r="E430" s="40" t="s">
        <v>10</v>
      </c>
      <c r="F430" s="40" t="s">
        <v>10</v>
      </c>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c r="DL430" s="36"/>
      <c r="DM430" s="36"/>
      <c r="DN430" s="36"/>
      <c r="DO430" s="36"/>
      <c r="DP430" s="36"/>
      <c r="DQ430" s="36"/>
      <c r="DR430" s="36"/>
      <c r="DS430" s="36"/>
      <c r="DT430" s="36"/>
      <c r="DU430" s="36"/>
      <c r="DV430" s="36"/>
      <c r="DW430" s="36"/>
      <c r="DX430" s="36"/>
      <c r="DY430" s="36"/>
      <c r="DZ430" s="36"/>
      <c r="EA430" s="36"/>
      <c r="EB430" s="36"/>
      <c r="EC430" s="36"/>
      <c r="ED430" s="36"/>
      <c r="EE430" s="36"/>
      <c r="EF430" s="36"/>
      <c r="EG430" s="36"/>
      <c r="EH430" s="36"/>
      <c r="EI430" s="36"/>
      <c r="EJ430" s="36"/>
      <c r="EK430" s="36"/>
      <c r="EL430" s="36"/>
      <c r="EM430" s="36"/>
      <c r="EN430" s="36"/>
      <c r="EO430" s="36"/>
      <c r="EP430" s="36"/>
      <c r="EQ430" s="36"/>
      <c r="ER430" s="36"/>
      <c r="ES430" s="36"/>
      <c r="ET430" s="36"/>
      <c r="EU430" s="36"/>
      <c r="EV430" s="36"/>
      <c r="EW430" s="36"/>
      <c r="EX430" s="36"/>
      <c r="EY430" s="36"/>
      <c r="EZ430" s="36"/>
      <c r="FA430" s="36"/>
      <c r="FB430" s="36"/>
      <c r="FC430" s="36"/>
      <c r="FD430" s="36"/>
      <c r="FE430" s="36"/>
      <c r="FF430" s="36"/>
      <c r="FG430" s="36"/>
      <c r="FH430" s="36"/>
      <c r="FI430" s="36"/>
      <c r="FJ430" s="36"/>
      <c r="FK430" s="36"/>
      <c r="FL430" s="36"/>
      <c r="FM430" s="36"/>
      <c r="FN430" s="36"/>
      <c r="FO430" s="36"/>
      <c r="FP430" s="36"/>
      <c r="FQ430" s="36"/>
      <c r="FR430" s="36"/>
      <c r="FS430" s="36"/>
      <c r="FT430" s="36"/>
      <c r="FU430" s="36"/>
      <c r="FV430" s="36"/>
      <c r="FW430" s="36"/>
      <c r="FX430" s="36"/>
      <c r="FY430" s="36"/>
      <c r="FZ430" s="36"/>
      <c r="GA430" s="36"/>
      <c r="GB430" s="36"/>
      <c r="GC430" s="36"/>
      <c r="GD430" s="36"/>
      <c r="GE430" s="36"/>
      <c r="GF430" s="36"/>
      <c r="GG430" s="36"/>
      <c r="GH430" s="36"/>
      <c r="GI430" s="36"/>
      <c r="GJ430" s="36"/>
      <c r="GK430" s="36"/>
      <c r="GL430" s="36"/>
      <c r="GM430" s="36"/>
      <c r="GN430" s="36"/>
      <c r="GO430" s="36"/>
      <c r="GP430" s="36"/>
      <c r="GQ430" s="36"/>
      <c r="GR430" s="36"/>
      <c r="GS430" s="36"/>
      <c r="GT430" s="36"/>
      <c r="GU430" s="36"/>
      <c r="GV430" s="36"/>
      <c r="GW430" s="36"/>
      <c r="GX430" s="36"/>
      <c r="GY430" s="36"/>
      <c r="GZ430" s="36"/>
      <c r="HA430" s="36"/>
      <c r="HB430" s="36"/>
      <c r="HC430" s="36"/>
    </row>
    <row r="431" spans="1:211" ht="27" customHeight="1" x14ac:dyDescent="0.25">
      <c r="A431" s="74" t="s">
        <v>805</v>
      </c>
      <c r="B431" s="27"/>
      <c r="C431" s="14"/>
      <c r="D431" s="4"/>
      <c r="E431" s="2"/>
      <c r="F431" s="2"/>
    </row>
    <row r="432" spans="1:211" ht="36" customHeight="1" x14ac:dyDescent="0.25">
      <c r="A432" s="39" t="s">
        <v>186</v>
      </c>
      <c r="B432" s="42" t="s">
        <v>187</v>
      </c>
      <c r="C432" s="35">
        <v>9663</v>
      </c>
      <c r="D432" s="40" t="s">
        <v>128</v>
      </c>
      <c r="E432" s="37" t="s">
        <v>86</v>
      </c>
      <c r="F432" s="37" t="s">
        <v>87</v>
      </c>
    </row>
    <row r="433" spans="1:211" ht="21.75" customHeight="1" x14ac:dyDescent="0.25">
      <c r="A433" s="39" t="s">
        <v>188</v>
      </c>
      <c r="B433" s="42" t="s">
        <v>187</v>
      </c>
      <c r="C433" s="35">
        <v>4201</v>
      </c>
      <c r="D433" s="40" t="s">
        <v>128</v>
      </c>
      <c r="E433" s="37" t="s">
        <v>86</v>
      </c>
      <c r="F433" s="37" t="s">
        <v>87</v>
      </c>
    </row>
    <row r="434" spans="1:211" ht="27" customHeight="1" x14ac:dyDescent="0.25">
      <c r="A434" s="1" t="s">
        <v>806</v>
      </c>
      <c r="B434" s="42"/>
      <c r="C434" s="35"/>
      <c r="D434" s="40"/>
      <c r="E434" s="37"/>
      <c r="F434" s="37"/>
    </row>
    <row r="435" spans="1:211" s="38" customFormat="1" ht="29.25" customHeight="1" x14ac:dyDescent="0.25">
      <c r="A435" s="13" t="s">
        <v>174</v>
      </c>
      <c r="B435" s="92" t="s">
        <v>168</v>
      </c>
      <c r="C435" s="50">
        <v>415</v>
      </c>
      <c r="D435" s="4" t="s">
        <v>128</v>
      </c>
      <c r="E435" s="4" t="s">
        <v>86</v>
      </c>
      <c r="F435" s="4" t="s">
        <v>86</v>
      </c>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c r="DL435" s="36"/>
      <c r="DM435" s="36"/>
      <c r="DN435" s="36"/>
      <c r="DO435" s="36"/>
      <c r="DP435" s="36"/>
      <c r="DQ435" s="36"/>
      <c r="DR435" s="36"/>
      <c r="DS435" s="36"/>
      <c r="DT435" s="36"/>
      <c r="DU435" s="36"/>
      <c r="DV435" s="36"/>
      <c r="DW435" s="36"/>
      <c r="DX435" s="36"/>
      <c r="DY435" s="36"/>
      <c r="DZ435" s="36"/>
      <c r="EA435" s="36"/>
      <c r="EB435" s="36"/>
      <c r="EC435" s="36"/>
      <c r="ED435" s="36"/>
      <c r="EE435" s="36"/>
      <c r="EF435" s="36"/>
      <c r="EG435" s="36"/>
      <c r="EH435" s="36"/>
      <c r="EI435" s="36"/>
      <c r="EJ435" s="36"/>
      <c r="EK435" s="36"/>
      <c r="EL435" s="36"/>
      <c r="EM435" s="36"/>
      <c r="EN435" s="36"/>
      <c r="EO435" s="36"/>
      <c r="EP435" s="36"/>
      <c r="EQ435" s="36"/>
      <c r="ER435" s="36"/>
      <c r="ES435" s="36"/>
      <c r="ET435" s="36"/>
      <c r="EU435" s="36"/>
      <c r="EV435" s="36"/>
      <c r="EW435" s="36"/>
      <c r="EX435" s="36"/>
      <c r="EY435" s="36"/>
      <c r="EZ435" s="36"/>
      <c r="FA435" s="36"/>
      <c r="FB435" s="36"/>
      <c r="FC435" s="36"/>
      <c r="FD435" s="36"/>
      <c r="FE435" s="36"/>
      <c r="FF435" s="36"/>
      <c r="FG435" s="36"/>
      <c r="FH435" s="36"/>
      <c r="FI435" s="36"/>
      <c r="FJ435" s="36"/>
      <c r="FK435" s="36"/>
      <c r="FL435" s="36"/>
      <c r="FM435" s="36"/>
      <c r="FN435" s="36"/>
      <c r="FO435" s="36"/>
      <c r="FP435" s="36"/>
      <c r="FQ435" s="36"/>
      <c r="FR435" s="36"/>
      <c r="FS435" s="36"/>
      <c r="FT435" s="36"/>
      <c r="FU435" s="36"/>
      <c r="FV435" s="36"/>
      <c r="FW435" s="36"/>
      <c r="FX435" s="36"/>
      <c r="FY435" s="36"/>
      <c r="FZ435" s="36"/>
      <c r="GA435" s="36"/>
      <c r="GB435" s="36"/>
      <c r="GC435" s="36"/>
      <c r="GD435" s="36"/>
      <c r="GE435" s="36"/>
      <c r="GF435" s="36"/>
      <c r="GG435" s="36"/>
      <c r="GH435" s="36"/>
      <c r="GI435" s="36"/>
      <c r="GJ435" s="36"/>
      <c r="GK435" s="36"/>
      <c r="GL435" s="36"/>
      <c r="GM435" s="36"/>
      <c r="GN435" s="36"/>
      <c r="GO435" s="36"/>
      <c r="GP435" s="36"/>
      <c r="GQ435" s="36"/>
      <c r="GR435" s="36"/>
      <c r="GS435" s="36"/>
      <c r="GT435" s="36"/>
      <c r="GU435" s="36"/>
      <c r="GV435" s="36"/>
      <c r="GW435" s="36"/>
      <c r="GX435" s="36"/>
      <c r="GY435" s="36"/>
      <c r="GZ435" s="36"/>
      <c r="HA435" s="36"/>
      <c r="HB435" s="36"/>
      <c r="HC435" s="36"/>
    </row>
    <row r="436" spans="1:211" s="38" customFormat="1" ht="33" customHeight="1" x14ac:dyDescent="0.25">
      <c r="A436" s="13" t="s">
        <v>183</v>
      </c>
      <c r="B436" s="92" t="s">
        <v>168</v>
      </c>
      <c r="C436" s="50">
        <v>840</v>
      </c>
      <c r="D436" s="4" t="s">
        <v>128</v>
      </c>
      <c r="E436" s="4" t="s">
        <v>86</v>
      </c>
      <c r="F436" s="4" t="s">
        <v>87</v>
      </c>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c r="DL436" s="36"/>
      <c r="DM436" s="36"/>
      <c r="DN436" s="36"/>
      <c r="DO436" s="36"/>
      <c r="DP436" s="36"/>
      <c r="DQ436" s="36"/>
      <c r="DR436" s="36"/>
      <c r="DS436" s="36"/>
      <c r="DT436" s="36"/>
      <c r="DU436" s="36"/>
      <c r="DV436" s="36"/>
      <c r="DW436" s="36"/>
      <c r="DX436" s="36"/>
      <c r="DY436" s="36"/>
      <c r="DZ436" s="36"/>
      <c r="EA436" s="36"/>
      <c r="EB436" s="36"/>
      <c r="EC436" s="36"/>
      <c r="ED436" s="36"/>
      <c r="EE436" s="36"/>
      <c r="EF436" s="36"/>
      <c r="EG436" s="36"/>
      <c r="EH436" s="36"/>
      <c r="EI436" s="36"/>
      <c r="EJ436" s="36"/>
      <c r="EK436" s="36"/>
      <c r="EL436" s="36"/>
      <c r="EM436" s="36"/>
      <c r="EN436" s="36"/>
      <c r="EO436" s="36"/>
      <c r="EP436" s="36"/>
      <c r="EQ436" s="36"/>
      <c r="ER436" s="36"/>
      <c r="ES436" s="36"/>
      <c r="ET436" s="36"/>
      <c r="EU436" s="36"/>
      <c r="EV436" s="36"/>
      <c r="EW436" s="36"/>
      <c r="EX436" s="36"/>
      <c r="EY436" s="36"/>
      <c r="EZ436" s="36"/>
      <c r="FA436" s="36"/>
      <c r="FB436" s="36"/>
      <c r="FC436" s="36"/>
      <c r="FD436" s="36"/>
      <c r="FE436" s="36"/>
      <c r="FF436" s="36"/>
      <c r="FG436" s="36"/>
      <c r="FH436" s="36"/>
      <c r="FI436" s="36"/>
      <c r="FJ436" s="36"/>
      <c r="FK436" s="36"/>
      <c r="FL436" s="36"/>
      <c r="FM436" s="36"/>
      <c r="FN436" s="36"/>
      <c r="FO436" s="36"/>
      <c r="FP436" s="36"/>
      <c r="FQ436" s="36"/>
      <c r="FR436" s="36"/>
      <c r="FS436" s="36"/>
      <c r="FT436" s="36"/>
      <c r="FU436" s="36"/>
      <c r="FV436" s="36"/>
      <c r="FW436" s="36"/>
      <c r="FX436" s="36"/>
      <c r="FY436" s="36"/>
      <c r="FZ436" s="36"/>
      <c r="GA436" s="36"/>
      <c r="GB436" s="36"/>
      <c r="GC436" s="36"/>
      <c r="GD436" s="36"/>
      <c r="GE436" s="36"/>
      <c r="GF436" s="36"/>
      <c r="GG436" s="36"/>
      <c r="GH436" s="36"/>
      <c r="GI436" s="36"/>
      <c r="GJ436" s="36"/>
      <c r="GK436" s="36"/>
      <c r="GL436" s="36"/>
      <c r="GM436" s="36"/>
      <c r="GN436" s="36"/>
      <c r="GO436" s="36"/>
      <c r="GP436" s="36"/>
      <c r="GQ436" s="36"/>
      <c r="GR436" s="36"/>
      <c r="GS436" s="36"/>
      <c r="GT436" s="36"/>
      <c r="GU436" s="36"/>
      <c r="GV436" s="36"/>
      <c r="GW436" s="36"/>
      <c r="GX436" s="36"/>
      <c r="GY436" s="36"/>
      <c r="GZ436" s="36"/>
      <c r="HA436" s="36"/>
      <c r="HB436" s="36"/>
      <c r="HC436" s="36"/>
    </row>
    <row r="437" spans="1:211" s="38" customFormat="1" ht="24" customHeight="1" x14ac:dyDescent="0.25">
      <c r="A437" s="13" t="s">
        <v>184</v>
      </c>
      <c r="B437" s="92" t="s">
        <v>168</v>
      </c>
      <c r="C437" s="50">
        <v>5042</v>
      </c>
      <c r="D437" s="4" t="s">
        <v>128</v>
      </c>
      <c r="E437" s="4" t="s">
        <v>86</v>
      </c>
      <c r="F437" s="4" t="s">
        <v>87</v>
      </c>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c r="DL437" s="36"/>
      <c r="DM437" s="36"/>
      <c r="DN437" s="36"/>
      <c r="DO437" s="36"/>
      <c r="DP437" s="36"/>
      <c r="DQ437" s="36"/>
      <c r="DR437" s="36"/>
      <c r="DS437" s="36"/>
      <c r="DT437" s="36"/>
      <c r="DU437" s="36"/>
      <c r="DV437" s="36"/>
      <c r="DW437" s="36"/>
      <c r="DX437" s="36"/>
      <c r="DY437" s="36"/>
      <c r="DZ437" s="36"/>
      <c r="EA437" s="36"/>
      <c r="EB437" s="36"/>
      <c r="EC437" s="36"/>
      <c r="ED437" s="36"/>
      <c r="EE437" s="36"/>
      <c r="EF437" s="36"/>
      <c r="EG437" s="36"/>
      <c r="EH437" s="36"/>
      <c r="EI437" s="36"/>
      <c r="EJ437" s="36"/>
      <c r="EK437" s="36"/>
      <c r="EL437" s="36"/>
      <c r="EM437" s="36"/>
      <c r="EN437" s="36"/>
      <c r="EO437" s="36"/>
      <c r="EP437" s="36"/>
      <c r="EQ437" s="36"/>
      <c r="ER437" s="36"/>
      <c r="ES437" s="36"/>
      <c r="ET437" s="36"/>
      <c r="EU437" s="36"/>
      <c r="EV437" s="36"/>
      <c r="EW437" s="36"/>
      <c r="EX437" s="36"/>
      <c r="EY437" s="36"/>
      <c r="EZ437" s="36"/>
      <c r="FA437" s="36"/>
      <c r="FB437" s="36"/>
      <c r="FC437" s="36"/>
      <c r="FD437" s="36"/>
      <c r="FE437" s="36"/>
      <c r="FF437" s="36"/>
      <c r="FG437" s="36"/>
      <c r="FH437" s="36"/>
      <c r="FI437" s="36"/>
      <c r="FJ437" s="36"/>
      <c r="FK437" s="36"/>
      <c r="FL437" s="36"/>
      <c r="FM437" s="36"/>
      <c r="FN437" s="36"/>
      <c r="FO437" s="36"/>
      <c r="FP437" s="36"/>
      <c r="FQ437" s="36"/>
      <c r="FR437" s="36"/>
      <c r="FS437" s="36"/>
      <c r="FT437" s="36"/>
      <c r="FU437" s="36"/>
      <c r="FV437" s="36"/>
      <c r="FW437" s="36"/>
      <c r="FX437" s="36"/>
      <c r="FY437" s="36"/>
      <c r="FZ437" s="36"/>
      <c r="GA437" s="36"/>
      <c r="GB437" s="36"/>
      <c r="GC437" s="36"/>
      <c r="GD437" s="36"/>
      <c r="GE437" s="36"/>
      <c r="GF437" s="36"/>
      <c r="GG437" s="36"/>
      <c r="GH437" s="36"/>
      <c r="GI437" s="36"/>
      <c r="GJ437" s="36"/>
      <c r="GK437" s="36"/>
      <c r="GL437" s="36"/>
      <c r="GM437" s="36"/>
      <c r="GN437" s="36"/>
      <c r="GO437" s="36"/>
      <c r="GP437" s="36"/>
      <c r="GQ437" s="36"/>
      <c r="GR437" s="36"/>
      <c r="GS437" s="36"/>
      <c r="GT437" s="36"/>
      <c r="GU437" s="36"/>
      <c r="GV437" s="36"/>
      <c r="GW437" s="36"/>
      <c r="GX437" s="36"/>
      <c r="GY437" s="36"/>
      <c r="GZ437" s="36"/>
      <c r="HA437" s="36"/>
      <c r="HB437" s="36"/>
      <c r="HC437" s="36"/>
    </row>
    <row r="438" spans="1:211" s="38" customFormat="1" ht="24" customHeight="1" x14ac:dyDescent="0.25">
      <c r="A438" s="13" t="s">
        <v>185</v>
      </c>
      <c r="B438" s="92" t="s">
        <v>168</v>
      </c>
      <c r="C438" s="50">
        <v>3613</v>
      </c>
      <c r="D438" s="4" t="s">
        <v>128</v>
      </c>
      <c r="E438" s="4" t="s">
        <v>86</v>
      </c>
      <c r="F438" s="4" t="s">
        <v>87</v>
      </c>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c r="DL438" s="36"/>
      <c r="DM438" s="36"/>
      <c r="DN438" s="36"/>
      <c r="DO438" s="36"/>
      <c r="DP438" s="36"/>
      <c r="DQ438" s="36"/>
      <c r="DR438" s="36"/>
      <c r="DS438" s="36"/>
      <c r="DT438" s="36"/>
      <c r="DU438" s="36"/>
      <c r="DV438" s="36"/>
      <c r="DW438" s="36"/>
      <c r="DX438" s="36"/>
      <c r="DY438" s="36"/>
      <c r="DZ438" s="36"/>
      <c r="EA438" s="36"/>
      <c r="EB438" s="36"/>
      <c r="EC438" s="36"/>
      <c r="ED438" s="36"/>
      <c r="EE438" s="36"/>
      <c r="EF438" s="36"/>
      <c r="EG438" s="36"/>
      <c r="EH438" s="36"/>
      <c r="EI438" s="36"/>
      <c r="EJ438" s="36"/>
      <c r="EK438" s="36"/>
      <c r="EL438" s="36"/>
      <c r="EM438" s="36"/>
      <c r="EN438" s="36"/>
      <c r="EO438" s="36"/>
      <c r="EP438" s="36"/>
      <c r="EQ438" s="36"/>
      <c r="ER438" s="36"/>
      <c r="ES438" s="36"/>
      <c r="ET438" s="36"/>
      <c r="EU438" s="36"/>
      <c r="EV438" s="36"/>
      <c r="EW438" s="36"/>
      <c r="EX438" s="36"/>
      <c r="EY438" s="36"/>
      <c r="EZ438" s="36"/>
      <c r="FA438" s="36"/>
      <c r="FB438" s="36"/>
      <c r="FC438" s="36"/>
      <c r="FD438" s="36"/>
      <c r="FE438" s="36"/>
      <c r="FF438" s="36"/>
      <c r="FG438" s="36"/>
      <c r="FH438" s="36"/>
      <c r="FI438" s="36"/>
      <c r="FJ438" s="36"/>
      <c r="FK438" s="36"/>
      <c r="FL438" s="36"/>
      <c r="FM438" s="36"/>
      <c r="FN438" s="36"/>
      <c r="FO438" s="36"/>
      <c r="FP438" s="36"/>
      <c r="FQ438" s="36"/>
      <c r="FR438" s="36"/>
      <c r="FS438" s="36"/>
      <c r="FT438" s="36"/>
      <c r="FU438" s="36"/>
      <c r="FV438" s="36"/>
      <c r="FW438" s="36"/>
      <c r="FX438" s="36"/>
      <c r="FY438" s="36"/>
      <c r="FZ438" s="36"/>
      <c r="GA438" s="36"/>
      <c r="GB438" s="36"/>
      <c r="GC438" s="36"/>
      <c r="GD438" s="36"/>
      <c r="GE438" s="36"/>
      <c r="GF438" s="36"/>
      <c r="GG438" s="36"/>
      <c r="GH438" s="36"/>
      <c r="GI438" s="36"/>
      <c r="GJ438" s="36"/>
      <c r="GK438" s="36"/>
      <c r="GL438" s="36"/>
      <c r="GM438" s="36"/>
      <c r="GN438" s="36"/>
      <c r="GO438" s="36"/>
      <c r="GP438" s="36"/>
      <c r="GQ438" s="36"/>
      <c r="GR438" s="36"/>
      <c r="GS438" s="36"/>
      <c r="GT438" s="36"/>
      <c r="GU438" s="36"/>
      <c r="GV438" s="36"/>
      <c r="GW438" s="36"/>
      <c r="GX438" s="36"/>
      <c r="GY438" s="36"/>
      <c r="GZ438" s="36"/>
      <c r="HA438" s="36"/>
      <c r="HB438" s="36"/>
      <c r="HC438" s="36"/>
    </row>
    <row r="439" spans="1:211" s="38" customFormat="1" ht="27.75" customHeight="1" x14ac:dyDescent="0.25">
      <c r="A439" s="39" t="s">
        <v>181</v>
      </c>
      <c r="B439" s="28" t="s">
        <v>182</v>
      </c>
      <c r="C439" s="24"/>
      <c r="D439" s="4" t="s">
        <v>128</v>
      </c>
      <c r="E439" s="40" t="s">
        <v>87</v>
      </c>
      <c r="F439" s="40" t="s">
        <v>87</v>
      </c>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c r="DL439" s="36"/>
      <c r="DM439" s="36"/>
      <c r="DN439" s="36"/>
      <c r="DO439" s="36"/>
      <c r="DP439" s="36"/>
      <c r="DQ439" s="36"/>
      <c r="DR439" s="36"/>
      <c r="DS439" s="36"/>
      <c r="DT439" s="36"/>
      <c r="DU439" s="36"/>
      <c r="DV439" s="36"/>
      <c r="DW439" s="36"/>
      <c r="DX439" s="36"/>
      <c r="DY439" s="36"/>
      <c r="DZ439" s="36"/>
      <c r="EA439" s="36"/>
      <c r="EB439" s="36"/>
      <c r="EC439" s="36"/>
      <c r="ED439" s="36"/>
      <c r="EE439" s="36"/>
      <c r="EF439" s="36"/>
      <c r="EG439" s="36"/>
      <c r="EH439" s="36"/>
      <c r="EI439" s="36"/>
      <c r="EJ439" s="36"/>
      <c r="EK439" s="36"/>
      <c r="EL439" s="36"/>
      <c r="EM439" s="36"/>
      <c r="EN439" s="36"/>
      <c r="EO439" s="36"/>
      <c r="EP439" s="36"/>
      <c r="EQ439" s="36"/>
      <c r="ER439" s="36"/>
      <c r="ES439" s="36"/>
      <c r="ET439" s="36"/>
      <c r="EU439" s="36"/>
      <c r="EV439" s="36"/>
      <c r="EW439" s="36"/>
      <c r="EX439" s="36"/>
      <c r="EY439" s="36"/>
      <c r="EZ439" s="36"/>
      <c r="FA439" s="36"/>
      <c r="FB439" s="36"/>
      <c r="FC439" s="36"/>
      <c r="FD439" s="36"/>
      <c r="FE439" s="36"/>
      <c r="FF439" s="36"/>
      <c r="FG439" s="36"/>
      <c r="FH439" s="36"/>
      <c r="FI439" s="36"/>
      <c r="FJ439" s="36"/>
      <c r="FK439" s="36"/>
      <c r="FL439" s="36"/>
      <c r="FM439" s="36"/>
      <c r="FN439" s="36"/>
      <c r="FO439" s="36"/>
      <c r="FP439" s="36"/>
      <c r="FQ439" s="36"/>
      <c r="FR439" s="36"/>
      <c r="FS439" s="36"/>
      <c r="FT439" s="36"/>
      <c r="FU439" s="36"/>
      <c r="FV439" s="36"/>
      <c r="FW439" s="36"/>
      <c r="FX439" s="36"/>
      <c r="FY439" s="36"/>
      <c r="FZ439" s="36"/>
      <c r="GA439" s="36"/>
      <c r="GB439" s="36"/>
      <c r="GC439" s="36"/>
      <c r="GD439" s="36"/>
      <c r="GE439" s="36"/>
      <c r="GF439" s="36"/>
      <c r="GG439" s="36"/>
      <c r="GH439" s="36"/>
      <c r="GI439" s="36"/>
      <c r="GJ439" s="36"/>
      <c r="GK439" s="36"/>
      <c r="GL439" s="36"/>
      <c r="GM439" s="36"/>
      <c r="GN439" s="36"/>
      <c r="GO439" s="36"/>
      <c r="GP439" s="36"/>
      <c r="GQ439" s="36"/>
      <c r="GR439" s="36"/>
      <c r="GS439" s="36"/>
      <c r="GT439" s="36"/>
      <c r="GU439" s="36"/>
      <c r="GV439" s="36"/>
      <c r="GW439" s="36"/>
      <c r="GX439" s="36"/>
      <c r="GY439" s="36"/>
      <c r="GZ439" s="36"/>
      <c r="HA439" s="36"/>
      <c r="HB439" s="36"/>
      <c r="HC439" s="36"/>
    </row>
    <row r="440" spans="1:211" s="38" customFormat="1" ht="29.25" customHeight="1" x14ac:dyDescent="0.25">
      <c r="A440" s="51"/>
      <c r="B440" s="29"/>
      <c r="C440" s="20"/>
      <c r="D440" s="19"/>
      <c r="E440" s="19"/>
      <c r="F440" s="19"/>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c r="DL440" s="36"/>
      <c r="DM440" s="36"/>
      <c r="DN440" s="36"/>
      <c r="DO440" s="36"/>
      <c r="DP440" s="36"/>
      <c r="DQ440" s="36"/>
      <c r="DR440" s="36"/>
      <c r="DS440" s="36"/>
      <c r="DT440" s="36"/>
      <c r="DU440" s="36"/>
      <c r="DV440" s="36"/>
      <c r="DW440" s="36"/>
      <c r="DX440" s="36"/>
      <c r="DY440" s="36"/>
      <c r="DZ440" s="36"/>
      <c r="EA440" s="36"/>
      <c r="EB440" s="36"/>
      <c r="EC440" s="36"/>
      <c r="ED440" s="36"/>
      <c r="EE440" s="36"/>
      <c r="EF440" s="36"/>
      <c r="EG440" s="36"/>
      <c r="EH440" s="36"/>
      <c r="EI440" s="36"/>
      <c r="EJ440" s="36"/>
      <c r="EK440" s="36"/>
      <c r="EL440" s="36"/>
      <c r="EM440" s="36"/>
      <c r="EN440" s="36"/>
      <c r="EO440" s="36"/>
      <c r="EP440" s="36"/>
      <c r="EQ440" s="36"/>
      <c r="ER440" s="36"/>
      <c r="ES440" s="36"/>
      <c r="ET440" s="36"/>
      <c r="EU440" s="36"/>
      <c r="EV440" s="36"/>
      <c r="EW440" s="36"/>
      <c r="EX440" s="36"/>
      <c r="EY440" s="36"/>
      <c r="EZ440" s="36"/>
      <c r="FA440" s="36"/>
      <c r="FB440" s="36"/>
      <c r="FC440" s="36"/>
      <c r="FD440" s="36"/>
      <c r="FE440" s="36"/>
      <c r="FF440" s="36"/>
      <c r="FG440" s="36"/>
      <c r="FH440" s="36"/>
      <c r="FI440" s="36"/>
      <c r="FJ440" s="36"/>
      <c r="FK440" s="36"/>
      <c r="FL440" s="36"/>
      <c r="FM440" s="36"/>
      <c r="FN440" s="36"/>
      <c r="FO440" s="36"/>
      <c r="FP440" s="36"/>
      <c r="FQ440" s="36"/>
      <c r="FR440" s="36"/>
      <c r="FS440" s="36"/>
      <c r="FT440" s="36"/>
      <c r="FU440" s="36"/>
      <c r="FV440" s="36"/>
      <c r="FW440" s="36"/>
      <c r="FX440" s="36"/>
      <c r="FY440" s="36"/>
      <c r="FZ440" s="36"/>
      <c r="GA440" s="36"/>
      <c r="GB440" s="36"/>
      <c r="GC440" s="36"/>
      <c r="GD440" s="36"/>
      <c r="GE440" s="36"/>
      <c r="GF440" s="36"/>
      <c r="GG440" s="36"/>
      <c r="GH440" s="36"/>
      <c r="GI440" s="36"/>
      <c r="GJ440" s="36"/>
      <c r="GK440" s="36"/>
      <c r="GL440" s="36"/>
      <c r="GM440" s="36"/>
      <c r="GN440" s="36"/>
      <c r="GO440" s="36"/>
      <c r="GP440" s="36"/>
      <c r="GQ440" s="36"/>
      <c r="GR440" s="36"/>
      <c r="GS440" s="36"/>
      <c r="GT440" s="36"/>
      <c r="GU440" s="36"/>
      <c r="GV440" s="36"/>
      <c r="GW440" s="36"/>
      <c r="GX440" s="36"/>
      <c r="GY440" s="36"/>
      <c r="GZ440" s="36"/>
      <c r="HA440" s="36"/>
      <c r="HB440" s="36"/>
      <c r="HC440" s="36"/>
    </row>
    <row r="441" spans="1:211" s="38" customFormat="1" ht="30" customHeight="1" x14ac:dyDescent="0.25">
      <c r="A441" s="91" t="s">
        <v>339</v>
      </c>
      <c r="B441" s="29"/>
      <c r="C441" s="20"/>
      <c r="D441" s="19"/>
      <c r="E441" s="19"/>
      <c r="F441" s="19"/>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36"/>
      <c r="EF441" s="36"/>
      <c r="EG441" s="36"/>
      <c r="EH441" s="36"/>
      <c r="EI441" s="36"/>
      <c r="EJ441" s="36"/>
      <c r="EK441" s="36"/>
      <c r="EL441" s="36"/>
      <c r="EM441" s="36"/>
      <c r="EN441" s="36"/>
      <c r="EO441" s="36"/>
      <c r="EP441" s="36"/>
      <c r="EQ441" s="36"/>
      <c r="ER441" s="36"/>
      <c r="ES441" s="36"/>
      <c r="ET441" s="36"/>
      <c r="EU441" s="36"/>
      <c r="EV441" s="36"/>
      <c r="EW441" s="36"/>
      <c r="EX441" s="36"/>
      <c r="EY441" s="36"/>
      <c r="EZ441" s="36"/>
      <c r="FA441" s="36"/>
      <c r="FB441" s="36"/>
      <c r="FC441" s="36"/>
      <c r="FD441" s="36"/>
      <c r="FE441" s="36"/>
      <c r="FF441" s="36"/>
      <c r="FG441" s="36"/>
      <c r="FH441" s="36"/>
      <c r="FI441" s="36"/>
      <c r="FJ441" s="36"/>
      <c r="FK441" s="36"/>
      <c r="FL441" s="36"/>
      <c r="FM441" s="36"/>
      <c r="FN441" s="36"/>
      <c r="FO441" s="36"/>
      <c r="FP441" s="36"/>
      <c r="FQ441" s="36"/>
      <c r="FR441" s="36"/>
      <c r="FS441" s="36"/>
      <c r="FT441" s="36"/>
      <c r="FU441" s="36"/>
      <c r="FV441" s="36"/>
      <c r="FW441" s="36"/>
      <c r="FX441" s="36"/>
      <c r="FY441" s="36"/>
      <c r="FZ441" s="36"/>
      <c r="GA441" s="36"/>
      <c r="GB441" s="36"/>
      <c r="GC441" s="36"/>
      <c r="GD441" s="36"/>
      <c r="GE441" s="36"/>
      <c r="GF441" s="36"/>
      <c r="GG441" s="36"/>
      <c r="GH441" s="36"/>
      <c r="GI441" s="36"/>
      <c r="GJ441" s="36"/>
      <c r="GK441" s="36"/>
      <c r="GL441" s="36"/>
      <c r="GM441" s="36"/>
      <c r="GN441" s="36"/>
      <c r="GO441" s="36"/>
      <c r="GP441" s="36"/>
      <c r="GQ441" s="36"/>
      <c r="GR441" s="36"/>
      <c r="GS441" s="36"/>
      <c r="GT441" s="36"/>
      <c r="GU441" s="36"/>
      <c r="GV441" s="36"/>
      <c r="GW441" s="36"/>
      <c r="GX441" s="36"/>
      <c r="GY441" s="36"/>
      <c r="GZ441" s="36"/>
      <c r="HA441" s="36"/>
      <c r="HB441" s="36"/>
      <c r="HC441" s="36"/>
    </row>
    <row r="442" spans="1:211" ht="25.5" x14ac:dyDescent="0.25">
      <c r="A442" s="1" t="s">
        <v>807</v>
      </c>
      <c r="B442" s="42"/>
      <c r="C442" s="35"/>
      <c r="D442" s="40"/>
      <c r="E442" s="37"/>
      <c r="F442" s="37"/>
    </row>
    <row r="443" spans="1:211" s="38" customFormat="1" ht="36.75" customHeight="1" x14ac:dyDescent="0.25">
      <c r="A443" s="39" t="s">
        <v>217</v>
      </c>
      <c r="B443" s="28" t="s">
        <v>107</v>
      </c>
      <c r="C443" s="24">
        <v>6925</v>
      </c>
      <c r="D443" s="40" t="s">
        <v>128</v>
      </c>
      <c r="E443" s="40" t="s">
        <v>87</v>
      </c>
      <c r="F443" s="40" t="s">
        <v>102</v>
      </c>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c r="DL443" s="36"/>
      <c r="DM443" s="36"/>
      <c r="DN443" s="36"/>
      <c r="DO443" s="36"/>
      <c r="DP443" s="36"/>
      <c r="DQ443" s="36"/>
      <c r="DR443" s="36"/>
      <c r="DS443" s="36"/>
      <c r="DT443" s="36"/>
      <c r="DU443" s="36"/>
      <c r="DV443" s="36"/>
      <c r="DW443" s="36"/>
      <c r="DX443" s="36"/>
      <c r="DY443" s="36"/>
      <c r="DZ443" s="36"/>
      <c r="EA443" s="36"/>
      <c r="EB443" s="36"/>
      <c r="EC443" s="36"/>
      <c r="ED443" s="36"/>
      <c r="EE443" s="36"/>
      <c r="EF443" s="36"/>
      <c r="EG443" s="36"/>
      <c r="EH443" s="36"/>
      <c r="EI443" s="36"/>
      <c r="EJ443" s="36"/>
      <c r="EK443" s="36"/>
      <c r="EL443" s="36"/>
      <c r="EM443" s="36"/>
      <c r="EN443" s="36"/>
      <c r="EO443" s="36"/>
      <c r="EP443" s="36"/>
      <c r="EQ443" s="36"/>
      <c r="ER443" s="36"/>
      <c r="ES443" s="36"/>
      <c r="ET443" s="36"/>
      <c r="EU443" s="36"/>
      <c r="EV443" s="36"/>
      <c r="EW443" s="36"/>
      <c r="EX443" s="36"/>
      <c r="EY443" s="36"/>
      <c r="EZ443" s="36"/>
      <c r="FA443" s="36"/>
      <c r="FB443" s="36"/>
      <c r="FC443" s="36"/>
      <c r="FD443" s="36"/>
      <c r="FE443" s="36"/>
      <c r="FF443" s="36"/>
      <c r="FG443" s="36"/>
      <c r="FH443" s="36"/>
      <c r="FI443" s="36"/>
      <c r="FJ443" s="36"/>
      <c r="FK443" s="36"/>
      <c r="FL443" s="36"/>
      <c r="FM443" s="36"/>
      <c r="FN443" s="36"/>
      <c r="FO443" s="36"/>
      <c r="FP443" s="36"/>
      <c r="FQ443" s="36"/>
      <c r="FR443" s="36"/>
      <c r="FS443" s="36"/>
      <c r="FT443" s="36"/>
      <c r="FU443" s="36"/>
      <c r="FV443" s="36"/>
      <c r="FW443" s="36"/>
      <c r="FX443" s="36"/>
      <c r="FY443" s="36"/>
      <c r="FZ443" s="36"/>
      <c r="GA443" s="36"/>
      <c r="GB443" s="36"/>
      <c r="GC443" s="36"/>
      <c r="GD443" s="36"/>
      <c r="GE443" s="36"/>
      <c r="GF443" s="36"/>
      <c r="GG443" s="36"/>
      <c r="GH443" s="36"/>
      <c r="GI443" s="36"/>
      <c r="GJ443" s="36"/>
      <c r="GK443" s="36"/>
      <c r="GL443" s="36"/>
      <c r="GM443" s="36"/>
      <c r="GN443" s="36"/>
      <c r="GO443" s="36"/>
      <c r="GP443" s="36"/>
      <c r="GQ443" s="36"/>
      <c r="GR443" s="36"/>
      <c r="GS443" s="36"/>
      <c r="GT443" s="36"/>
      <c r="GU443" s="36"/>
      <c r="GV443" s="36"/>
      <c r="GW443" s="36"/>
      <c r="GX443" s="36"/>
      <c r="GY443" s="36"/>
      <c r="GZ443" s="36"/>
      <c r="HA443" s="36"/>
      <c r="HB443" s="36"/>
      <c r="HC443" s="36"/>
    </row>
    <row r="444" spans="1:211" s="38" customFormat="1" ht="23.25" customHeight="1" x14ac:dyDescent="0.25">
      <c r="A444" s="39" t="s">
        <v>218</v>
      </c>
      <c r="B444" s="28" t="s">
        <v>189</v>
      </c>
      <c r="C444" s="24">
        <v>30825</v>
      </c>
      <c r="D444" s="40" t="s">
        <v>128</v>
      </c>
      <c r="E444" s="40" t="s">
        <v>87</v>
      </c>
      <c r="F444" s="40" t="s">
        <v>102</v>
      </c>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c r="DL444" s="36"/>
      <c r="DM444" s="36"/>
      <c r="DN444" s="36"/>
      <c r="DO444" s="36"/>
      <c r="DP444" s="36"/>
      <c r="DQ444" s="36"/>
      <c r="DR444" s="36"/>
      <c r="DS444" s="36"/>
      <c r="DT444" s="36"/>
      <c r="DU444" s="36"/>
      <c r="DV444" s="36"/>
      <c r="DW444" s="36"/>
      <c r="DX444" s="36"/>
      <c r="DY444" s="36"/>
      <c r="DZ444" s="36"/>
      <c r="EA444" s="36"/>
      <c r="EB444" s="36"/>
      <c r="EC444" s="36"/>
      <c r="ED444" s="36"/>
      <c r="EE444" s="36"/>
      <c r="EF444" s="36"/>
      <c r="EG444" s="36"/>
      <c r="EH444" s="36"/>
      <c r="EI444" s="36"/>
      <c r="EJ444" s="36"/>
      <c r="EK444" s="36"/>
      <c r="EL444" s="36"/>
      <c r="EM444" s="36"/>
      <c r="EN444" s="36"/>
      <c r="EO444" s="36"/>
      <c r="EP444" s="36"/>
      <c r="EQ444" s="36"/>
      <c r="ER444" s="36"/>
      <c r="ES444" s="36"/>
      <c r="ET444" s="36"/>
      <c r="EU444" s="36"/>
      <c r="EV444" s="36"/>
      <c r="EW444" s="36"/>
      <c r="EX444" s="36"/>
      <c r="EY444" s="36"/>
      <c r="EZ444" s="36"/>
      <c r="FA444" s="36"/>
      <c r="FB444" s="36"/>
      <c r="FC444" s="36"/>
      <c r="FD444" s="36"/>
      <c r="FE444" s="36"/>
      <c r="FF444" s="36"/>
      <c r="FG444" s="36"/>
      <c r="FH444" s="36"/>
      <c r="FI444" s="36"/>
      <c r="FJ444" s="36"/>
      <c r="FK444" s="36"/>
      <c r="FL444" s="36"/>
      <c r="FM444" s="36"/>
      <c r="FN444" s="36"/>
      <c r="FO444" s="36"/>
      <c r="FP444" s="36"/>
      <c r="FQ444" s="36"/>
      <c r="FR444" s="36"/>
      <c r="FS444" s="36"/>
      <c r="FT444" s="36"/>
      <c r="FU444" s="36"/>
      <c r="FV444" s="36"/>
      <c r="FW444" s="36"/>
      <c r="FX444" s="36"/>
      <c r="FY444" s="36"/>
      <c r="FZ444" s="36"/>
      <c r="GA444" s="36"/>
      <c r="GB444" s="36"/>
      <c r="GC444" s="36"/>
      <c r="GD444" s="36"/>
      <c r="GE444" s="36"/>
      <c r="GF444" s="36"/>
      <c r="GG444" s="36"/>
      <c r="GH444" s="36"/>
      <c r="GI444" s="36"/>
      <c r="GJ444" s="36"/>
      <c r="GK444" s="36"/>
      <c r="GL444" s="36"/>
      <c r="GM444" s="36"/>
      <c r="GN444" s="36"/>
      <c r="GO444" s="36"/>
      <c r="GP444" s="36"/>
      <c r="GQ444" s="36"/>
      <c r="GR444" s="36"/>
      <c r="GS444" s="36"/>
      <c r="GT444" s="36"/>
      <c r="GU444" s="36"/>
      <c r="GV444" s="36"/>
      <c r="GW444" s="36"/>
      <c r="GX444" s="36"/>
      <c r="GY444" s="36"/>
      <c r="GZ444" s="36"/>
      <c r="HA444" s="36"/>
      <c r="HB444" s="36"/>
      <c r="HC444" s="36"/>
    </row>
    <row r="445" spans="1:211" s="38" customFormat="1" ht="23.25" customHeight="1" x14ac:dyDescent="0.25">
      <c r="A445" s="39" t="s">
        <v>218</v>
      </c>
      <c r="B445" s="28" t="s">
        <v>189</v>
      </c>
      <c r="C445" s="24">
        <v>36428.57</v>
      </c>
      <c r="D445" s="40" t="s">
        <v>128</v>
      </c>
      <c r="E445" s="40" t="s">
        <v>11</v>
      </c>
      <c r="F445" s="40" t="s">
        <v>16</v>
      </c>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36"/>
      <c r="EB445" s="36"/>
      <c r="EC445" s="36"/>
      <c r="ED445" s="36"/>
      <c r="EE445" s="36"/>
      <c r="EF445" s="36"/>
      <c r="EG445" s="36"/>
      <c r="EH445" s="36"/>
      <c r="EI445" s="36"/>
      <c r="EJ445" s="36"/>
      <c r="EK445" s="36"/>
      <c r="EL445" s="36"/>
      <c r="EM445" s="36"/>
      <c r="EN445" s="36"/>
      <c r="EO445" s="36"/>
      <c r="EP445" s="36"/>
      <c r="EQ445" s="36"/>
      <c r="ER445" s="36"/>
      <c r="ES445" s="36"/>
      <c r="ET445" s="36"/>
      <c r="EU445" s="36"/>
      <c r="EV445" s="36"/>
      <c r="EW445" s="36"/>
      <c r="EX445" s="36"/>
      <c r="EY445" s="36"/>
      <c r="EZ445" s="36"/>
      <c r="FA445" s="36"/>
      <c r="FB445" s="36"/>
      <c r="FC445" s="36"/>
      <c r="FD445" s="36"/>
      <c r="FE445" s="36"/>
      <c r="FF445" s="36"/>
      <c r="FG445" s="36"/>
      <c r="FH445" s="36"/>
      <c r="FI445" s="36"/>
      <c r="FJ445" s="36"/>
      <c r="FK445" s="36"/>
      <c r="FL445" s="36"/>
      <c r="FM445" s="36"/>
      <c r="FN445" s="36"/>
      <c r="FO445" s="36"/>
      <c r="FP445" s="36"/>
      <c r="FQ445" s="36"/>
      <c r="FR445" s="36"/>
      <c r="FS445" s="36"/>
      <c r="FT445" s="36"/>
      <c r="FU445" s="36"/>
      <c r="FV445" s="36"/>
      <c r="FW445" s="36"/>
      <c r="FX445" s="36"/>
      <c r="FY445" s="36"/>
      <c r="FZ445" s="36"/>
      <c r="GA445" s="36"/>
      <c r="GB445" s="36"/>
      <c r="GC445" s="36"/>
      <c r="GD445" s="36"/>
      <c r="GE445" s="36"/>
      <c r="GF445" s="36"/>
      <c r="GG445" s="36"/>
      <c r="GH445" s="36"/>
      <c r="GI445" s="36"/>
      <c r="GJ445" s="36"/>
      <c r="GK445" s="36"/>
      <c r="GL445" s="36"/>
      <c r="GM445" s="36"/>
      <c r="GN445" s="36"/>
      <c r="GO445" s="36"/>
      <c r="GP445" s="36"/>
      <c r="GQ445" s="36"/>
      <c r="GR445" s="36"/>
      <c r="GS445" s="36"/>
      <c r="GT445" s="36"/>
      <c r="GU445" s="36"/>
      <c r="GV445" s="36"/>
      <c r="GW445" s="36"/>
      <c r="GX445" s="36"/>
      <c r="GY445" s="36"/>
      <c r="GZ445" s="36"/>
      <c r="HA445" s="36"/>
      <c r="HB445" s="36"/>
      <c r="HC445" s="36"/>
    </row>
    <row r="446" spans="1:211" s="38" customFormat="1" x14ac:dyDescent="0.25">
      <c r="A446" s="51"/>
      <c r="B446" s="97"/>
      <c r="C446" s="98"/>
      <c r="D446" s="19"/>
      <c r="E446" s="19"/>
      <c r="F446" s="19"/>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c r="EK446" s="36"/>
      <c r="EL446" s="36"/>
      <c r="EM446" s="36"/>
      <c r="EN446" s="36"/>
      <c r="EO446" s="36"/>
      <c r="EP446" s="36"/>
      <c r="EQ446" s="36"/>
      <c r="ER446" s="36"/>
      <c r="ES446" s="36"/>
      <c r="ET446" s="36"/>
      <c r="EU446" s="36"/>
      <c r="EV446" s="36"/>
      <c r="EW446" s="36"/>
      <c r="EX446" s="36"/>
      <c r="EY446" s="36"/>
      <c r="EZ446" s="36"/>
      <c r="FA446" s="36"/>
      <c r="FB446" s="36"/>
      <c r="FC446" s="36"/>
      <c r="FD446" s="36"/>
      <c r="FE446" s="36"/>
      <c r="FF446" s="36"/>
      <c r="FG446" s="36"/>
      <c r="FH446" s="36"/>
      <c r="FI446" s="36"/>
      <c r="FJ446" s="36"/>
      <c r="FK446" s="36"/>
      <c r="FL446" s="36"/>
      <c r="FM446" s="36"/>
      <c r="FN446" s="36"/>
      <c r="FO446" s="36"/>
      <c r="FP446" s="36"/>
      <c r="FQ446" s="36"/>
      <c r="FR446" s="36"/>
      <c r="FS446" s="36"/>
      <c r="FT446" s="36"/>
      <c r="FU446" s="36"/>
      <c r="FV446" s="36"/>
      <c r="FW446" s="36"/>
      <c r="FX446" s="36"/>
      <c r="FY446" s="36"/>
      <c r="FZ446" s="36"/>
      <c r="GA446" s="36"/>
      <c r="GB446" s="36"/>
      <c r="GC446" s="36"/>
      <c r="GD446" s="36"/>
      <c r="GE446" s="36"/>
      <c r="GF446" s="36"/>
      <c r="GG446" s="36"/>
      <c r="GH446" s="36"/>
      <c r="GI446" s="36"/>
      <c r="GJ446" s="36"/>
      <c r="GK446" s="36"/>
      <c r="GL446" s="36"/>
      <c r="GM446" s="36"/>
      <c r="GN446" s="36"/>
      <c r="GO446" s="36"/>
      <c r="GP446" s="36"/>
      <c r="GQ446" s="36"/>
      <c r="GR446" s="36"/>
      <c r="GS446" s="36"/>
      <c r="GT446" s="36"/>
      <c r="GU446" s="36"/>
      <c r="GV446" s="36"/>
      <c r="GW446" s="36"/>
      <c r="GX446" s="36"/>
      <c r="GY446" s="36"/>
      <c r="GZ446" s="36"/>
      <c r="HA446" s="36"/>
      <c r="HB446" s="36"/>
      <c r="HC446" s="36"/>
    </row>
    <row r="447" spans="1:211" s="38" customFormat="1" ht="30" customHeight="1" x14ac:dyDescent="0.25">
      <c r="A447" s="91" t="s">
        <v>115</v>
      </c>
      <c r="B447" s="29"/>
      <c r="C447" s="20"/>
      <c r="D447" s="19"/>
      <c r="E447" s="19"/>
      <c r="F447" s="19"/>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c r="DL447" s="36"/>
      <c r="DM447" s="36"/>
      <c r="DN447" s="36"/>
      <c r="DO447" s="36"/>
      <c r="DP447" s="36"/>
      <c r="DQ447" s="36"/>
      <c r="DR447" s="36"/>
      <c r="DS447" s="36"/>
      <c r="DT447" s="36"/>
      <c r="DU447" s="36"/>
      <c r="DV447" s="36"/>
      <c r="DW447" s="36"/>
      <c r="DX447" s="36"/>
      <c r="DY447" s="36"/>
      <c r="DZ447" s="36"/>
      <c r="EA447" s="36"/>
      <c r="EB447" s="36"/>
      <c r="EC447" s="36"/>
      <c r="ED447" s="36"/>
      <c r="EE447" s="36"/>
      <c r="EF447" s="36"/>
      <c r="EG447" s="36"/>
      <c r="EH447" s="36"/>
      <c r="EI447" s="36"/>
      <c r="EJ447" s="36"/>
      <c r="EK447" s="36"/>
      <c r="EL447" s="36"/>
      <c r="EM447" s="36"/>
      <c r="EN447" s="36"/>
      <c r="EO447" s="36"/>
      <c r="EP447" s="36"/>
      <c r="EQ447" s="36"/>
      <c r="ER447" s="36"/>
      <c r="ES447" s="36"/>
      <c r="ET447" s="36"/>
      <c r="EU447" s="36"/>
      <c r="EV447" s="36"/>
      <c r="EW447" s="36"/>
      <c r="EX447" s="36"/>
      <c r="EY447" s="36"/>
      <c r="EZ447" s="36"/>
      <c r="FA447" s="36"/>
      <c r="FB447" s="36"/>
      <c r="FC447" s="36"/>
      <c r="FD447" s="36"/>
      <c r="FE447" s="36"/>
      <c r="FF447" s="36"/>
      <c r="FG447" s="36"/>
      <c r="FH447" s="36"/>
      <c r="FI447" s="36"/>
      <c r="FJ447" s="36"/>
      <c r="FK447" s="36"/>
      <c r="FL447" s="36"/>
      <c r="FM447" s="36"/>
      <c r="FN447" s="36"/>
      <c r="FO447" s="36"/>
      <c r="FP447" s="36"/>
      <c r="FQ447" s="36"/>
      <c r="FR447" s="36"/>
      <c r="FS447" s="36"/>
      <c r="FT447" s="36"/>
      <c r="FU447" s="36"/>
      <c r="FV447" s="36"/>
      <c r="FW447" s="36"/>
      <c r="FX447" s="36"/>
      <c r="FY447" s="36"/>
      <c r="FZ447" s="36"/>
      <c r="GA447" s="36"/>
      <c r="GB447" s="36"/>
      <c r="GC447" s="36"/>
      <c r="GD447" s="36"/>
      <c r="GE447" s="36"/>
      <c r="GF447" s="36"/>
      <c r="GG447" s="36"/>
      <c r="GH447" s="36"/>
      <c r="GI447" s="36"/>
      <c r="GJ447" s="36"/>
      <c r="GK447" s="36"/>
      <c r="GL447" s="36"/>
      <c r="GM447" s="36"/>
      <c r="GN447" s="36"/>
      <c r="GO447" s="36"/>
      <c r="GP447" s="36"/>
      <c r="GQ447" s="36"/>
      <c r="GR447" s="36"/>
      <c r="GS447" s="36"/>
      <c r="GT447" s="36"/>
      <c r="GU447" s="36"/>
      <c r="GV447" s="36"/>
      <c r="GW447" s="36"/>
      <c r="GX447" s="36"/>
      <c r="GY447" s="36"/>
      <c r="GZ447" s="36"/>
      <c r="HA447" s="36"/>
      <c r="HB447" s="36"/>
      <c r="HC447" s="36"/>
    </row>
    <row r="448" spans="1:211" s="38" customFormat="1" ht="25.5" customHeight="1" x14ac:dyDescent="0.25">
      <c r="A448" s="39" t="s">
        <v>116</v>
      </c>
      <c r="B448" s="28" t="s">
        <v>117</v>
      </c>
      <c r="C448" s="24">
        <v>7000</v>
      </c>
      <c r="D448" s="40" t="s">
        <v>99</v>
      </c>
      <c r="E448" s="40" t="s">
        <v>97</v>
      </c>
      <c r="F448" s="40" t="s">
        <v>100</v>
      </c>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c r="DL448" s="36"/>
      <c r="DM448" s="36"/>
      <c r="DN448" s="36"/>
      <c r="DO448" s="36"/>
      <c r="DP448" s="36"/>
      <c r="DQ448" s="36"/>
      <c r="DR448" s="36"/>
      <c r="DS448" s="36"/>
      <c r="DT448" s="36"/>
      <c r="DU448" s="36"/>
      <c r="DV448" s="36"/>
      <c r="DW448" s="36"/>
      <c r="DX448" s="36"/>
      <c r="DY448" s="36"/>
      <c r="DZ448" s="36"/>
      <c r="EA448" s="36"/>
      <c r="EB448" s="36"/>
      <c r="EC448" s="36"/>
      <c r="ED448" s="36"/>
      <c r="EE448" s="36"/>
      <c r="EF448" s="36"/>
      <c r="EG448" s="36"/>
      <c r="EH448" s="36"/>
      <c r="EI448" s="36"/>
      <c r="EJ448" s="36"/>
      <c r="EK448" s="36"/>
      <c r="EL448" s="36"/>
      <c r="EM448" s="36"/>
      <c r="EN448" s="36"/>
      <c r="EO448" s="36"/>
      <c r="EP448" s="36"/>
      <c r="EQ448" s="36"/>
      <c r="ER448" s="36"/>
      <c r="ES448" s="36"/>
      <c r="ET448" s="36"/>
      <c r="EU448" s="36"/>
      <c r="EV448" s="36"/>
      <c r="EW448" s="36"/>
      <c r="EX448" s="36"/>
      <c r="EY448" s="36"/>
      <c r="EZ448" s="36"/>
      <c r="FA448" s="36"/>
      <c r="FB448" s="36"/>
      <c r="FC448" s="36"/>
      <c r="FD448" s="36"/>
      <c r="FE448" s="36"/>
      <c r="FF448" s="36"/>
      <c r="FG448" s="36"/>
      <c r="FH448" s="36"/>
      <c r="FI448" s="36"/>
      <c r="FJ448" s="36"/>
      <c r="FK448" s="36"/>
      <c r="FL448" s="36"/>
      <c r="FM448" s="36"/>
      <c r="FN448" s="36"/>
      <c r="FO448" s="36"/>
      <c r="FP448" s="36"/>
      <c r="FQ448" s="36"/>
      <c r="FR448" s="36"/>
      <c r="FS448" s="36"/>
      <c r="FT448" s="36"/>
      <c r="FU448" s="36"/>
      <c r="FV448" s="36"/>
      <c r="FW448" s="36"/>
      <c r="FX448" s="36"/>
      <c r="FY448" s="36"/>
      <c r="FZ448" s="36"/>
      <c r="GA448" s="36"/>
      <c r="GB448" s="36"/>
      <c r="GC448" s="36"/>
      <c r="GD448" s="36"/>
      <c r="GE448" s="36"/>
      <c r="GF448" s="36"/>
      <c r="GG448" s="36"/>
      <c r="GH448" s="36"/>
      <c r="GI448" s="36"/>
      <c r="GJ448" s="36"/>
      <c r="GK448" s="36"/>
      <c r="GL448" s="36"/>
      <c r="GM448" s="36"/>
      <c r="GN448" s="36"/>
      <c r="GO448" s="36"/>
      <c r="GP448" s="36"/>
      <c r="GQ448" s="36"/>
      <c r="GR448" s="36"/>
      <c r="GS448" s="36"/>
      <c r="GT448" s="36"/>
      <c r="GU448" s="36"/>
      <c r="GV448" s="36"/>
      <c r="GW448" s="36"/>
      <c r="GX448" s="36"/>
      <c r="GY448" s="36"/>
      <c r="GZ448" s="36"/>
      <c r="HA448" s="36"/>
      <c r="HB448" s="36"/>
      <c r="HC448" s="36"/>
    </row>
    <row r="449" spans="1:211" s="38" customFormat="1" ht="36" x14ac:dyDescent="0.25">
      <c r="A449" s="23" t="s">
        <v>118</v>
      </c>
      <c r="B449" s="93" t="s">
        <v>119</v>
      </c>
      <c r="C449" s="56">
        <v>4212</v>
      </c>
      <c r="D449" s="22" t="s">
        <v>99</v>
      </c>
      <c r="E449" s="22" t="s">
        <v>105</v>
      </c>
      <c r="F449" s="22" t="s">
        <v>100</v>
      </c>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c r="DL449" s="36"/>
      <c r="DM449" s="36"/>
      <c r="DN449" s="36"/>
      <c r="DO449" s="36"/>
      <c r="DP449" s="36"/>
      <c r="DQ449" s="36"/>
      <c r="DR449" s="36"/>
      <c r="DS449" s="36"/>
      <c r="DT449" s="36"/>
      <c r="DU449" s="36"/>
      <c r="DV449" s="36"/>
      <c r="DW449" s="36"/>
      <c r="DX449" s="36"/>
      <c r="DY449" s="36"/>
      <c r="DZ449" s="36"/>
      <c r="EA449" s="36"/>
      <c r="EB449" s="36"/>
      <c r="EC449" s="36"/>
      <c r="ED449" s="36"/>
      <c r="EE449" s="36"/>
      <c r="EF449" s="36"/>
      <c r="EG449" s="36"/>
      <c r="EH449" s="36"/>
      <c r="EI449" s="36"/>
      <c r="EJ449" s="36"/>
      <c r="EK449" s="36"/>
      <c r="EL449" s="36"/>
      <c r="EM449" s="36"/>
      <c r="EN449" s="36"/>
      <c r="EO449" s="36"/>
      <c r="EP449" s="36"/>
      <c r="EQ449" s="36"/>
      <c r="ER449" s="36"/>
      <c r="ES449" s="36"/>
      <c r="ET449" s="36"/>
      <c r="EU449" s="36"/>
      <c r="EV449" s="36"/>
      <c r="EW449" s="36"/>
      <c r="EX449" s="36"/>
      <c r="EY449" s="36"/>
      <c r="EZ449" s="36"/>
      <c r="FA449" s="36"/>
      <c r="FB449" s="36"/>
      <c r="FC449" s="36"/>
      <c r="FD449" s="36"/>
      <c r="FE449" s="36"/>
      <c r="FF449" s="36"/>
      <c r="FG449" s="36"/>
      <c r="FH449" s="36"/>
      <c r="FI449" s="36"/>
      <c r="FJ449" s="36"/>
      <c r="FK449" s="36"/>
      <c r="FL449" s="36"/>
      <c r="FM449" s="36"/>
      <c r="FN449" s="36"/>
      <c r="FO449" s="36"/>
      <c r="FP449" s="36"/>
      <c r="FQ449" s="36"/>
      <c r="FR449" s="36"/>
      <c r="FS449" s="36"/>
      <c r="FT449" s="36"/>
      <c r="FU449" s="36"/>
      <c r="FV449" s="36"/>
      <c r="FW449" s="36"/>
      <c r="FX449" s="36"/>
      <c r="FY449" s="36"/>
      <c r="FZ449" s="36"/>
      <c r="GA449" s="36"/>
      <c r="GB449" s="36"/>
      <c r="GC449" s="36"/>
      <c r="GD449" s="36"/>
      <c r="GE449" s="36"/>
      <c r="GF449" s="36"/>
      <c r="GG449" s="36"/>
      <c r="GH449" s="36"/>
      <c r="GI449" s="36"/>
      <c r="GJ449" s="36"/>
      <c r="GK449" s="36"/>
      <c r="GL449" s="36"/>
      <c r="GM449" s="36"/>
      <c r="GN449" s="36"/>
      <c r="GO449" s="36"/>
      <c r="GP449" s="36"/>
      <c r="GQ449" s="36"/>
      <c r="GR449" s="36"/>
      <c r="GS449" s="36"/>
      <c r="GT449" s="36"/>
      <c r="GU449" s="36"/>
      <c r="GV449" s="36"/>
      <c r="GW449" s="36"/>
      <c r="GX449" s="36"/>
      <c r="GY449" s="36"/>
      <c r="GZ449" s="36"/>
      <c r="HA449" s="36"/>
      <c r="HB449" s="36"/>
      <c r="HC449" s="36"/>
    </row>
    <row r="450" spans="1:211" s="38" customFormat="1" ht="36" x14ac:dyDescent="0.25">
      <c r="A450" s="39" t="s">
        <v>120</v>
      </c>
      <c r="B450" s="28" t="s">
        <v>121</v>
      </c>
      <c r="C450" s="24">
        <v>122</v>
      </c>
      <c r="D450" s="40" t="s">
        <v>99</v>
      </c>
      <c r="E450" s="40" t="s">
        <v>40</v>
      </c>
      <c r="F450" s="40" t="s">
        <v>40</v>
      </c>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c r="DL450" s="36"/>
      <c r="DM450" s="36"/>
      <c r="DN450" s="36"/>
      <c r="DO450" s="36"/>
      <c r="DP450" s="36"/>
      <c r="DQ450" s="36"/>
      <c r="DR450" s="36"/>
      <c r="DS450" s="36"/>
      <c r="DT450" s="36"/>
      <c r="DU450" s="36"/>
      <c r="DV450" s="36"/>
      <c r="DW450" s="36"/>
      <c r="DX450" s="36"/>
      <c r="DY450" s="36"/>
      <c r="DZ450" s="36"/>
      <c r="EA450" s="36"/>
      <c r="EB450" s="36"/>
      <c r="EC450" s="36"/>
      <c r="ED450" s="36"/>
      <c r="EE450" s="36"/>
      <c r="EF450" s="36"/>
      <c r="EG450" s="36"/>
      <c r="EH450" s="36"/>
      <c r="EI450" s="36"/>
      <c r="EJ450" s="36"/>
      <c r="EK450" s="36"/>
      <c r="EL450" s="36"/>
      <c r="EM450" s="36"/>
      <c r="EN450" s="36"/>
      <c r="EO450" s="36"/>
      <c r="EP450" s="36"/>
      <c r="EQ450" s="36"/>
      <c r="ER450" s="36"/>
      <c r="ES450" s="36"/>
      <c r="ET450" s="36"/>
      <c r="EU450" s="36"/>
      <c r="EV450" s="36"/>
      <c r="EW450" s="36"/>
      <c r="EX450" s="36"/>
      <c r="EY450" s="36"/>
      <c r="EZ450" s="36"/>
      <c r="FA450" s="36"/>
      <c r="FB450" s="36"/>
      <c r="FC450" s="36"/>
      <c r="FD450" s="36"/>
      <c r="FE450" s="36"/>
      <c r="FF450" s="36"/>
      <c r="FG450" s="36"/>
      <c r="FH450" s="36"/>
      <c r="FI450" s="36"/>
      <c r="FJ450" s="36"/>
      <c r="FK450" s="36"/>
      <c r="FL450" s="36"/>
      <c r="FM450" s="36"/>
      <c r="FN450" s="36"/>
      <c r="FO450" s="36"/>
      <c r="FP450" s="36"/>
      <c r="FQ450" s="36"/>
      <c r="FR450" s="36"/>
      <c r="FS450" s="36"/>
      <c r="FT450" s="36"/>
      <c r="FU450" s="36"/>
      <c r="FV450" s="36"/>
      <c r="FW450" s="36"/>
      <c r="FX450" s="36"/>
      <c r="FY450" s="36"/>
      <c r="FZ450" s="36"/>
      <c r="GA450" s="36"/>
      <c r="GB450" s="36"/>
      <c r="GC450" s="36"/>
      <c r="GD450" s="36"/>
      <c r="GE450" s="36"/>
      <c r="GF450" s="36"/>
      <c r="GG450" s="36"/>
      <c r="GH450" s="36"/>
      <c r="GI450" s="36"/>
      <c r="GJ450" s="36"/>
      <c r="GK450" s="36"/>
      <c r="GL450" s="36"/>
      <c r="GM450" s="36"/>
      <c r="GN450" s="36"/>
      <c r="GO450" s="36"/>
      <c r="GP450" s="36"/>
      <c r="GQ450" s="36"/>
      <c r="GR450" s="36"/>
      <c r="GS450" s="36"/>
      <c r="GT450" s="36"/>
      <c r="GU450" s="36"/>
      <c r="GV450" s="36"/>
      <c r="GW450" s="36"/>
      <c r="GX450" s="36"/>
      <c r="GY450" s="36"/>
      <c r="GZ450" s="36"/>
      <c r="HA450" s="36"/>
      <c r="HB450" s="36"/>
      <c r="HC450" s="36"/>
    </row>
    <row r="451" spans="1:211" s="38" customFormat="1" ht="36" x14ac:dyDescent="0.25">
      <c r="A451" s="39" t="s">
        <v>122</v>
      </c>
      <c r="B451" s="28" t="s">
        <v>121</v>
      </c>
      <c r="C451" s="24">
        <v>50</v>
      </c>
      <c r="D451" s="40" t="s">
        <v>99</v>
      </c>
      <c r="E451" s="40" t="s">
        <v>40</v>
      </c>
      <c r="F451" s="40" t="s">
        <v>40</v>
      </c>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c r="DL451" s="36"/>
      <c r="DM451" s="36"/>
      <c r="DN451" s="36"/>
      <c r="DO451" s="36"/>
      <c r="DP451" s="36"/>
      <c r="DQ451" s="36"/>
      <c r="DR451" s="36"/>
      <c r="DS451" s="36"/>
      <c r="DT451" s="36"/>
      <c r="DU451" s="36"/>
      <c r="DV451" s="36"/>
      <c r="DW451" s="36"/>
      <c r="DX451" s="36"/>
      <c r="DY451" s="36"/>
      <c r="DZ451" s="36"/>
      <c r="EA451" s="36"/>
      <c r="EB451" s="36"/>
      <c r="EC451" s="36"/>
      <c r="ED451" s="36"/>
      <c r="EE451" s="36"/>
      <c r="EF451" s="36"/>
      <c r="EG451" s="36"/>
      <c r="EH451" s="36"/>
      <c r="EI451" s="36"/>
      <c r="EJ451" s="36"/>
      <c r="EK451" s="36"/>
      <c r="EL451" s="36"/>
      <c r="EM451" s="36"/>
      <c r="EN451" s="36"/>
      <c r="EO451" s="36"/>
      <c r="EP451" s="36"/>
      <c r="EQ451" s="36"/>
      <c r="ER451" s="36"/>
      <c r="ES451" s="36"/>
      <c r="ET451" s="36"/>
      <c r="EU451" s="36"/>
      <c r="EV451" s="36"/>
      <c r="EW451" s="36"/>
      <c r="EX451" s="36"/>
      <c r="EY451" s="36"/>
      <c r="EZ451" s="36"/>
      <c r="FA451" s="36"/>
      <c r="FB451" s="36"/>
      <c r="FC451" s="36"/>
      <c r="FD451" s="36"/>
      <c r="FE451" s="36"/>
      <c r="FF451" s="36"/>
      <c r="FG451" s="36"/>
      <c r="FH451" s="36"/>
      <c r="FI451" s="36"/>
      <c r="FJ451" s="36"/>
      <c r="FK451" s="36"/>
      <c r="FL451" s="36"/>
      <c r="FM451" s="36"/>
      <c r="FN451" s="36"/>
      <c r="FO451" s="36"/>
      <c r="FP451" s="36"/>
      <c r="FQ451" s="36"/>
      <c r="FR451" s="36"/>
      <c r="FS451" s="36"/>
      <c r="FT451" s="36"/>
      <c r="FU451" s="36"/>
      <c r="FV451" s="36"/>
      <c r="FW451" s="36"/>
      <c r="FX451" s="36"/>
      <c r="FY451" s="36"/>
      <c r="FZ451" s="36"/>
      <c r="GA451" s="36"/>
      <c r="GB451" s="36"/>
      <c r="GC451" s="36"/>
      <c r="GD451" s="36"/>
      <c r="GE451" s="36"/>
      <c r="GF451" s="36"/>
      <c r="GG451" s="36"/>
      <c r="GH451" s="36"/>
      <c r="GI451" s="36"/>
      <c r="GJ451" s="36"/>
      <c r="GK451" s="36"/>
      <c r="GL451" s="36"/>
      <c r="GM451" s="36"/>
      <c r="GN451" s="36"/>
      <c r="GO451" s="36"/>
      <c r="GP451" s="36"/>
      <c r="GQ451" s="36"/>
      <c r="GR451" s="36"/>
      <c r="GS451" s="36"/>
      <c r="GT451" s="36"/>
      <c r="GU451" s="36"/>
      <c r="GV451" s="36"/>
      <c r="GW451" s="36"/>
      <c r="GX451" s="36"/>
      <c r="GY451" s="36"/>
      <c r="GZ451" s="36"/>
      <c r="HA451" s="36"/>
      <c r="HB451" s="36"/>
      <c r="HC451" s="36"/>
    </row>
    <row r="452" spans="1:211" s="38" customFormat="1" ht="24" x14ac:dyDescent="0.25">
      <c r="A452" s="39" t="s">
        <v>123</v>
      </c>
      <c r="B452" s="28" t="s">
        <v>124</v>
      </c>
      <c r="C452" s="24">
        <v>678</v>
      </c>
      <c r="D452" s="40" t="s">
        <v>99</v>
      </c>
      <c r="E452" s="40" t="s">
        <v>40</v>
      </c>
      <c r="F452" s="40" t="s">
        <v>40</v>
      </c>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c r="DL452" s="36"/>
      <c r="DM452" s="36"/>
      <c r="DN452" s="36"/>
      <c r="DO452" s="36"/>
      <c r="DP452" s="36"/>
      <c r="DQ452" s="36"/>
      <c r="DR452" s="36"/>
      <c r="DS452" s="36"/>
      <c r="DT452" s="36"/>
      <c r="DU452" s="36"/>
      <c r="DV452" s="36"/>
      <c r="DW452" s="36"/>
      <c r="DX452" s="36"/>
      <c r="DY452" s="36"/>
      <c r="DZ452" s="36"/>
      <c r="EA452" s="36"/>
      <c r="EB452" s="36"/>
      <c r="EC452" s="36"/>
      <c r="ED452" s="36"/>
      <c r="EE452" s="36"/>
      <c r="EF452" s="36"/>
      <c r="EG452" s="36"/>
      <c r="EH452" s="36"/>
      <c r="EI452" s="36"/>
      <c r="EJ452" s="36"/>
      <c r="EK452" s="36"/>
      <c r="EL452" s="36"/>
      <c r="EM452" s="36"/>
      <c r="EN452" s="36"/>
      <c r="EO452" s="36"/>
      <c r="EP452" s="36"/>
      <c r="EQ452" s="36"/>
      <c r="ER452" s="36"/>
      <c r="ES452" s="36"/>
      <c r="ET452" s="36"/>
      <c r="EU452" s="36"/>
      <c r="EV452" s="36"/>
      <c r="EW452" s="36"/>
      <c r="EX452" s="36"/>
      <c r="EY452" s="36"/>
      <c r="EZ452" s="36"/>
      <c r="FA452" s="36"/>
      <c r="FB452" s="36"/>
      <c r="FC452" s="36"/>
      <c r="FD452" s="36"/>
      <c r="FE452" s="36"/>
      <c r="FF452" s="36"/>
      <c r="FG452" s="36"/>
      <c r="FH452" s="36"/>
      <c r="FI452" s="36"/>
      <c r="FJ452" s="36"/>
      <c r="FK452" s="36"/>
      <c r="FL452" s="36"/>
      <c r="FM452" s="36"/>
      <c r="FN452" s="36"/>
      <c r="FO452" s="36"/>
      <c r="FP452" s="36"/>
      <c r="FQ452" s="36"/>
      <c r="FR452" s="36"/>
      <c r="FS452" s="36"/>
      <c r="FT452" s="36"/>
      <c r="FU452" s="36"/>
      <c r="FV452" s="36"/>
      <c r="FW452" s="36"/>
      <c r="FX452" s="36"/>
      <c r="FY452" s="36"/>
      <c r="FZ452" s="36"/>
      <c r="GA452" s="36"/>
      <c r="GB452" s="36"/>
      <c r="GC452" s="36"/>
      <c r="GD452" s="36"/>
      <c r="GE452" s="36"/>
      <c r="GF452" s="36"/>
      <c r="GG452" s="36"/>
      <c r="GH452" s="36"/>
      <c r="GI452" s="36"/>
      <c r="GJ452" s="36"/>
      <c r="GK452" s="36"/>
      <c r="GL452" s="36"/>
      <c r="GM452" s="36"/>
      <c r="GN452" s="36"/>
      <c r="GO452" s="36"/>
      <c r="GP452" s="36"/>
      <c r="GQ452" s="36"/>
      <c r="GR452" s="36"/>
      <c r="GS452" s="36"/>
      <c r="GT452" s="36"/>
      <c r="GU452" s="36"/>
      <c r="GV452" s="36"/>
      <c r="GW452" s="36"/>
      <c r="GX452" s="36"/>
      <c r="GY452" s="36"/>
      <c r="GZ452" s="36"/>
      <c r="HA452" s="36"/>
      <c r="HB452" s="36"/>
      <c r="HC452" s="36"/>
    </row>
    <row r="453" spans="1:211" s="38" customFormat="1" ht="36.75" thickBot="1" x14ac:dyDescent="0.3">
      <c r="A453" s="151" t="s">
        <v>125</v>
      </c>
      <c r="B453" s="152" t="s">
        <v>126</v>
      </c>
      <c r="C453" s="153">
        <v>192</v>
      </c>
      <c r="D453" s="154" t="s">
        <v>99</v>
      </c>
      <c r="E453" s="154" t="s">
        <v>40</v>
      </c>
      <c r="F453" s="154" t="s">
        <v>40</v>
      </c>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c r="DL453" s="36"/>
      <c r="DM453" s="36"/>
      <c r="DN453" s="36"/>
      <c r="DO453" s="36"/>
      <c r="DP453" s="36"/>
      <c r="DQ453" s="36"/>
      <c r="DR453" s="36"/>
      <c r="DS453" s="36"/>
      <c r="DT453" s="36"/>
      <c r="DU453" s="36"/>
      <c r="DV453" s="36"/>
      <c r="DW453" s="36"/>
      <c r="DX453" s="36"/>
      <c r="DY453" s="36"/>
      <c r="DZ453" s="36"/>
      <c r="EA453" s="36"/>
      <c r="EB453" s="36"/>
      <c r="EC453" s="36"/>
      <c r="ED453" s="36"/>
      <c r="EE453" s="36"/>
      <c r="EF453" s="36"/>
      <c r="EG453" s="36"/>
      <c r="EH453" s="36"/>
      <c r="EI453" s="36"/>
      <c r="EJ453" s="36"/>
      <c r="EK453" s="36"/>
      <c r="EL453" s="36"/>
      <c r="EM453" s="36"/>
      <c r="EN453" s="36"/>
      <c r="EO453" s="36"/>
      <c r="EP453" s="36"/>
      <c r="EQ453" s="36"/>
      <c r="ER453" s="36"/>
      <c r="ES453" s="36"/>
      <c r="ET453" s="36"/>
      <c r="EU453" s="36"/>
      <c r="EV453" s="36"/>
      <c r="EW453" s="36"/>
      <c r="EX453" s="36"/>
      <c r="EY453" s="36"/>
      <c r="EZ453" s="36"/>
      <c r="FA453" s="36"/>
      <c r="FB453" s="36"/>
      <c r="FC453" s="36"/>
      <c r="FD453" s="36"/>
      <c r="FE453" s="36"/>
      <c r="FF453" s="36"/>
      <c r="FG453" s="36"/>
      <c r="FH453" s="36"/>
      <c r="FI453" s="36"/>
      <c r="FJ453" s="36"/>
      <c r="FK453" s="36"/>
      <c r="FL453" s="36"/>
      <c r="FM453" s="36"/>
      <c r="FN453" s="36"/>
      <c r="FO453" s="36"/>
      <c r="FP453" s="36"/>
      <c r="FQ453" s="36"/>
      <c r="FR453" s="36"/>
      <c r="FS453" s="36"/>
      <c r="FT453" s="36"/>
      <c r="FU453" s="36"/>
      <c r="FV453" s="36"/>
      <c r="FW453" s="36"/>
      <c r="FX453" s="36"/>
      <c r="FY453" s="36"/>
      <c r="FZ453" s="36"/>
      <c r="GA453" s="36"/>
      <c r="GB453" s="36"/>
      <c r="GC453" s="36"/>
      <c r="GD453" s="36"/>
      <c r="GE453" s="36"/>
      <c r="GF453" s="36"/>
      <c r="GG453" s="36"/>
      <c r="GH453" s="36"/>
      <c r="GI453" s="36"/>
      <c r="GJ453" s="36"/>
      <c r="GK453" s="36"/>
      <c r="GL453" s="36"/>
      <c r="GM453" s="36"/>
      <c r="GN453" s="36"/>
      <c r="GO453" s="36"/>
      <c r="GP453" s="36"/>
      <c r="GQ453" s="36"/>
      <c r="GR453" s="36"/>
      <c r="GS453" s="36"/>
      <c r="GT453" s="36"/>
      <c r="GU453" s="36"/>
      <c r="GV453" s="36"/>
      <c r="GW453" s="36"/>
      <c r="GX453" s="36"/>
      <c r="GY453" s="36"/>
      <c r="GZ453" s="36"/>
      <c r="HA453" s="36"/>
      <c r="HB453" s="36"/>
      <c r="HC453" s="36"/>
    </row>
    <row r="454" spans="1:211" s="38" customFormat="1" ht="36" x14ac:dyDescent="0.25">
      <c r="A454" s="13" t="s">
        <v>129</v>
      </c>
      <c r="B454" s="92" t="s">
        <v>130</v>
      </c>
      <c r="C454" s="50">
        <v>1243</v>
      </c>
      <c r="D454" s="4" t="s">
        <v>128</v>
      </c>
      <c r="E454" s="4" t="s">
        <v>16</v>
      </c>
      <c r="F454" s="4" t="s">
        <v>16</v>
      </c>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c r="DL454" s="36"/>
      <c r="DM454" s="36"/>
      <c r="DN454" s="36"/>
      <c r="DO454" s="36"/>
      <c r="DP454" s="36"/>
      <c r="DQ454" s="36"/>
      <c r="DR454" s="36"/>
      <c r="DS454" s="36"/>
      <c r="DT454" s="36"/>
      <c r="DU454" s="36"/>
      <c r="DV454" s="36"/>
      <c r="DW454" s="36"/>
      <c r="DX454" s="36"/>
      <c r="DY454" s="36"/>
      <c r="DZ454" s="36"/>
      <c r="EA454" s="36"/>
      <c r="EB454" s="36"/>
      <c r="EC454" s="36"/>
      <c r="ED454" s="36"/>
      <c r="EE454" s="36"/>
      <c r="EF454" s="36"/>
      <c r="EG454" s="36"/>
      <c r="EH454" s="36"/>
      <c r="EI454" s="36"/>
      <c r="EJ454" s="36"/>
      <c r="EK454" s="36"/>
      <c r="EL454" s="36"/>
      <c r="EM454" s="36"/>
      <c r="EN454" s="36"/>
      <c r="EO454" s="36"/>
      <c r="EP454" s="36"/>
      <c r="EQ454" s="36"/>
      <c r="ER454" s="36"/>
      <c r="ES454" s="36"/>
      <c r="ET454" s="36"/>
      <c r="EU454" s="36"/>
      <c r="EV454" s="36"/>
      <c r="EW454" s="36"/>
      <c r="EX454" s="36"/>
      <c r="EY454" s="36"/>
      <c r="EZ454" s="36"/>
      <c r="FA454" s="36"/>
      <c r="FB454" s="36"/>
      <c r="FC454" s="36"/>
      <c r="FD454" s="36"/>
      <c r="FE454" s="36"/>
      <c r="FF454" s="36"/>
      <c r="FG454" s="36"/>
      <c r="FH454" s="36"/>
      <c r="FI454" s="36"/>
      <c r="FJ454" s="36"/>
      <c r="FK454" s="36"/>
      <c r="FL454" s="36"/>
      <c r="FM454" s="36"/>
      <c r="FN454" s="36"/>
      <c r="FO454" s="36"/>
      <c r="FP454" s="36"/>
      <c r="FQ454" s="36"/>
      <c r="FR454" s="36"/>
      <c r="FS454" s="36"/>
      <c r="FT454" s="36"/>
      <c r="FU454" s="36"/>
      <c r="FV454" s="36"/>
      <c r="FW454" s="36"/>
      <c r="FX454" s="36"/>
      <c r="FY454" s="36"/>
      <c r="FZ454" s="36"/>
      <c r="GA454" s="36"/>
      <c r="GB454" s="36"/>
      <c r="GC454" s="36"/>
      <c r="GD454" s="36"/>
      <c r="GE454" s="36"/>
      <c r="GF454" s="36"/>
      <c r="GG454" s="36"/>
      <c r="GH454" s="36"/>
      <c r="GI454" s="36"/>
      <c r="GJ454" s="36"/>
      <c r="GK454" s="36"/>
      <c r="GL454" s="36"/>
      <c r="GM454" s="36"/>
      <c r="GN454" s="36"/>
      <c r="GO454" s="36"/>
      <c r="GP454" s="36"/>
      <c r="GQ454" s="36"/>
      <c r="GR454" s="36"/>
      <c r="GS454" s="36"/>
      <c r="GT454" s="36"/>
      <c r="GU454" s="36"/>
      <c r="GV454" s="36"/>
      <c r="GW454" s="36"/>
      <c r="GX454" s="36"/>
      <c r="GY454" s="36"/>
      <c r="GZ454" s="36"/>
      <c r="HA454" s="36"/>
      <c r="HB454" s="36"/>
      <c r="HC454" s="36"/>
    </row>
    <row r="455" spans="1:211" s="38" customFormat="1" ht="36" x14ac:dyDescent="0.25">
      <c r="A455" s="39" t="s">
        <v>129</v>
      </c>
      <c r="B455" s="28" t="s">
        <v>130</v>
      </c>
      <c r="C455" s="24">
        <v>1243</v>
      </c>
      <c r="D455" s="40" t="s">
        <v>128</v>
      </c>
      <c r="E455" s="40" t="s">
        <v>16</v>
      </c>
      <c r="F455" s="40" t="s">
        <v>16</v>
      </c>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c r="DL455" s="36"/>
      <c r="DM455" s="36"/>
      <c r="DN455" s="36"/>
      <c r="DO455" s="36"/>
      <c r="DP455" s="36"/>
      <c r="DQ455" s="36"/>
      <c r="DR455" s="36"/>
      <c r="DS455" s="36"/>
      <c r="DT455" s="36"/>
      <c r="DU455" s="36"/>
      <c r="DV455" s="36"/>
      <c r="DW455" s="36"/>
      <c r="DX455" s="36"/>
      <c r="DY455" s="36"/>
      <c r="DZ455" s="36"/>
      <c r="EA455" s="36"/>
      <c r="EB455" s="36"/>
      <c r="EC455" s="36"/>
      <c r="ED455" s="36"/>
      <c r="EE455" s="36"/>
      <c r="EF455" s="36"/>
      <c r="EG455" s="36"/>
      <c r="EH455" s="36"/>
      <c r="EI455" s="36"/>
      <c r="EJ455" s="36"/>
      <c r="EK455" s="36"/>
      <c r="EL455" s="36"/>
      <c r="EM455" s="36"/>
      <c r="EN455" s="36"/>
      <c r="EO455" s="36"/>
      <c r="EP455" s="36"/>
      <c r="EQ455" s="36"/>
      <c r="ER455" s="36"/>
      <c r="ES455" s="36"/>
      <c r="ET455" s="36"/>
      <c r="EU455" s="36"/>
      <c r="EV455" s="36"/>
      <c r="EW455" s="36"/>
      <c r="EX455" s="36"/>
      <c r="EY455" s="36"/>
      <c r="EZ455" s="36"/>
      <c r="FA455" s="36"/>
      <c r="FB455" s="36"/>
      <c r="FC455" s="36"/>
      <c r="FD455" s="36"/>
      <c r="FE455" s="36"/>
      <c r="FF455" s="36"/>
      <c r="FG455" s="36"/>
      <c r="FH455" s="36"/>
      <c r="FI455" s="36"/>
      <c r="FJ455" s="36"/>
      <c r="FK455" s="36"/>
      <c r="FL455" s="36"/>
      <c r="FM455" s="36"/>
      <c r="FN455" s="36"/>
      <c r="FO455" s="36"/>
      <c r="FP455" s="36"/>
      <c r="FQ455" s="36"/>
      <c r="FR455" s="36"/>
      <c r="FS455" s="36"/>
      <c r="FT455" s="36"/>
      <c r="FU455" s="36"/>
      <c r="FV455" s="36"/>
      <c r="FW455" s="36"/>
      <c r="FX455" s="36"/>
      <c r="FY455" s="36"/>
      <c r="FZ455" s="36"/>
      <c r="GA455" s="36"/>
      <c r="GB455" s="36"/>
      <c r="GC455" s="36"/>
      <c r="GD455" s="36"/>
      <c r="GE455" s="36"/>
      <c r="GF455" s="36"/>
      <c r="GG455" s="36"/>
      <c r="GH455" s="36"/>
      <c r="GI455" s="36"/>
      <c r="GJ455" s="36"/>
      <c r="GK455" s="36"/>
      <c r="GL455" s="36"/>
      <c r="GM455" s="36"/>
      <c r="GN455" s="36"/>
      <c r="GO455" s="36"/>
      <c r="GP455" s="36"/>
      <c r="GQ455" s="36"/>
      <c r="GR455" s="36"/>
      <c r="GS455" s="36"/>
      <c r="GT455" s="36"/>
      <c r="GU455" s="36"/>
      <c r="GV455" s="36"/>
      <c r="GW455" s="36"/>
      <c r="GX455" s="36"/>
      <c r="GY455" s="36"/>
      <c r="GZ455" s="36"/>
      <c r="HA455" s="36"/>
      <c r="HB455" s="36"/>
      <c r="HC455" s="36"/>
    </row>
    <row r="456" spans="1:211" s="38" customFormat="1" ht="20.25" customHeight="1" x14ac:dyDescent="0.25">
      <c r="A456" s="39" t="s">
        <v>170</v>
      </c>
      <c r="B456" s="28" t="s">
        <v>104</v>
      </c>
      <c r="C456" s="24">
        <v>27000</v>
      </c>
      <c r="D456" s="40" t="s">
        <v>128</v>
      </c>
      <c r="E456" s="40" t="s">
        <v>100</v>
      </c>
      <c r="F456" s="40" t="s">
        <v>86</v>
      </c>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c r="DL456" s="36"/>
      <c r="DM456" s="36"/>
      <c r="DN456" s="36"/>
      <c r="DO456" s="36"/>
      <c r="DP456" s="36"/>
      <c r="DQ456" s="36"/>
      <c r="DR456" s="36"/>
      <c r="DS456" s="36"/>
      <c r="DT456" s="36"/>
      <c r="DU456" s="36"/>
      <c r="DV456" s="36"/>
      <c r="DW456" s="36"/>
      <c r="DX456" s="36"/>
      <c r="DY456" s="36"/>
      <c r="DZ456" s="36"/>
      <c r="EA456" s="36"/>
      <c r="EB456" s="36"/>
      <c r="EC456" s="36"/>
      <c r="ED456" s="36"/>
      <c r="EE456" s="36"/>
      <c r="EF456" s="36"/>
      <c r="EG456" s="36"/>
      <c r="EH456" s="36"/>
      <c r="EI456" s="36"/>
      <c r="EJ456" s="36"/>
      <c r="EK456" s="36"/>
      <c r="EL456" s="36"/>
      <c r="EM456" s="36"/>
      <c r="EN456" s="36"/>
      <c r="EO456" s="36"/>
      <c r="EP456" s="36"/>
      <c r="EQ456" s="36"/>
      <c r="ER456" s="36"/>
      <c r="ES456" s="36"/>
      <c r="ET456" s="36"/>
      <c r="EU456" s="36"/>
      <c r="EV456" s="36"/>
      <c r="EW456" s="36"/>
      <c r="EX456" s="36"/>
      <c r="EY456" s="36"/>
      <c r="EZ456" s="36"/>
      <c r="FA456" s="36"/>
      <c r="FB456" s="36"/>
      <c r="FC456" s="36"/>
      <c r="FD456" s="36"/>
      <c r="FE456" s="36"/>
      <c r="FF456" s="36"/>
      <c r="FG456" s="36"/>
      <c r="FH456" s="36"/>
      <c r="FI456" s="36"/>
      <c r="FJ456" s="36"/>
      <c r="FK456" s="36"/>
      <c r="FL456" s="36"/>
      <c r="FM456" s="36"/>
      <c r="FN456" s="36"/>
      <c r="FO456" s="36"/>
      <c r="FP456" s="36"/>
      <c r="FQ456" s="36"/>
      <c r="FR456" s="36"/>
      <c r="FS456" s="36"/>
      <c r="FT456" s="36"/>
      <c r="FU456" s="36"/>
      <c r="FV456" s="36"/>
      <c r="FW456" s="36"/>
      <c r="FX456" s="36"/>
      <c r="FY456" s="36"/>
      <c r="FZ456" s="36"/>
      <c r="GA456" s="36"/>
      <c r="GB456" s="36"/>
      <c r="GC456" s="36"/>
      <c r="GD456" s="36"/>
      <c r="GE456" s="36"/>
      <c r="GF456" s="36"/>
      <c r="GG456" s="36"/>
      <c r="GH456" s="36"/>
      <c r="GI456" s="36"/>
      <c r="GJ456" s="36"/>
      <c r="GK456" s="36"/>
      <c r="GL456" s="36"/>
      <c r="GM456" s="36"/>
      <c r="GN456" s="36"/>
      <c r="GO456" s="36"/>
      <c r="GP456" s="36"/>
      <c r="GQ456" s="36"/>
      <c r="GR456" s="36"/>
      <c r="GS456" s="36"/>
      <c r="GT456" s="36"/>
      <c r="GU456" s="36"/>
      <c r="GV456" s="36"/>
      <c r="GW456" s="36"/>
      <c r="GX456" s="36"/>
      <c r="GY456" s="36"/>
      <c r="GZ456" s="36"/>
      <c r="HA456" s="36"/>
      <c r="HB456" s="36"/>
      <c r="HC456" s="36"/>
    </row>
    <row r="457" spans="1:211" s="38" customFormat="1" ht="36" x14ac:dyDescent="0.25">
      <c r="A457" s="39" t="s">
        <v>212</v>
      </c>
      <c r="B457" s="28" t="s">
        <v>211</v>
      </c>
      <c r="C457" s="24" t="s">
        <v>213</v>
      </c>
      <c r="D457" s="40" t="s">
        <v>128</v>
      </c>
      <c r="E457" s="40" t="s">
        <v>102</v>
      </c>
      <c r="F457" s="40" t="s">
        <v>102</v>
      </c>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c r="DL457" s="36"/>
      <c r="DM457" s="36"/>
      <c r="DN457" s="36"/>
      <c r="DO457" s="36"/>
      <c r="DP457" s="36"/>
      <c r="DQ457" s="36"/>
      <c r="DR457" s="36"/>
      <c r="DS457" s="36"/>
      <c r="DT457" s="36"/>
      <c r="DU457" s="36"/>
      <c r="DV457" s="36"/>
      <c r="DW457" s="36"/>
      <c r="DX457" s="36"/>
      <c r="DY457" s="36"/>
      <c r="DZ457" s="36"/>
      <c r="EA457" s="36"/>
      <c r="EB457" s="36"/>
      <c r="EC457" s="36"/>
      <c r="ED457" s="36"/>
      <c r="EE457" s="36"/>
      <c r="EF457" s="36"/>
      <c r="EG457" s="36"/>
      <c r="EH457" s="36"/>
      <c r="EI457" s="36"/>
      <c r="EJ457" s="36"/>
      <c r="EK457" s="36"/>
      <c r="EL457" s="36"/>
      <c r="EM457" s="36"/>
      <c r="EN457" s="36"/>
      <c r="EO457" s="36"/>
      <c r="EP457" s="36"/>
      <c r="EQ457" s="36"/>
      <c r="ER457" s="36"/>
      <c r="ES457" s="36"/>
      <c r="ET457" s="36"/>
      <c r="EU457" s="36"/>
      <c r="EV457" s="36"/>
      <c r="EW457" s="36"/>
      <c r="EX457" s="36"/>
      <c r="EY457" s="36"/>
      <c r="EZ457" s="36"/>
      <c r="FA457" s="36"/>
      <c r="FB457" s="36"/>
      <c r="FC457" s="36"/>
      <c r="FD457" s="36"/>
      <c r="FE457" s="36"/>
      <c r="FF457" s="36"/>
      <c r="FG457" s="36"/>
      <c r="FH457" s="36"/>
      <c r="FI457" s="36"/>
      <c r="FJ457" s="36"/>
      <c r="FK457" s="36"/>
      <c r="FL457" s="36"/>
      <c r="FM457" s="36"/>
      <c r="FN457" s="36"/>
      <c r="FO457" s="36"/>
      <c r="FP457" s="36"/>
      <c r="FQ457" s="36"/>
      <c r="FR457" s="36"/>
      <c r="FS457" s="36"/>
      <c r="FT457" s="36"/>
      <c r="FU457" s="36"/>
      <c r="FV457" s="36"/>
      <c r="FW457" s="36"/>
      <c r="FX457" s="36"/>
      <c r="FY457" s="36"/>
      <c r="FZ457" s="36"/>
      <c r="GA457" s="36"/>
      <c r="GB457" s="36"/>
      <c r="GC457" s="36"/>
      <c r="GD457" s="36"/>
      <c r="GE457" s="36"/>
      <c r="GF457" s="36"/>
      <c r="GG457" s="36"/>
      <c r="GH457" s="36"/>
      <c r="GI457" s="36"/>
      <c r="GJ457" s="36"/>
      <c r="GK457" s="36"/>
      <c r="GL457" s="36"/>
      <c r="GM457" s="36"/>
      <c r="GN457" s="36"/>
      <c r="GO457" s="36"/>
      <c r="GP457" s="36"/>
      <c r="GQ457" s="36"/>
      <c r="GR457" s="36"/>
      <c r="GS457" s="36"/>
      <c r="GT457" s="36"/>
      <c r="GU457" s="36"/>
      <c r="GV457" s="36"/>
      <c r="GW457" s="36"/>
      <c r="GX457" s="36"/>
      <c r="GY457" s="36"/>
      <c r="GZ457" s="36"/>
      <c r="HA457" s="36"/>
      <c r="HB457" s="36"/>
      <c r="HC457" s="36"/>
    </row>
    <row r="458" spans="1:211" s="38" customFormat="1" ht="38.25" x14ac:dyDescent="0.25">
      <c r="A458" s="39" t="s">
        <v>246</v>
      </c>
      <c r="B458" s="58" t="s">
        <v>214</v>
      </c>
      <c r="C458" s="24">
        <v>500</v>
      </c>
      <c r="D458" s="40" t="s">
        <v>128</v>
      </c>
      <c r="E458" s="40" t="s">
        <v>102</v>
      </c>
      <c r="F458" s="40" t="s">
        <v>102</v>
      </c>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c r="DL458" s="36"/>
      <c r="DM458" s="36"/>
      <c r="DN458" s="36"/>
      <c r="DO458" s="36"/>
      <c r="DP458" s="36"/>
      <c r="DQ458" s="36"/>
      <c r="DR458" s="36"/>
      <c r="DS458" s="36"/>
      <c r="DT458" s="36"/>
      <c r="DU458" s="36"/>
      <c r="DV458" s="36"/>
      <c r="DW458" s="36"/>
      <c r="DX458" s="36"/>
      <c r="DY458" s="36"/>
      <c r="DZ458" s="36"/>
      <c r="EA458" s="36"/>
      <c r="EB458" s="36"/>
      <c r="EC458" s="36"/>
      <c r="ED458" s="36"/>
      <c r="EE458" s="36"/>
      <c r="EF458" s="36"/>
      <c r="EG458" s="36"/>
      <c r="EH458" s="36"/>
      <c r="EI458" s="36"/>
      <c r="EJ458" s="36"/>
      <c r="EK458" s="36"/>
      <c r="EL458" s="36"/>
      <c r="EM458" s="36"/>
      <c r="EN458" s="36"/>
      <c r="EO458" s="36"/>
      <c r="EP458" s="36"/>
      <c r="EQ458" s="36"/>
      <c r="ER458" s="36"/>
      <c r="ES458" s="36"/>
      <c r="ET458" s="36"/>
      <c r="EU458" s="36"/>
      <c r="EV458" s="36"/>
      <c r="EW458" s="36"/>
      <c r="EX458" s="36"/>
      <c r="EY458" s="36"/>
      <c r="EZ458" s="36"/>
      <c r="FA458" s="36"/>
      <c r="FB458" s="36"/>
      <c r="FC458" s="36"/>
      <c r="FD458" s="36"/>
      <c r="FE458" s="36"/>
      <c r="FF458" s="36"/>
      <c r="FG458" s="36"/>
      <c r="FH458" s="36"/>
      <c r="FI458" s="36"/>
      <c r="FJ458" s="36"/>
      <c r="FK458" s="36"/>
      <c r="FL458" s="36"/>
      <c r="FM458" s="36"/>
      <c r="FN458" s="36"/>
      <c r="FO458" s="36"/>
      <c r="FP458" s="36"/>
      <c r="FQ458" s="36"/>
      <c r="FR458" s="36"/>
      <c r="FS458" s="36"/>
      <c r="FT458" s="36"/>
      <c r="FU458" s="36"/>
      <c r="FV458" s="36"/>
      <c r="FW458" s="36"/>
      <c r="FX458" s="36"/>
      <c r="FY458" s="36"/>
      <c r="FZ458" s="36"/>
      <c r="GA458" s="36"/>
      <c r="GB458" s="36"/>
      <c r="GC458" s="36"/>
      <c r="GD458" s="36"/>
      <c r="GE458" s="36"/>
      <c r="GF458" s="36"/>
      <c r="GG458" s="36"/>
      <c r="GH458" s="36"/>
      <c r="GI458" s="36"/>
      <c r="GJ458" s="36"/>
      <c r="GK458" s="36"/>
      <c r="GL458" s="36"/>
      <c r="GM458" s="36"/>
      <c r="GN458" s="36"/>
      <c r="GO458" s="36"/>
      <c r="GP458" s="36"/>
      <c r="GQ458" s="36"/>
      <c r="GR458" s="36"/>
      <c r="GS458" s="36"/>
      <c r="GT458" s="36"/>
      <c r="GU458" s="36"/>
      <c r="GV458" s="36"/>
      <c r="GW458" s="36"/>
      <c r="GX458" s="36"/>
      <c r="GY458" s="36"/>
      <c r="GZ458" s="36"/>
      <c r="HA458" s="36"/>
      <c r="HB458" s="36"/>
      <c r="HC458" s="36"/>
    </row>
    <row r="459" spans="1:211" s="38" customFormat="1" ht="38.25" x14ac:dyDescent="0.25">
      <c r="A459" s="39" t="s">
        <v>245</v>
      </c>
      <c r="B459" s="58" t="s">
        <v>215</v>
      </c>
      <c r="C459" s="24">
        <v>2213</v>
      </c>
      <c r="D459" s="40" t="s">
        <v>128</v>
      </c>
      <c r="E459" s="40" t="s">
        <v>102</v>
      </c>
      <c r="F459" s="40" t="s">
        <v>102</v>
      </c>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c r="DL459" s="36"/>
      <c r="DM459" s="36"/>
      <c r="DN459" s="36"/>
      <c r="DO459" s="36"/>
      <c r="DP459" s="36"/>
      <c r="DQ459" s="36"/>
      <c r="DR459" s="36"/>
      <c r="DS459" s="36"/>
      <c r="DT459" s="36"/>
      <c r="DU459" s="36"/>
      <c r="DV459" s="36"/>
      <c r="DW459" s="36"/>
      <c r="DX459" s="36"/>
      <c r="DY459" s="36"/>
      <c r="DZ459" s="36"/>
      <c r="EA459" s="36"/>
      <c r="EB459" s="36"/>
      <c r="EC459" s="36"/>
      <c r="ED459" s="36"/>
      <c r="EE459" s="36"/>
      <c r="EF459" s="36"/>
      <c r="EG459" s="36"/>
      <c r="EH459" s="36"/>
      <c r="EI459" s="36"/>
      <c r="EJ459" s="36"/>
      <c r="EK459" s="36"/>
      <c r="EL459" s="36"/>
      <c r="EM459" s="36"/>
      <c r="EN459" s="36"/>
      <c r="EO459" s="36"/>
      <c r="EP459" s="36"/>
      <c r="EQ459" s="36"/>
      <c r="ER459" s="36"/>
      <c r="ES459" s="36"/>
      <c r="ET459" s="36"/>
      <c r="EU459" s="36"/>
      <c r="EV459" s="36"/>
      <c r="EW459" s="36"/>
      <c r="EX459" s="36"/>
      <c r="EY459" s="36"/>
      <c r="EZ459" s="36"/>
      <c r="FA459" s="36"/>
      <c r="FB459" s="36"/>
      <c r="FC459" s="36"/>
      <c r="FD459" s="36"/>
      <c r="FE459" s="36"/>
      <c r="FF459" s="36"/>
      <c r="FG459" s="36"/>
      <c r="FH459" s="36"/>
      <c r="FI459" s="36"/>
      <c r="FJ459" s="36"/>
      <c r="FK459" s="36"/>
      <c r="FL459" s="36"/>
      <c r="FM459" s="36"/>
      <c r="FN459" s="36"/>
      <c r="FO459" s="36"/>
      <c r="FP459" s="36"/>
      <c r="FQ459" s="36"/>
      <c r="FR459" s="36"/>
      <c r="FS459" s="36"/>
      <c r="FT459" s="36"/>
      <c r="FU459" s="36"/>
      <c r="FV459" s="36"/>
      <c r="FW459" s="36"/>
      <c r="FX459" s="36"/>
      <c r="FY459" s="36"/>
      <c r="FZ459" s="36"/>
      <c r="GA459" s="36"/>
      <c r="GB459" s="36"/>
      <c r="GC459" s="36"/>
      <c r="GD459" s="36"/>
      <c r="GE459" s="36"/>
      <c r="GF459" s="36"/>
      <c r="GG459" s="36"/>
      <c r="GH459" s="36"/>
      <c r="GI459" s="36"/>
      <c r="GJ459" s="36"/>
      <c r="GK459" s="36"/>
      <c r="GL459" s="36"/>
      <c r="GM459" s="36"/>
      <c r="GN459" s="36"/>
      <c r="GO459" s="36"/>
      <c r="GP459" s="36"/>
      <c r="GQ459" s="36"/>
      <c r="GR459" s="36"/>
      <c r="GS459" s="36"/>
      <c r="GT459" s="36"/>
      <c r="GU459" s="36"/>
      <c r="GV459" s="36"/>
      <c r="GW459" s="36"/>
      <c r="GX459" s="36"/>
      <c r="GY459" s="36"/>
      <c r="GZ459" s="36"/>
      <c r="HA459" s="36"/>
      <c r="HB459" s="36"/>
      <c r="HC459" s="36"/>
    </row>
    <row r="460" spans="1:211" s="38" customFormat="1" ht="36" x14ac:dyDescent="0.25">
      <c r="A460" s="39" t="s">
        <v>251</v>
      </c>
      <c r="B460" s="42" t="s">
        <v>91</v>
      </c>
      <c r="C460" s="9">
        <v>707.18</v>
      </c>
      <c r="D460" s="40" t="s">
        <v>128</v>
      </c>
      <c r="E460" s="40" t="s">
        <v>40</v>
      </c>
      <c r="F460" s="40" t="s">
        <v>40</v>
      </c>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c r="DL460" s="36"/>
      <c r="DM460" s="36"/>
      <c r="DN460" s="36"/>
      <c r="DO460" s="36"/>
      <c r="DP460" s="36"/>
      <c r="DQ460" s="36"/>
      <c r="DR460" s="36"/>
      <c r="DS460" s="36"/>
      <c r="DT460" s="36"/>
      <c r="DU460" s="36"/>
      <c r="DV460" s="36"/>
      <c r="DW460" s="36"/>
      <c r="DX460" s="36"/>
      <c r="DY460" s="36"/>
      <c r="DZ460" s="36"/>
      <c r="EA460" s="36"/>
      <c r="EB460" s="36"/>
      <c r="EC460" s="36"/>
      <c r="ED460" s="36"/>
      <c r="EE460" s="36"/>
      <c r="EF460" s="36"/>
      <c r="EG460" s="36"/>
      <c r="EH460" s="36"/>
      <c r="EI460" s="36"/>
      <c r="EJ460" s="36"/>
      <c r="EK460" s="36"/>
      <c r="EL460" s="36"/>
      <c r="EM460" s="36"/>
      <c r="EN460" s="36"/>
      <c r="EO460" s="36"/>
      <c r="EP460" s="36"/>
      <c r="EQ460" s="36"/>
      <c r="ER460" s="36"/>
      <c r="ES460" s="36"/>
      <c r="ET460" s="36"/>
      <c r="EU460" s="36"/>
      <c r="EV460" s="36"/>
      <c r="EW460" s="36"/>
      <c r="EX460" s="36"/>
      <c r="EY460" s="36"/>
      <c r="EZ460" s="36"/>
      <c r="FA460" s="36"/>
      <c r="FB460" s="36"/>
      <c r="FC460" s="36"/>
      <c r="FD460" s="36"/>
      <c r="FE460" s="36"/>
      <c r="FF460" s="36"/>
      <c r="FG460" s="36"/>
      <c r="FH460" s="36"/>
      <c r="FI460" s="36"/>
      <c r="FJ460" s="36"/>
      <c r="FK460" s="36"/>
      <c r="FL460" s="36"/>
      <c r="FM460" s="36"/>
      <c r="FN460" s="36"/>
      <c r="FO460" s="36"/>
      <c r="FP460" s="36"/>
      <c r="FQ460" s="36"/>
      <c r="FR460" s="36"/>
      <c r="FS460" s="36"/>
      <c r="FT460" s="36"/>
      <c r="FU460" s="36"/>
      <c r="FV460" s="36"/>
      <c r="FW460" s="36"/>
      <c r="FX460" s="36"/>
      <c r="FY460" s="36"/>
      <c r="FZ460" s="36"/>
      <c r="GA460" s="36"/>
      <c r="GB460" s="36"/>
      <c r="GC460" s="36"/>
      <c r="GD460" s="36"/>
      <c r="GE460" s="36"/>
      <c r="GF460" s="36"/>
      <c r="GG460" s="36"/>
      <c r="GH460" s="36"/>
      <c r="GI460" s="36"/>
      <c r="GJ460" s="36"/>
      <c r="GK460" s="36"/>
      <c r="GL460" s="36"/>
      <c r="GM460" s="36"/>
      <c r="GN460" s="36"/>
      <c r="GO460" s="36"/>
      <c r="GP460" s="36"/>
      <c r="GQ460" s="36"/>
      <c r="GR460" s="36"/>
      <c r="GS460" s="36"/>
      <c r="GT460" s="36"/>
      <c r="GU460" s="36"/>
      <c r="GV460" s="36"/>
      <c r="GW460" s="36"/>
      <c r="GX460" s="36"/>
      <c r="GY460" s="36"/>
      <c r="GZ460" s="36"/>
      <c r="HA460" s="36"/>
      <c r="HB460" s="36"/>
      <c r="HC460" s="36"/>
    </row>
    <row r="461" spans="1:211" s="38" customFormat="1" ht="21.75" customHeight="1" x14ac:dyDescent="0.25">
      <c r="A461" s="155"/>
      <c r="B461" s="29"/>
      <c r="C461" s="20"/>
      <c r="D461" s="156"/>
      <c r="E461" s="19"/>
      <c r="F461" s="19"/>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c r="DL461" s="36"/>
      <c r="DM461" s="36"/>
      <c r="DN461" s="36"/>
      <c r="DO461" s="36"/>
      <c r="DP461" s="36"/>
      <c r="DQ461" s="36"/>
      <c r="DR461" s="36"/>
      <c r="DS461" s="36"/>
      <c r="DT461" s="36"/>
      <c r="DU461" s="36"/>
      <c r="DV461" s="36"/>
      <c r="DW461" s="36"/>
      <c r="DX461" s="36"/>
      <c r="DY461" s="36"/>
      <c r="DZ461" s="36"/>
      <c r="EA461" s="36"/>
      <c r="EB461" s="36"/>
      <c r="EC461" s="36"/>
      <c r="ED461" s="36"/>
      <c r="EE461" s="36"/>
      <c r="EF461" s="36"/>
      <c r="EG461" s="36"/>
      <c r="EH461" s="36"/>
      <c r="EI461" s="36"/>
      <c r="EJ461" s="36"/>
      <c r="EK461" s="36"/>
      <c r="EL461" s="36"/>
      <c r="EM461" s="36"/>
      <c r="EN461" s="36"/>
      <c r="EO461" s="36"/>
      <c r="EP461" s="36"/>
      <c r="EQ461" s="36"/>
      <c r="ER461" s="36"/>
      <c r="ES461" s="36"/>
      <c r="ET461" s="36"/>
      <c r="EU461" s="36"/>
      <c r="EV461" s="36"/>
      <c r="EW461" s="36"/>
      <c r="EX461" s="36"/>
      <c r="EY461" s="36"/>
      <c r="EZ461" s="36"/>
      <c r="FA461" s="36"/>
      <c r="FB461" s="36"/>
      <c r="FC461" s="36"/>
      <c r="FD461" s="36"/>
      <c r="FE461" s="36"/>
      <c r="FF461" s="36"/>
      <c r="FG461" s="36"/>
      <c r="FH461" s="36"/>
      <c r="FI461" s="36"/>
      <c r="FJ461" s="36"/>
      <c r="FK461" s="36"/>
      <c r="FL461" s="36"/>
      <c r="FM461" s="36"/>
      <c r="FN461" s="36"/>
      <c r="FO461" s="36"/>
      <c r="FP461" s="36"/>
      <c r="FQ461" s="36"/>
      <c r="FR461" s="36"/>
      <c r="FS461" s="36"/>
      <c r="FT461" s="36"/>
      <c r="FU461" s="36"/>
      <c r="FV461" s="36"/>
      <c r="FW461" s="36"/>
      <c r="FX461" s="36"/>
      <c r="FY461" s="36"/>
      <c r="FZ461" s="36"/>
      <c r="GA461" s="36"/>
      <c r="GB461" s="36"/>
      <c r="GC461" s="36"/>
      <c r="GD461" s="36"/>
      <c r="GE461" s="36"/>
      <c r="GF461" s="36"/>
      <c r="GG461" s="36"/>
      <c r="GH461" s="36"/>
      <c r="GI461" s="36"/>
      <c r="GJ461" s="36"/>
      <c r="GK461" s="36"/>
      <c r="GL461" s="36"/>
      <c r="GM461" s="36"/>
      <c r="GN461" s="36"/>
      <c r="GO461" s="36"/>
      <c r="GP461" s="36"/>
      <c r="GQ461" s="36"/>
      <c r="GR461" s="36"/>
      <c r="GS461" s="36"/>
      <c r="GT461" s="36"/>
      <c r="GU461" s="36"/>
      <c r="GV461" s="36"/>
      <c r="GW461" s="36"/>
      <c r="GX461" s="36"/>
      <c r="GY461" s="36"/>
      <c r="GZ461" s="36"/>
      <c r="HA461" s="36"/>
      <c r="HB461" s="36"/>
      <c r="HC461" s="36"/>
    </row>
    <row r="462" spans="1:211" s="38" customFormat="1" ht="38.25" x14ac:dyDescent="0.25">
      <c r="A462" s="184" t="s">
        <v>340</v>
      </c>
      <c r="B462" s="149" t="s">
        <v>1</v>
      </c>
      <c r="C462" s="94" t="s">
        <v>131</v>
      </c>
      <c r="D462" s="94" t="s">
        <v>3</v>
      </c>
      <c r="E462" s="94" t="s">
        <v>4</v>
      </c>
      <c r="F462" s="94" t="s">
        <v>5</v>
      </c>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c r="DL462" s="36"/>
      <c r="DM462" s="36"/>
      <c r="DN462" s="36"/>
      <c r="DO462" s="36"/>
      <c r="DP462" s="36"/>
      <c r="DQ462" s="36"/>
      <c r="DR462" s="36"/>
      <c r="DS462" s="36"/>
      <c r="DT462" s="36"/>
      <c r="DU462" s="36"/>
      <c r="DV462" s="36"/>
      <c r="DW462" s="36"/>
      <c r="DX462" s="36"/>
      <c r="DY462" s="36"/>
      <c r="DZ462" s="36"/>
      <c r="EA462" s="36"/>
      <c r="EB462" s="36"/>
      <c r="EC462" s="36"/>
      <c r="ED462" s="36"/>
      <c r="EE462" s="36"/>
      <c r="EF462" s="36"/>
      <c r="EG462" s="36"/>
      <c r="EH462" s="36"/>
      <c r="EI462" s="36"/>
      <c r="EJ462" s="36"/>
      <c r="EK462" s="36"/>
      <c r="EL462" s="36"/>
      <c r="EM462" s="36"/>
      <c r="EN462" s="36"/>
      <c r="EO462" s="36"/>
      <c r="EP462" s="36"/>
      <c r="EQ462" s="36"/>
      <c r="ER462" s="36"/>
      <c r="ES462" s="36"/>
      <c r="ET462" s="36"/>
      <c r="EU462" s="36"/>
      <c r="EV462" s="36"/>
      <c r="EW462" s="36"/>
      <c r="EX462" s="36"/>
      <c r="EY462" s="36"/>
      <c r="EZ462" s="36"/>
      <c r="FA462" s="36"/>
      <c r="FB462" s="36"/>
      <c r="FC462" s="36"/>
      <c r="FD462" s="36"/>
      <c r="FE462" s="36"/>
      <c r="FF462" s="36"/>
      <c r="FG462" s="36"/>
      <c r="FH462" s="36"/>
      <c r="FI462" s="36"/>
      <c r="FJ462" s="36"/>
      <c r="FK462" s="36"/>
      <c r="FL462" s="36"/>
      <c r="FM462" s="36"/>
      <c r="FN462" s="36"/>
      <c r="FO462" s="36"/>
      <c r="FP462" s="36"/>
      <c r="FQ462" s="36"/>
      <c r="FR462" s="36"/>
      <c r="FS462" s="36"/>
      <c r="FT462" s="36"/>
      <c r="FU462" s="36"/>
      <c r="FV462" s="36"/>
      <c r="FW462" s="36"/>
      <c r="FX462" s="36"/>
      <c r="FY462" s="36"/>
      <c r="FZ462" s="36"/>
      <c r="GA462" s="36"/>
      <c r="GB462" s="36"/>
      <c r="GC462" s="36"/>
      <c r="GD462" s="36"/>
      <c r="GE462" s="36"/>
      <c r="GF462" s="36"/>
      <c r="GG462" s="36"/>
      <c r="GH462" s="36"/>
      <c r="GI462" s="36"/>
      <c r="GJ462" s="36"/>
      <c r="GK462" s="36"/>
      <c r="GL462" s="36"/>
      <c r="GM462" s="36"/>
      <c r="GN462" s="36"/>
      <c r="GO462" s="36"/>
      <c r="GP462" s="36"/>
      <c r="GQ462" s="36"/>
      <c r="GR462" s="36"/>
      <c r="GS462" s="36"/>
      <c r="GT462" s="36"/>
      <c r="GU462" s="36"/>
      <c r="GV462" s="36"/>
      <c r="GW462" s="36"/>
      <c r="GX462" s="36"/>
      <c r="GY462" s="36"/>
      <c r="GZ462" s="36"/>
      <c r="HA462" s="36"/>
      <c r="HB462" s="36"/>
      <c r="HC462" s="36"/>
    </row>
    <row r="463" spans="1:211" s="38" customFormat="1" ht="38.25" x14ac:dyDescent="0.25">
      <c r="A463" s="65" t="s">
        <v>132</v>
      </c>
      <c r="B463" s="70" t="s">
        <v>145</v>
      </c>
      <c r="C463" s="18">
        <v>24555</v>
      </c>
      <c r="D463" s="94" t="s">
        <v>128</v>
      </c>
      <c r="E463" s="157"/>
      <c r="F463" s="157"/>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c r="DL463" s="36"/>
      <c r="DM463" s="36"/>
      <c r="DN463" s="36"/>
      <c r="DO463" s="36"/>
      <c r="DP463" s="36"/>
      <c r="DQ463" s="36"/>
      <c r="DR463" s="36"/>
      <c r="DS463" s="36"/>
      <c r="DT463" s="36"/>
      <c r="DU463" s="36"/>
      <c r="DV463" s="36"/>
      <c r="DW463" s="36"/>
      <c r="DX463" s="36"/>
      <c r="DY463" s="36"/>
      <c r="DZ463" s="36"/>
      <c r="EA463" s="36"/>
      <c r="EB463" s="36"/>
      <c r="EC463" s="36"/>
      <c r="ED463" s="36"/>
      <c r="EE463" s="36"/>
      <c r="EF463" s="36"/>
      <c r="EG463" s="36"/>
      <c r="EH463" s="36"/>
      <c r="EI463" s="36"/>
      <c r="EJ463" s="36"/>
      <c r="EK463" s="36"/>
      <c r="EL463" s="36"/>
      <c r="EM463" s="36"/>
      <c r="EN463" s="36"/>
      <c r="EO463" s="36"/>
      <c r="EP463" s="36"/>
      <c r="EQ463" s="36"/>
      <c r="ER463" s="36"/>
      <c r="ES463" s="36"/>
      <c r="ET463" s="36"/>
      <c r="EU463" s="36"/>
      <c r="EV463" s="36"/>
      <c r="EW463" s="36"/>
      <c r="EX463" s="36"/>
      <c r="EY463" s="36"/>
      <c r="EZ463" s="36"/>
      <c r="FA463" s="36"/>
      <c r="FB463" s="36"/>
      <c r="FC463" s="36"/>
      <c r="FD463" s="36"/>
      <c r="FE463" s="36"/>
      <c r="FF463" s="36"/>
      <c r="FG463" s="36"/>
      <c r="FH463" s="36"/>
      <c r="FI463" s="36"/>
      <c r="FJ463" s="36"/>
      <c r="FK463" s="36"/>
      <c r="FL463" s="36"/>
      <c r="FM463" s="36"/>
      <c r="FN463" s="36"/>
      <c r="FO463" s="36"/>
      <c r="FP463" s="36"/>
      <c r="FQ463" s="36"/>
      <c r="FR463" s="36"/>
      <c r="FS463" s="36"/>
      <c r="FT463" s="36"/>
      <c r="FU463" s="36"/>
      <c r="FV463" s="36"/>
      <c r="FW463" s="36"/>
      <c r="FX463" s="36"/>
      <c r="FY463" s="36"/>
      <c r="FZ463" s="36"/>
      <c r="GA463" s="36"/>
      <c r="GB463" s="36"/>
      <c r="GC463" s="36"/>
      <c r="GD463" s="36"/>
      <c r="GE463" s="36"/>
      <c r="GF463" s="36"/>
      <c r="GG463" s="36"/>
      <c r="GH463" s="36"/>
      <c r="GI463" s="36"/>
      <c r="GJ463" s="36"/>
      <c r="GK463" s="36"/>
      <c r="GL463" s="36"/>
      <c r="GM463" s="36"/>
      <c r="GN463" s="36"/>
      <c r="GO463" s="36"/>
      <c r="GP463" s="36"/>
      <c r="GQ463" s="36"/>
      <c r="GR463" s="36"/>
      <c r="GS463" s="36"/>
      <c r="GT463" s="36"/>
      <c r="GU463" s="36"/>
      <c r="GV463" s="36"/>
      <c r="GW463" s="36"/>
      <c r="GX463" s="36"/>
      <c r="GY463" s="36"/>
      <c r="GZ463" s="36"/>
      <c r="HA463" s="36"/>
      <c r="HB463" s="36"/>
      <c r="HC463" s="36"/>
    </row>
    <row r="464" spans="1:211" s="131" customFormat="1" x14ac:dyDescent="0.25">
      <c r="A464" s="158" t="s">
        <v>133</v>
      </c>
      <c r="B464" s="159" t="s">
        <v>134</v>
      </c>
      <c r="C464" s="160">
        <v>2530</v>
      </c>
      <c r="D464" s="160" t="s">
        <v>128</v>
      </c>
      <c r="E464" s="161" t="s">
        <v>16</v>
      </c>
      <c r="F464" s="161" t="s">
        <v>9</v>
      </c>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c r="AY464" s="130"/>
      <c r="AZ464" s="130"/>
      <c r="BA464" s="130"/>
      <c r="BB464" s="130"/>
      <c r="BC464" s="130"/>
      <c r="BD464" s="130"/>
      <c r="BE464" s="130"/>
      <c r="BF464" s="130"/>
      <c r="BG464" s="130"/>
      <c r="BH464" s="130"/>
      <c r="BI464" s="130"/>
      <c r="BJ464" s="130"/>
      <c r="BK464" s="130"/>
      <c r="BL464" s="130"/>
      <c r="BM464" s="130"/>
      <c r="BN464" s="130"/>
      <c r="BO464" s="130"/>
      <c r="BP464" s="130"/>
      <c r="BQ464" s="130"/>
      <c r="BR464" s="130"/>
      <c r="BS464" s="130"/>
      <c r="BT464" s="130"/>
      <c r="BU464" s="130"/>
      <c r="BV464" s="130"/>
      <c r="BW464" s="130"/>
      <c r="BX464" s="130"/>
      <c r="BY464" s="130"/>
      <c r="BZ464" s="130"/>
      <c r="CA464" s="130"/>
      <c r="CB464" s="130"/>
      <c r="CC464" s="130"/>
      <c r="CD464" s="130"/>
      <c r="CE464" s="130"/>
      <c r="CF464" s="130"/>
      <c r="CG464" s="130"/>
      <c r="CH464" s="130"/>
      <c r="CI464" s="130"/>
      <c r="CJ464" s="130"/>
      <c r="CK464" s="130"/>
      <c r="CL464" s="130"/>
      <c r="CM464" s="130"/>
      <c r="CN464" s="130"/>
      <c r="CO464" s="130"/>
      <c r="CP464" s="130"/>
      <c r="CQ464" s="130"/>
      <c r="CR464" s="130"/>
      <c r="CS464" s="130"/>
      <c r="CT464" s="130"/>
      <c r="CU464" s="130"/>
      <c r="CV464" s="130"/>
      <c r="CW464" s="130"/>
      <c r="CX464" s="130"/>
      <c r="CY464" s="130"/>
      <c r="CZ464" s="130"/>
      <c r="DA464" s="130"/>
      <c r="DB464" s="130"/>
      <c r="DC464" s="130"/>
      <c r="DD464" s="130"/>
      <c r="DE464" s="130"/>
      <c r="DF464" s="130"/>
      <c r="DG464" s="130"/>
      <c r="DH464" s="130"/>
      <c r="DI464" s="130"/>
      <c r="DJ464" s="130"/>
      <c r="DK464" s="130"/>
      <c r="DL464" s="130"/>
      <c r="DM464" s="130"/>
      <c r="DN464" s="130"/>
      <c r="DO464" s="130"/>
      <c r="DP464" s="130"/>
      <c r="DQ464" s="130"/>
      <c r="DR464" s="130"/>
      <c r="DS464" s="130"/>
      <c r="DT464" s="130"/>
      <c r="DU464" s="130"/>
      <c r="DV464" s="130"/>
      <c r="DW464" s="130"/>
      <c r="DX464" s="130"/>
      <c r="DY464" s="130"/>
      <c r="DZ464" s="130"/>
      <c r="EA464" s="130"/>
      <c r="EB464" s="130"/>
      <c r="EC464" s="130"/>
      <c r="ED464" s="130"/>
      <c r="EE464" s="130"/>
      <c r="EF464" s="130"/>
      <c r="EG464" s="130"/>
      <c r="EH464" s="130"/>
      <c r="EI464" s="130"/>
      <c r="EJ464" s="130"/>
      <c r="EK464" s="130"/>
      <c r="EL464" s="130"/>
      <c r="EM464" s="130"/>
      <c r="EN464" s="130"/>
      <c r="EO464" s="130"/>
      <c r="EP464" s="130"/>
      <c r="EQ464" s="130"/>
      <c r="ER464" s="130"/>
      <c r="ES464" s="130"/>
      <c r="ET464" s="130"/>
      <c r="EU464" s="130"/>
      <c r="EV464" s="130"/>
      <c r="EW464" s="130"/>
      <c r="EX464" s="130"/>
      <c r="EY464" s="130"/>
      <c r="EZ464" s="130"/>
      <c r="FA464" s="130"/>
      <c r="FB464" s="130"/>
      <c r="FC464" s="130"/>
      <c r="FD464" s="130"/>
      <c r="FE464" s="130"/>
      <c r="FF464" s="130"/>
      <c r="FG464" s="130"/>
      <c r="FH464" s="130"/>
      <c r="FI464" s="130"/>
      <c r="FJ464" s="130"/>
      <c r="FK464" s="130"/>
      <c r="FL464" s="130"/>
      <c r="FM464" s="130"/>
      <c r="FN464" s="130"/>
      <c r="FO464" s="130"/>
      <c r="FP464" s="130"/>
      <c r="FQ464" s="130"/>
      <c r="FR464" s="130"/>
      <c r="FS464" s="130"/>
      <c r="FT464" s="130"/>
      <c r="FU464" s="130"/>
      <c r="FV464" s="130"/>
      <c r="FW464" s="130"/>
      <c r="FX464" s="130"/>
      <c r="FY464" s="130"/>
      <c r="FZ464" s="130"/>
      <c r="GA464" s="130"/>
      <c r="GB464" s="130"/>
      <c r="GC464" s="130"/>
      <c r="GD464" s="130"/>
      <c r="GE464" s="130"/>
      <c r="GF464" s="130"/>
      <c r="GG464" s="130"/>
      <c r="GH464" s="130"/>
      <c r="GI464" s="130"/>
      <c r="GJ464" s="130"/>
      <c r="GK464" s="130"/>
      <c r="GL464" s="130"/>
      <c r="GM464" s="130"/>
      <c r="GN464" s="130"/>
      <c r="GO464" s="130"/>
      <c r="GP464" s="130"/>
      <c r="GQ464" s="130"/>
      <c r="GR464" s="130"/>
      <c r="GS464" s="130"/>
      <c r="GT464" s="130"/>
      <c r="GU464" s="130"/>
      <c r="GV464" s="130"/>
      <c r="GW464" s="130"/>
      <c r="GX464" s="130"/>
      <c r="GY464" s="130"/>
      <c r="GZ464" s="130"/>
      <c r="HA464" s="130"/>
      <c r="HB464" s="130"/>
      <c r="HC464" s="130"/>
    </row>
    <row r="465" spans="1:211" s="131" customFormat="1" x14ac:dyDescent="0.25">
      <c r="A465" s="158" t="s">
        <v>135</v>
      </c>
      <c r="B465" s="159" t="s">
        <v>136</v>
      </c>
      <c r="C465" s="160">
        <v>123</v>
      </c>
      <c r="D465" s="160" t="s">
        <v>128</v>
      </c>
      <c r="E465" s="161" t="s">
        <v>16</v>
      </c>
      <c r="F465" s="161" t="s">
        <v>9</v>
      </c>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c r="AY465" s="130"/>
      <c r="AZ465" s="130"/>
      <c r="BA465" s="130"/>
      <c r="BB465" s="130"/>
      <c r="BC465" s="130"/>
      <c r="BD465" s="130"/>
      <c r="BE465" s="130"/>
      <c r="BF465" s="130"/>
      <c r="BG465" s="130"/>
      <c r="BH465" s="130"/>
      <c r="BI465" s="130"/>
      <c r="BJ465" s="130"/>
      <c r="BK465" s="130"/>
      <c r="BL465" s="130"/>
      <c r="BM465" s="130"/>
      <c r="BN465" s="130"/>
      <c r="BO465" s="130"/>
      <c r="BP465" s="130"/>
      <c r="BQ465" s="130"/>
      <c r="BR465" s="130"/>
      <c r="BS465" s="130"/>
      <c r="BT465" s="130"/>
      <c r="BU465" s="130"/>
      <c r="BV465" s="130"/>
      <c r="BW465" s="130"/>
      <c r="BX465" s="130"/>
      <c r="BY465" s="130"/>
      <c r="BZ465" s="130"/>
      <c r="CA465" s="130"/>
      <c r="CB465" s="130"/>
      <c r="CC465" s="130"/>
      <c r="CD465" s="130"/>
      <c r="CE465" s="130"/>
      <c r="CF465" s="130"/>
      <c r="CG465" s="130"/>
      <c r="CH465" s="130"/>
      <c r="CI465" s="130"/>
      <c r="CJ465" s="130"/>
      <c r="CK465" s="130"/>
      <c r="CL465" s="130"/>
      <c r="CM465" s="130"/>
      <c r="CN465" s="130"/>
      <c r="CO465" s="130"/>
      <c r="CP465" s="130"/>
      <c r="CQ465" s="130"/>
      <c r="CR465" s="130"/>
      <c r="CS465" s="130"/>
      <c r="CT465" s="130"/>
      <c r="CU465" s="130"/>
      <c r="CV465" s="130"/>
      <c r="CW465" s="130"/>
      <c r="CX465" s="130"/>
      <c r="CY465" s="130"/>
      <c r="CZ465" s="130"/>
      <c r="DA465" s="130"/>
      <c r="DB465" s="130"/>
      <c r="DC465" s="130"/>
      <c r="DD465" s="130"/>
      <c r="DE465" s="130"/>
      <c r="DF465" s="130"/>
      <c r="DG465" s="130"/>
      <c r="DH465" s="130"/>
      <c r="DI465" s="130"/>
      <c r="DJ465" s="130"/>
      <c r="DK465" s="130"/>
      <c r="DL465" s="130"/>
      <c r="DM465" s="130"/>
      <c r="DN465" s="130"/>
      <c r="DO465" s="130"/>
      <c r="DP465" s="130"/>
      <c r="DQ465" s="130"/>
      <c r="DR465" s="130"/>
      <c r="DS465" s="130"/>
      <c r="DT465" s="130"/>
      <c r="DU465" s="130"/>
      <c r="DV465" s="130"/>
      <c r="DW465" s="130"/>
      <c r="DX465" s="130"/>
      <c r="DY465" s="130"/>
      <c r="DZ465" s="130"/>
      <c r="EA465" s="130"/>
      <c r="EB465" s="130"/>
      <c r="EC465" s="130"/>
      <c r="ED465" s="130"/>
      <c r="EE465" s="130"/>
      <c r="EF465" s="130"/>
      <c r="EG465" s="130"/>
      <c r="EH465" s="130"/>
      <c r="EI465" s="130"/>
      <c r="EJ465" s="130"/>
      <c r="EK465" s="130"/>
      <c r="EL465" s="130"/>
      <c r="EM465" s="130"/>
      <c r="EN465" s="130"/>
      <c r="EO465" s="130"/>
      <c r="EP465" s="130"/>
      <c r="EQ465" s="130"/>
      <c r="ER465" s="130"/>
      <c r="ES465" s="130"/>
      <c r="ET465" s="130"/>
      <c r="EU465" s="130"/>
      <c r="EV465" s="130"/>
      <c r="EW465" s="130"/>
      <c r="EX465" s="130"/>
      <c r="EY465" s="130"/>
      <c r="EZ465" s="130"/>
      <c r="FA465" s="130"/>
      <c r="FB465" s="130"/>
      <c r="FC465" s="130"/>
      <c r="FD465" s="130"/>
      <c r="FE465" s="130"/>
      <c r="FF465" s="130"/>
      <c r="FG465" s="130"/>
      <c r="FH465" s="130"/>
      <c r="FI465" s="130"/>
      <c r="FJ465" s="130"/>
      <c r="FK465" s="130"/>
      <c r="FL465" s="130"/>
      <c r="FM465" s="130"/>
      <c r="FN465" s="130"/>
      <c r="FO465" s="130"/>
      <c r="FP465" s="130"/>
      <c r="FQ465" s="130"/>
      <c r="FR465" s="130"/>
      <c r="FS465" s="130"/>
      <c r="FT465" s="130"/>
      <c r="FU465" s="130"/>
      <c r="FV465" s="130"/>
      <c r="FW465" s="130"/>
      <c r="FX465" s="130"/>
      <c r="FY465" s="130"/>
      <c r="FZ465" s="130"/>
      <c r="GA465" s="130"/>
      <c r="GB465" s="130"/>
      <c r="GC465" s="130"/>
      <c r="GD465" s="130"/>
      <c r="GE465" s="130"/>
      <c r="GF465" s="130"/>
      <c r="GG465" s="130"/>
      <c r="GH465" s="130"/>
      <c r="GI465" s="130"/>
      <c r="GJ465" s="130"/>
      <c r="GK465" s="130"/>
      <c r="GL465" s="130"/>
      <c r="GM465" s="130"/>
      <c r="GN465" s="130"/>
      <c r="GO465" s="130"/>
      <c r="GP465" s="130"/>
      <c r="GQ465" s="130"/>
      <c r="GR465" s="130"/>
      <c r="GS465" s="130"/>
      <c r="GT465" s="130"/>
      <c r="GU465" s="130"/>
      <c r="GV465" s="130"/>
      <c r="GW465" s="130"/>
      <c r="GX465" s="130"/>
      <c r="GY465" s="130"/>
      <c r="GZ465" s="130"/>
      <c r="HA465" s="130"/>
      <c r="HB465" s="130"/>
      <c r="HC465" s="130"/>
    </row>
    <row r="466" spans="1:211" s="131" customFormat="1" x14ac:dyDescent="0.25">
      <c r="A466" s="158" t="s">
        <v>137</v>
      </c>
      <c r="B466" s="159" t="s">
        <v>145</v>
      </c>
      <c r="C466" s="160">
        <v>2000</v>
      </c>
      <c r="D466" s="160" t="s">
        <v>128</v>
      </c>
      <c r="E466" s="161" t="s">
        <v>16</v>
      </c>
      <c r="F466" s="161" t="s">
        <v>9</v>
      </c>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c r="BJ466" s="130"/>
      <c r="BK466" s="130"/>
      <c r="BL466" s="130"/>
      <c r="BM466" s="130"/>
      <c r="BN466" s="130"/>
      <c r="BO466" s="130"/>
      <c r="BP466" s="130"/>
      <c r="BQ466" s="130"/>
      <c r="BR466" s="130"/>
      <c r="BS466" s="130"/>
      <c r="BT466" s="130"/>
      <c r="BU466" s="130"/>
      <c r="BV466" s="130"/>
      <c r="BW466" s="130"/>
      <c r="BX466" s="130"/>
      <c r="BY466" s="130"/>
      <c r="BZ466" s="130"/>
      <c r="CA466" s="130"/>
      <c r="CB466" s="130"/>
      <c r="CC466" s="130"/>
      <c r="CD466" s="130"/>
      <c r="CE466" s="130"/>
      <c r="CF466" s="130"/>
      <c r="CG466" s="130"/>
      <c r="CH466" s="130"/>
      <c r="CI466" s="130"/>
      <c r="CJ466" s="130"/>
      <c r="CK466" s="130"/>
      <c r="CL466" s="130"/>
      <c r="CM466" s="130"/>
      <c r="CN466" s="130"/>
      <c r="CO466" s="130"/>
      <c r="CP466" s="130"/>
      <c r="CQ466" s="130"/>
      <c r="CR466" s="130"/>
      <c r="CS466" s="130"/>
      <c r="CT466" s="130"/>
      <c r="CU466" s="130"/>
      <c r="CV466" s="130"/>
      <c r="CW466" s="130"/>
      <c r="CX466" s="130"/>
      <c r="CY466" s="130"/>
      <c r="CZ466" s="130"/>
      <c r="DA466" s="130"/>
      <c r="DB466" s="130"/>
      <c r="DC466" s="130"/>
      <c r="DD466" s="130"/>
      <c r="DE466" s="130"/>
      <c r="DF466" s="130"/>
      <c r="DG466" s="130"/>
      <c r="DH466" s="130"/>
      <c r="DI466" s="130"/>
      <c r="DJ466" s="130"/>
      <c r="DK466" s="130"/>
      <c r="DL466" s="130"/>
      <c r="DM466" s="130"/>
      <c r="DN466" s="130"/>
      <c r="DO466" s="130"/>
      <c r="DP466" s="130"/>
      <c r="DQ466" s="130"/>
      <c r="DR466" s="130"/>
      <c r="DS466" s="130"/>
      <c r="DT466" s="130"/>
      <c r="DU466" s="130"/>
      <c r="DV466" s="130"/>
      <c r="DW466" s="130"/>
      <c r="DX466" s="130"/>
      <c r="DY466" s="130"/>
      <c r="DZ466" s="130"/>
      <c r="EA466" s="130"/>
      <c r="EB466" s="130"/>
      <c r="EC466" s="130"/>
      <c r="ED466" s="130"/>
      <c r="EE466" s="130"/>
      <c r="EF466" s="130"/>
      <c r="EG466" s="130"/>
      <c r="EH466" s="130"/>
      <c r="EI466" s="130"/>
      <c r="EJ466" s="130"/>
      <c r="EK466" s="130"/>
      <c r="EL466" s="130"/>
      <c r="EM466" s="130"/>
      <c r="EN466" s="130"/>
      <c r="EO466" s="130"/>
      <c r="EP466" s="130"/>
      <c r="EQ466" s="130"/>
      <c r="ER466" s="130"/>
      <c r="ES466" s="130"/>
      <c r="ET466" s="130"/>
      <c r="EU466" s="130"/>
      <c r="EV466" s="130"/>
      <c r="EW466" s="130"/>
      <c r="EX466" s="130"/>
      <c r="EY466" s="130"/>
      <c r="EZ466" s="130"/>
      <c r="FA466" s="130"/>
      <c r="FB466" s="130"/>
      <c r="FC466" s="130"/>
      <c r="FD466" s="130"/>
      <c r="FE466" s="130"/>
      <c r="FF466" s="130"/>
      <c r="FG466" s="130"/>
      <c r="FH466" s="130"/>
      <c r="FI466" s="130"/>
      <c r="FJ466" s="130"/>
      <c r="FK466" s="130"/>
      <c r="FL466" s="130"/>
      <c r="FM466" s="130"/>
      <c r="FN466" s="130"/>
      <c r="FO466" s="130"/>
      <c r="FP466" s="130"/>
      <c r="FQ466" s="130"/>
      <c r="FR466" s="130"/>
      <c r="FS466" s="130"/>
      <c r="FT466" s="130"/>
      <c r="FU466" s="130"/>
      <c r="FV466" s="130"/>
      <c r="FW466" s="130"/>
      <c r="FX466" s="130"/>
      <c r="FY466" s="130"/>
      <c r="FZ466" s="130"/>
      <c r="GA466" s="130"/>
      <c r="GB466" s="130"/>
      <c r="GC466" s="130"/>
      <c r="GD466" s="130"/>
      <c r="GE466" s="130"/>
      <c r="GF466" s="130"/>
      <c r="GG466" s="130"/>
      <c r="GH466" s="130"/>
      <c r="GI466" s="130"/>
      <c r="GJ466" s="130"/>
      <c r="GK466" s="130"/>
      <c r="GL466" s="130"/>
      <c r="GM466" s="130"/>
      <c r="GN466" s="130"/>
      <c r="GO466" s="130"/>
      <c r="GP466" s="130"/>
      <c r="GQ466" s="130"/>
      <c r="GR466" s="130"/>
      <c r="GS466" s="130"/>
      <c r="GT466" s="130"/>
      <c r="GU466" s="130"/>
      <c r="GV466" s="130"/>
      <c r="GW466" s="130"/>
      <c r="GX466" s="130"/>
      <c r="GY466" s="130"/>
      <c r="GZ466" s="130"/>
      <c r="HA466" s="130"/>
      <c r="HB466" s="130"/>
      <c r="HC466" s="130"/>
    </row>
    <row r="467" spans="1:211" s="131" customFormat="1" x14ac:dyDescent="0.25">
      <c r="A467" s="158" t="s">
        <v>139</v>
      </c>
      <c r="B467" s="159" t="s">
        <v>145</v>
      </c>
      <c r="C467" s="160">
        <v>666</v>
      </c>
      <c r="D467" s="160" t="s">
        <v>128</v>
      </c>
      <c r="E467" s="161" t="s">
        <v>16</v>
      </c>
      <c r="F467" s="161" t="s">
        <v>9</v>
      </c>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c r="BJ467" s="130"/>
      <c r="BK467" s="130"/>
      <c r="BL467" s="130"/>
      <c r="BM467" s="130"/>
      <c r="BN467" s="130"/>
      <c r="BO467" s="130"/>
      <c r="BP467" s="130"/>
      <c r="BQ467" s="130"/>
      <c r="BR467" s="130"/>
      <c r="BS467" s="130"/>
      <c r="BT467" s="130"/>
      <c r="BU467" s="130"/>
      <c r="BV467" s="130"/>
      <c r="BW467" s="130"/>
      <c r="BX467" s="130"/>
      <c r="BY467" s="130"/>
      <c r="BZ467" s="130"/>
      <c r="CA467" s="130"/>
      <c r="CB467" s="130"/>
      <c r="CC467" s="130"/>
      <c r="CD467" s="130"/>
      <c r="CE467" s="130"/>
      <c r="CF467" s="130"/>
      <c r="CG467" s="130"/>
      <c r="CH467" s="130"/>
      <c r="CI467" s="130"/>
      <c r="CJ467" s="130"/>
      <c r="CK467" s="130"/>
      <c r="CL467" s="130"/>
      <c r="CM467" s="130"/>
      <c r="CN467" s="130"/>
      <c r="CO467" s="130"/>
      <c r="CP467" s="130"/>
      <c r="CQ467" s="130"/>
      <c r="CR467" s="130"/>
      <c r="CS467" s="130"/>
      <c r="CT467" s="130"/>
      <c r="CU467" s="130"/>
      <c r="CV467" s="130"/>
      <c r="CW467" s="130"/>
      <c r="CX467" s="130"/>
      <c r="CY467" s="130"/>
      <c r="CZ467" s="130"/>
      <c r="DA467" s="130"/>
      <c r="DB467" s="130"/>
      <c r="DC467" s="130"/>
      <c r="DD467" s="130"/>
      <c r="DE467" s="130"/>
      <c r="DF467" s="130"/>
      <c r="DG467" s="130"/>
      <c r="DH467" s="130"/>
      <c r="DI467" s="130"/>
      <c r="DJ467" s="130"/>
      <c r="DK467" s="130"/>
      <c r="DL467" s="130"/>
      <c r="DM467" s="130"/>
      <c r="DN467" s="130"/>
      <c r="DO467" s="130"/>
      <c r="DP467" s="130"/>
      <c r="DQ467" s="130"/>
      <c r="DR467" s="130"/>
      <c r="DS467" s="130"/>
      <c r="DT467" s="130"/>
      <c r="DU467" s="130"/>
      <c r="DV467" s="130"/>
      <c r="DW467" s="130"/>
      <c r="DX467" s="130"/>
      <c r="DY467" s="130"/>
      <c r="DZ467" s="130"/>
      <c r="EA467" s="130"/>
      <c r="EB467" s="130"/>
      <c r="EC467" s="130"/>
      <c r="ED467" s="130"/>
      <c r="EE467" s="130"/>
      <c r="EF467" s="130"/>
      <c r="EG467" s="130"/>
      <c r="EH467" s="130"/>
      <c r="EI467" s="130"/>
      <c r="EJ467" s="130"/>
      <c r="EK467" s="130"/>
      <c r="EL467" s="130"/>
      <c r="EM467" s="130"/>
      <c r="EN467" s="130"/>
      <c r="EO467" s="130"/>
      <c r="EP467" s="130"/>
      <c r="EQ467" s="130"/>
      <c r="ER467" s="130"/>
      <c r="ES467" s="130"/>
      <c r="ET467" s="130"/>
      <c r="EU467" s="130"/>
      <c r="EV467" s="130"/>
      <c r="EW467" s="130"/>
      <c r="EX467" s="130"/>
      <c r="EY467" s="130"/>
      <c r="EZ467" s="130"/>
      <c r="FA467" s="130"/>
      <c r="FB467" s="130"/>
      <c r="FC467" s="130"/>
      <c r="FD467" s="130"/>
      <c r="FE467" s="130"/>
      <c r="FF467" s="130"/>
      <c r="FG467" s="130"/>
      <c r="FH467" s="130"/>
      <c r="FI467" s="130"/>
      <c r="FJ467" s="130"/>
      <c r="FK467" s="130"/>
      <c r="FL467" s="130"/>
      <c r="FM467" s="130"/>
      <c r="FN467" s="130"/>
      <c r="FO467" s="130"/>
      <c r="FP467" s="130"/>
      <c r="FQ467" s="130"/>
      <c r="FR467" s="130"/>
      <c r="FS467" s="130"/>
      <c r="FT467" s="130"/>
      <c r="FU467" s="130"/>
      <c r="FV467" s="130"/>
      <c r="FW467" s="130"/>
      <c r="FX467" s="130"/>
      <c r="FY467" s="130"/>
      <c r="FZ467" s="130"/>
      <c r="GA467" s="130"/>
      <c r="GB467" s="130"/>
      <c r="GC467" s="130"/>
      <c r="GD467" s="130"/>
      <c r="GE467" s="130"/>
      <c r="GF467" s="130"/>
      <c r="GG467" s="130"/>
      <c r="GH467" s="130"/>
      <c r="GI467" s="130"/>
      <c r="GJ467" s="130"/>
      <c r="GK467" s="130"/>
      <c r="GL467" s="130"/>
      <c r="GM467" s="130"/>
      <c r="GN467" s="130"/>
      <c r="GO467" s="130"/>
      <c r="GP467" s="130"/>
      <c r="GQ467" s="130"/>
      <c r="GR467" s="130"/>
      <c r="GS467" s="130"/>
      <c r="GT467" s="130"/>
      <c r="GU467" s="130"/>
      <c r="GV467" s="130"/>
      <c r="GW467" s="130"/>
      <c r="GX467" s="130"/>
      <c r="GY467" s="130"/>
      <c r="GZ467" s="130"/>
      <c r="HA467" s="130"/>
      <c r="HB467" s="130"/>
      <c r="HC467" s="130"/>
    </row>
    <row r="468" spans="1:211" s="131" customFormat="1" x14ac:dyDescent="0.25">
      <c r="A468" s="158" t="s">
        <v>138</v>
      </c>
      <c r="B468" s="159" t="s">
        <v>145</v>
      </c>
      <c r="C468" s="160">
        <v>8800</v>
      </c>
      <c r="D468" s="160" t="s">
        <v>128</v>
      </c>
      <c r="E468" s="161" t="s">
        <v>16</v>
      </c>
      <c r="F468" s="161" t="s">
        <v>9</v>
      </c>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c r="AY468" s="130"/>
      <c r="AZ468" s="130"/>
      <c r="BA468" s="130"/>
      <c r="BB468" s="130"/>
      <c r="BC468" s="130"/>
      <c r="BD468" s="130"/>
      <c r="BE468" s="130"/>
      <c r="BF468" s="130"/>
      <c r="BG468" s="130"/>
      <c r="BH468" s="130"/>
      <c r="BI468" s="130"/>
      <c r="BJ468" s="130"/>
      <c r="BK468" s="130"/>
      <c r="BL468" s="130"/>
      <c r="BM468" s="130"/>
      <c r="BN468" s="130"/>
      <c r="BO468" s="130"/>
      <c r="BP468" s="130"/>
      <c r="BQ468" s="130"/>
      <c r="BR468" s="130"/>
      <c r="BS468" s="130"/>
      <c r="BT468" s="130"/>
      <c r="BU468" s="130"/>
      <c r="BV468" s="130"/>
      <c r="BW468" s="130"/>
      <c r="BX468" s="130"/>
      <c r="BY468" s="130"/>
      <c r="BZ468" s="130"/>
      <c r="CA468" s="130"/>
      <c r="CB468" s="130"/>
      <c r="CC468" s="130"/>
      <c r="CD468" s="130"/>
      <c r="CE468" s="130"/>
      <c r="CF468" s="130"/>
      <c r="CG468" s="130"/>
      <c r="CH468" s="130"/>
      <c r="CI468" s="130"/>
      <c r="CJ468" s="130"/>
      <c r="CK468" s="130"/>
      <c r="CL468" s="130"/>
      <c r="CM468" s="130"/>
      <c r="CN468" s="130"/>
      <c r="CO468" s="130"/>
      <c r="CP468" s="130"/>
      <c r="CQ468" s="130"/>
      <c r="CR468" s="130"/>
      <c r="CS468" s="130"/>
      <c r="CT468" s="130"/>
      <c r="CU468" s="130"/>
      <c r="CV468" s="130"/>
      <c r="CW468" s="130"/>
      <c r="CX468" s="130"/>
      <c r="CY468" s="130"/>
      <c r="CZ468" s="130"/>
      <c r="DA468" s="130"/>
      <c r="DB468" s="130"/>
      <c r="DC468" s="130"/>
      <c r="DD468" s="130"/>
      <c r="DE468" s="130"/>
      <c r="DF468" s="130"/>
      <c r="DG468" s="130"/>
      <c r="DH468" s="130"/>
      <c r="DI468" s="130"/>
      <c r="DJ468" s="130"/>
      <c r="DK468" s="130"/>
      <c r="DL468" s="130"/>
      <c r="DM468" s="130"/>
      <c r="DN468" s="130"/>
      <c r="DO468" s="130"/>
      <c r="DP468" s="130"/>
      <c r="DQ468" s="130"/>
      <c r="DR468" s="130"/>
      <c r="DS468" s="130"/>
      <c r="DT468" s="130"/>
      <c r="DU468" s="130"/>
      <c r="DV468" s="130"/>
      <c r="DW468" s="130"/>
      <c r="DX468" s="130"/>
      <c r="DY468" s="130"/>
      <c r="DZ468" s="130"/>
      <c r="EA468" s="130"/>
      <c r="EB468" s="130"/>
      <c r="EC468" s="130"/>
      <c r="ED468" s="130"/>
      <c r="EE468" s="130"/>
      <c r="EF468" s="130"/>
      <c r="EG468" s="130"/>
      <c r="EH468" s="130"/>
      <c r="EI468" s="130"/>
      <c r="EJ468" s="130"/>
      <c r="EK468" s="130"/>
      <c r="EL468" s="130"/>
      <c r="EM468" s="130"/>
      <c r="EN468" s="130"/>
      <c r="EO468" s="130"/>
      <c r="EP468" s="130"/>
      <c r="EQ468" s="130"/>
      <c r="ER468" s="130"/>
      <c r="ES468" s="130"/>
      <c r="ET468" s="130"/>
      <c r="EU468" s="130"/>
      <c r="EV468" s="130"/>
      <c r="EW468" s="130"/>
      <c r="EX468" s="130"/>
      <c r="EY468" s="130"/>
      <c r="EZ468" s="130"/>
      <c r="FA468" s="130"/>
      <c r="FB468" s="130"/>
      <c r="FC468" s="130"/>
      <c r="FD468" s="130"/>
      <c r="FE468" s="130"/>
      <c r="FF468" s="130"/>
      <c r="FG468" s="130"/>
      <c r="FH468" s="130"/>
      <c r="FI468" s="130"/>
      <c r="FJ468" s="130"/>
      <c r="FK468" s="130"/>
      <c r="FL468" s="130"/>
      <c r="FM468" s="130"/>
      <c r="FN468" s="130"/>
      <c r="FO468" s="130"/>
      <c r="FP468" s="130"/>
      <c r="FQ468" s="130"/>
      <c r="FR468" s="130"/>
      <c r="FS468" s="130"/>
      <c r="FT468" s="130"/>
      <c r="FU468" s="130"/>
      <c r="FV468" s="130"/>
      <c r="FW468" s="130"/>
      <c r="FX468" s="130"/>
      <c r="FY468" s="130"/>
      <c r="FZ468" s="130"/>
      <c r="GA468" s="130"/>
      <c r="GB468" s="130"/>
      <c r="GC468" s="130"/>
      <c r="GD468" s="130"/>
      <c r="GE468" s="130"/>
      <c r="GF468" s="130"/>
      <c r="GG468" s="130"/>
      <c r="GH468" s="130"/>
      <c r="GI468" s="130"/>
      <c r="GJ468" s="130"/>
      <c r="GK468" s="130"/>
      <c r="GL468" s="130"/>
      <c r="GM468" s="130"/>
      <c r="GN468" s="130"/>
      <c r="GO468" s="130"/>
      <c r="GP468" s="130"/>
      <c r="GQ468" s="130"/>
      <c r="GR468" s="130"/>
      <c r="GS468" s="130"/>
      <c r="GT468" s="130"/>
      <c r="GU468" s="130"/>
      <c r="GV468" s="130"/>
      <c r="GW468" s="130"/>
      <c r="GX468" s="130"/>
      <c r="GY468" s="130"/>
      <c r="GZ468" s="130"/>
      <c r="HA468" s="130"/>
      <c r="HB468" s="130"/>
      <c r="HC468" s="130"/>
    </row>
    <row r="469" spans="1:211" s="131" customFormat="1" ht="26.25" thickBot="1" x14ac:dyDescent="0.3">
      <c r="A469" s="162" t="s">
        <v>143</v>
      </c>
      <c r="B469" s="163" t="s">
        <v>144</v>
      </c>
      <c r="C469" s="164">
        <f>1760+2770</f>
        <v>4530</v>
      </c>
      <c r="D469" s="160" t="s">
        <v>128</v>
      </c>
      <c r="E469" s="165" t="s">
        <v>16</v>
      </c>
      <c r="F469" s="165" t="s">
        <v>9</v>
      </c>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c r="AY469" s="130"/>
      <c r="AZ469" s="130"/>
      <c r="BA469" s="130"/>
      <c r="BB469" s="130"/>
      <c r="BC469" s="130"/>
      <c r="BD469" s="130"/>
      <c r="BE469" s="130"/>
      <c r="BF469" s="130"/>
      <c r="BG469" s="130"/>
      <c r="BH469" s="130"/>
      <c r="BI469" s="130"/>
      <c r="BJ469" s="130"/>
      <c r="BK469" s="130"/>
      <c r="BL469" s="130"/>
      <c r="BM469" s="130"/>
      <c r="BN469" s="130"/>
      <c r="BO469" s="130"/>
      <c r="BP469" s="130"/>
      <c r="BQ469" s="130"/>
      <c r="BR469" s="130"/>
      <c r="BS469" s="130"/>
      <c r="BT469" s="130"/>
      <c r="BU469" s="130"/>
      <c r="BV469" s="130"/>
      <c r="BW469" s="130"/>
      <c r="BX469" s="130"/>
      <c r="BY469" s="130"/>
      <c r="BZ469" s="130"/>
      <c r="CA469" s="130"/>
      <c r="CB469" s="130"/>
      <c r="CC469" s="130"/>
      <c r="CD469" s="130"/>
      <c r="CE469" s="130"/>
      <c r="CF469" s="130"/>
      <c r="CG469" s="130"/>
      <c r="CH469" s="130"/>
      <c r="CI469" s="130"/>
      <c r="CJ469" s="130"/>
      <c r="CK469" s="130"/>
      <c r="CL469" s="130"/>
      <c r="CM469" s="130"/>
      <c r="CN469" s="130"/>
      <c r="CO469" s="130"/>
      <c r="CP469" s="130"/>
      <c r="CQ469" s="130"/>
      <c r="CR469" s="130"/>
      <c r="CS469" s="130"/>
      <c r="CT469" s="130"/>
      <c r="CU469" s="130"/>
      <c r="CV469" s="130"/>
      <c r="CW469" s="130"/>
      <c r="CX469" s="130"/>
      <c r="CY469" s="130"/>
      <c r="CZ469" s="130"/>
      <c r="DA469" s="130"/>
      <c r="DB469" s="130"/>
      <c r="DC469" s="130"/>
      <c r="DD469" s="130"/>
      <c r="DE469" s="130"/>
      <c r="DF469" s="130"/>
      <c r="DG469" s="130"/>
      <c r="DH469" s="130"/>
      <c r="DI469" s="130"/>
      <c r="DJ469" s="130"/>
      <c r="DK469" s="130"/>
      <c r="DL469" s="130"/>
      <c r="DM469" s="130"/>
      <c r="DN469" s="130"/>
      <c r="DO469" s="130"/>
      <c r="DP469" s="130"/>
      <c r="DQ469" s="130"/>
      <c r="DR469" s="130"/>
      <c r="DS469" s="130"/>
      <c r="DT469" s="130"/>
      <c r="DU469" s="130"/>
      <c r="DV469" s="130"/>
      <c r="DW469" s="130"/>
      <c r="DX469" s="130"/>
      <c r="DY469" s="130"/>
      <c r="DZ469" s="130"/>
      <c r="EA469" s="130"/>
      <c r="EB469" s="130"/>
      <c r="EC469" s="130"/>
      <c r="ED469" s="130"/>
      <c r="EE469" s="130"/>
      <c r="EF469" s="130"/>
      <c r="EG469" s="130"/>
      <c r="EH469" s="130"/>
      <c r="EI469" s="130"/>
      <c r="EJ469" s="130"/>
      <c r="EK469" s="130"/>
      <c r="EL469" s="130"/>
      <c r="EM469" s="130"/>
      <c r="EN469" s="130"/>
      <c r="EO469" s="130"/>
      <c r="EP469" s="130"/>
      <c r="EQ469" s="130"/>
      <c r="ER469" s="130"/>
      <c r="ES469" s="130"/>
      <c r="ET469" s="130"/>
      <c r="EU469" s="130"/>
      <c r="EV469" s="130"/>
      <c r="EW469" s="130"/>
      <c r="EX469" s="130"/>
      <c r="EY469" s="130"/>
      <c r="EZ469" s="130"/>
      <c r="FA469" s="130"/>
      <c r="FB469" s="130"/>
      <c r="FC469" s="130"/>
      <c r="FD469" s="130"/>
      <c r="FE469" s="130"/>
      <c r="FF469" s="130"/>
      <c r="FG469" s="130"/>
      <c r="FH469" s="130"/>
      <c r="FI469" s="130"/>
      <c r="FJ469" s="130"/>
      <c r="FK469" s="130"/>
      <c r="FL469" s="130"/>
      <c r="FM469" s="130"/>
      <c r="FN469" s="130"/>
      <c r="FO469" s="130"/>
      <c r="FP469" s="130"/>
      <c r="FQ469" s="130"/>
      <c r="FR469" s="130"/>
      <c r="FS469" s="130"/>
      <c r="FT469" s="130"/>
      <c r="FU469" s="130"/>
      <c r="FV469" s="130"/>
      <c r="FW469" s="130"/>
      <c r="FX469" s="130"/>
      <c r="FY469" s="130"/>
      <c r="FZ469" s="130"/>
      <c r="GA469" s="130"/>
      <c r="GB469" s="130"/>
      <c r="GC469" s="130"/>
      <c r="GD469" s="130"/>
      <c r="GE469" s="130"/>
      <c r="GF469" s="130"/>
      <c r="GG469" s="130"/>
      <c r="GH469" s="130"/>
      <c r="GI469" s="130"/>
      <c r="GJ469" s="130"/>
      <c r="GK469" s="130"/>
      <c r="GL469" s="130"/>
      <c r="GM469" s="130"/>
      <c r="GN469" s="130"/>
      <c r="GO469" s="130"/>
      <c r="GP469" s="130"/>
      <c r="GQ469" s="130"/>
      <c r="GR469" s="130"/>
      <c r="GS469" s="130"/>
      <c r="GT469" s="130"/>
      <c r="GU469" s="130"/>
      <c r="GV469" s="130"/>
      <c r="GW469" s="130"/>
      <c r="GX469" s="130"/>
      <c r="GY469" s="130"/>
      <c r="GZ469" s="130"/>
      <c r="HA469" s="130"/>
      <c r="HB469" s="130"/>
      <c r="HC469" s="130"/>
    </row>
    <row r="470" spans="1:211" s="38" customFormat="1" ht="60" x14ac:dyDescent="0.25">
      <c r="A470" s="166" t="s">
        <v>441</v>
      </c>
      <c r="B470" s="167" t="s">
        <v>140</v>
      </c>
      <c r="C470" s="3">
        <v>49100</v>
      </c>
      <c r="D470" s="95" t="s">
        <v>128</v>
      </c>
      <c r="E470" s="168" t="s">
        <v>16</v>
      </c>
      <c r="F470" s="168" t="s">
        <v>9</v>
      </c>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36"/>
      <c r="EF470" s="36"/>
      <c r="EG470" s="36"/>
      <c r="EH470" s="36"/>
      <c r="EI470" s="36"/>
      <c r="EJ470" s="36"/>
      <c r="EK470" s="36"/>
      <c r="EL470" s="36"/>
      <c r="EM470" s="36"/>
      <c r="EN470" s="36"/>
      <c r="EO470" s="36"/>
      <c r="EP470" s="36"/>
      <c r="EQ470" s="36"/>
      <c r="ER470" s="36"/>
      <c r="ES470" s="36"/>
      <c r="ET470" s="36"/>
      <c r="EU470" s="36"/>
      <c r="EV470" s="36"/>
      <c r="EW470" s="36"/>
      <c r="EX470" s="36"/>
      <c r="EY470" s="36"/>
      <c r="EZ470" s="36"/>
      <c r="FA470" s="36"/>
      <c r="FB470" s="36"/>
      <c r="FC470" s="36"/>
      <c r="FD470" s="36"/>
      <c r="FE470" s="36"/>
      <c r="FF470" s="36"/>
      <c r="FG470" s="36"/>
      <c r="FH470" s="36"/>
      <c r="FI470" s="36"/>
      <c r="FJ470" s="36"/>
      <c r="FK470" s="36"/>
      <c r="FL470" s="36"/>
      <c r="FM470" s="36"/>
      <c r="FN470" s="36"/>
      <c r="FO470" s="36"/>
      <c r="FP470" s="36"/>
      <c r="FQ470" s="36"/>
      <c r="FR470" s="36"/>
      <c r="FS470" s="36"/>
      <c r="FT470" s="36"/>
      <c r="FU470" s="36"/>
      <c r="FV470" s="36"/>
      <c r="FW470" s="36"/>
      <c r="FX470" s="36"/>
      <c r="FY470" s="36"/>
      <c r="FZ470" s="36"/>
      <c r="GA470" s="36"/>
      <c r="GB470" s="36"/>
      <c r="GC470" s="36"/>
      <c r="GD470" s="36"/>
      <c r="GE470" s="36"/>
      <c r="GF470" s="36"/>
      <c r="GG470" s="36"/>
      <c r="GH470" s="36"/>
      <c r="GI470" s="36"/>
      <c r="GJ470" s="36"/>
      <c r="GK470" s="36"/>
      <c r="GL470" s="36"/>
      <c r="GM470" s="36"/>
      <c r="GN470" s="36"/>
      <c r="GO470" s="36"/>
      <c r="GP470" s="36"/>
      <c r="GQ470" s="36"/>
      <c r="GR470" s="36"/>
      <c r="GS470" s="36"/>
      <c r="GT470" s="36"/>
      <c r="GU470" s="36"/>
      <c r="GV470" s="36"/>
      <c r="GW470" s="36"/>
      <c r="GX470" s="36"/>
      <c r="GY470" s="36"/>
      <c r="GZ470" s="36"/>
      <c r="HA470" s="36"/>
      <c r="HB470" s="36"/>
      <c r="HC470" s="36"/>
    </row>
    <row r="471" spans="1:211" s="38" customFormat="1" ht="27.75" customHeight="1" x14ac:dyDescent="0.25">
      <c r="A471" s="129" t="s">
        <v>162</v>
      </c>
      <c r="B471" s="28" t="s">
        <v>163</v>
      </c>
      <c r="C471" s="41">
        <v>600</v>
      </c>
      <c r="D471" s="95" t="s">
        <v>128</v>
      </c>
      <c r="E471" s="169" t="s">
        <v>97</v>
      </c>
      <c r="F471" s="169" t="s">
        <v>100</v>
      </c>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36"/>
      <c r="EF471" s="36"/>
      <c r="EG471" s="36"/>
      <c r="EH471" s="36"/>
      <c r="EI471" s="36"/>
      <c r="EJ471" s="36"/>
      <c r="EK471" s="36"/>
      <c r="EL471" s="36"/>
      <c r="EM471" s="36"/>
      <c r="EN471" s="36"/>
      <c r="EO471" s="36"/>
      <c r="EP471" s="36"/>
      <c r="EQ471" s="36"/>
      <c r="ER471" s="36"/>
      <c r="ES471" s="36"/>
      <c r="ET471" s="36"/>
      <c r="EU471" s="36"/>
      <c r="EV471" s="36"/>
      <c r="EW471" s="36"/>
      <c r="EX471" s="36"/>
      <c r="EY471" s="36"/>
      <c r="EZ471" s="36"/>
      <c r="FA471" s="36"/>
      <c r="FB471" s="36"/>
      <c r="FC471" s="36"/>
      <c r="FD471" s="36"/>
      <c r="FE471" s="36"/>
      <c r="FF471" s="36"/>
      <c r="FG471" s="36"/>
      <c r="FH471" s="36"/>
      <c r="FI471" s="36"/>
      <c r="FJ471" s="36"/>
      <c r="FK471" s="36"/>
      <c r="FL471" s="36"/>
      <c r="FM471" s="36"/>
      <c r="FN471" s="36"/>
      <c r="FO471" s="36"/>
      <c r="FP471" s="36"/>
      <c r="FQ471" s="36"/>
      <c r="FR471" s="36"/>
      <c r="FS471" s="36"/>
      <c r="FT471" s="36"/>
      <c r="FU471" s="36"/>
      <c r="FV471" s="36"/>
      <c r="FW471" s="36"/>
      <c r="FX471" s="36"/>
      <c r="FY471" s="36"/>
      <c r="FZ471" s="36"/>
      <c r="GA471" s="36"/>
      <c r="GB471" s="36"/>
      <c r="GC471" s="36"/>
      <c r="GD471" s="36"/>
      <c r="GE471" s="36"/>
      <c r="GF471" s="36"/>
      <c r="GG471" s="36"/>
      <c r="GH471" s="36"/>
      <c r="GI471" s="36"/>
      <c r="GJ471" s="36"/>
      <c r="GK471" s="36"/>
      <c r="GL471" s="36"/>
      <c r="GM471" s="36"/>
      <c r="GN471" s="36"/>
      <c r="GO471" s="36"/>
      <c r="GP471" s="36"/>
      <c r="GQ471" s="36"/>
      <c r="GR471" s="36"/>
      <c r="GS471" s="36"/>
      <c r="GT471" s="36"/>
      <c r="GU471" s="36"/>
      <c r="GV471" s="36"/>
      <c r="GW471" s="36"/>
      <c r="GX471" s="36"/>
      <c r="GY471" s="36"/>
      <c r="GZ471" s="36"/>
      <c r="HA471" s="36"/>
      <c r="HB471" s="36"/>
      <c r="HC471" s="36"/>
    </row>
    <row r="472" spans="1:211" x14ac:dyDescent="0.25">
      <c r="A472" s="39" t="s">
        <v>165</v>
      </c>
      <c r="B472" s="42"/>
      <c r="C472" s="35">
        <v>1090</v>
      </c>
      <c r="D472" s="95" t="s">
        <v>128</v>
      </c>
      <c r="E472" s="37" t="s">
        <v>100</v>
      </c>
      <c r="F472" s="37" t="s">
        <v>100</v>
      </c>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row>
    <row r="473" spans="1:211" x14ac:dyDescent="0.25">
      <c r="A473" s="39" t="s">
        <v>166</v>
      </c>
      <c r="B473" s="42" t="s">
        <v>164</v>
      </c>
      <c r="C473" s="35">
        <v>3600</v>
      </c>
      <c r="D473" s="95" t="s">
        <v>128</v>
      </c>
      <c r="E473" s="37" t="s">
        <v>100</v>
      </c>
      <c r="F473" s="37" t="s">
        <v>100</v>
      </c>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row>
    <row r="474" spans="1:211" x14ac:dyDescent="0.25">
      <c r="A474" s="39" t="s">
        <v>172</v>
      </c>
      <c r="B474" s="42" t="s">
        <v>164</v>
      </c>
      <c r="C474" s="35">
        <v>28000</v>
      </c>
      <c r="D474" s="95" t="s">
        <v>128</v>
      </c>
      <c r="E474" s="37" t="s">
        <v>86</v>
      </c>
      <c r="F474" s="37" t="s">
        <v>86</v>
      </c>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row>
    <row r="475" spans="1:211" x14ac:dyDescent="0.25">
      <c r="A475" s="39" t="s">
        <v>249</v>
      </c>
      <c r="B475" s="42" t="s">
        <v>164</v>
      </c>
      <c r="C475" s="35">
        <v>11345</v>
      </c>
      <c r="D475" s="95" t="s">
        <v>128</v>
      </c>
      <c r="E475" s="37" t="s">
        <v>41</v>
      </c>
      <c r="F475" s="37" t="s">
        <v>41</v>
      </c>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row>
    <row r="476" spans="1:211" x14ac:dyDescent="0.25">
      <c r="A476" s="39" t="s">
        <v>173</v>
      </c>
      <c r="B476" s="42" t="s">
        <v>103</v>
      </c>
      <c r="C476" s="35"/>
      <c r="D476" s="95" t="s">
        <v>128</v>
      </c>
      <c r="E476" s="37" t="s">
        <v>86</v>
      </c>
      <c r="F476" s="37" t="s">
        <v>86</v>
      </c>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row>
    <row r="477" spans="1:211" x14ac:dyDescent="0.25">
      <c r="A477" s="1" t="s">
        <v>385</v>
      </c>
      <c r="B477" s="42"/>
      <c r="C477" s="35"/>
      <c r="D477" s="95"/>
      <c r="E477" s="37"/>
      <c r="F477" s="37"/>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row>
    <row r="478" spans="1:211" ht="36" x14ac:dyDescent="0.25">
      <c r="A478" s="39" t="s">
        <v>178</v>
      </c>
      <c r="B478" s="42" t="s">
        <v>167</v>
      </c>
      <c r="C478" s="35">
        <v>24825</v>
      </c>
      <c r="D478" s="95" t="s">
        <v>128</v>
      </c>
      <c r="E478" s="37" t="s">
        <v>86</v>
      </c>
      <c r="F478" s="37" t="s">
        <v>86</v>
      </c>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row>
    <row r="479" spans="1:211" ht="36" x14ac:dyDescent="0.25">
      <c r="A479" s="39" t="s">
        <v>194</v>
      </c>
      <c r="B479" s="42" t="s">
        <v>167</v>
      </c>
      <c r="C479" s="35">
        <v>5500</v>
      </c>
      <c r="D479" s="95" t="s">
        <v>128</v>
      </c>
      <c r="E479" s="37" t="s">
        <v>87</v>
      </c>
      <c r="F479" s="37" t="s">
        <v>87</v>
      </c>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row>
    <row r="480" spans="1:211" x14ac:dyDescent="0.25">
      <c r="A480" s="1" t="s">
        <v>199</v>
      </c>
      <c r="B480" s="59"/>
      <c r="C480" s="66">
        <f>18360-5500</f>
        <v>12860</v>
      </c>
      <c r="D480" s="95"/>
      <c r="E480" s="37"/>
      <c r="F480" s="37"/>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row>
    <row r="481" spans="1:112" s="130" customFormat="1" ht="24" x14ac:dyDescent="0.25">
      <c r="A481" s="170" t="s">
        <v>203</v>
      </c>
      <c r="B481" s="171" t="s">
        <v>197</v>
      </c>
      <c r="C481" s="172"/>
      <c r="D481" s="95" t="s">
        <v>128</v>
      </c>
      <c r="E481" s="37" t="s">
        <v>198</v>
      </c>
      <c r="F481" s="37" t="s">
        <v>198</v>
      </c>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1"/>
      <c r="AY481" s="131"/>
      <c r="AZ481" s="131"/>
      <c r="BA481" s="131"/>
      <c r="BB481" s="131"/>
      <c r="BC481" s="131"/>
      <c r="BD481" s="131"/>
      <c r="BE481" s="131"/>
      <c r="BF481" s="131"/>
      <c r="BG481" s="131"/>
      <c r="BH481" s="131"/>
      <c r="BI481" s="131"/>
      <c r="BJ481" s="131"/>
      <c r="BK481" s="131"/>
      <c r="BL481" s="131"/>
      <c r="BM481" s="131"/>
      <c r="BN481" s="131"/>
      <c r="BO481" s="131"/>
      <c r="BP481" s="131"/>
      <c r="BQ481" s="131"/>
      <c r="BR481" s="131"/>
      <c r="BS481" s="131"/>
      <c r="BT481" s="131"/>
      <c r="BU481" s="131"/>
      <c r="BV481" s="131"/>
      <c r="BW481" s="131"/>
      <c r="BX481" s="131"/>
      <c r="BY481" s="131"/>
      <c r="BZ481" s="131"/>
      <c r="CA481" s="131"/>
      <c r="CB481" s="131"/>
      <c r="CC481" s="131"/>
      <c r="CD481" s="131"/>
      <c r="CE481" s="131"/>
      <c r="CF481" s="131"/>
      <c r="CG481" s="131"/>
      <c r="CH481" s="131"/>
      <c r="CI481" s="131"/>
      <c r="CJ481" s="131"/>
      <c r="CK481" s="131"/>
      <c r="CL481" s="131"/>
      <c r="CM481" s="131"/>
      <c r="CN481" s="131"/>
      <c r="CO481" s="131"/>
      <c r="CP481" s="131"/>
      <c r="CQ481" s="131"/>
      <c r="CR481" s="131"/>
      <c r="CS481" s="131"/>
      <c r="CT481" s="131"/>
      <c r="CU481" s="131"/>
      <c r="CV481" s="131"/>
      <c r="CW481" s="131"/>
      <c r="CX481" s="131"/>
      <c r="CY481" s="131"/>
      <c r="CZ481" s="131"/>
      <c r="DA481" s="131"/>
      <c r="DB481" s="131"/>
      <c r="DC481" s="131"/>
      <c r="DD481" s="131"/>
      <c r="DE481" s="131"/>
      <c r="DF481" s="131"/>
      <c r="DG481" s="131"/>
      <c r="DH481" s="131"/>
    </row>
    <row r="482" spans="1:112" s="130" customFormat="1" ht="24" x14ac:dyDescent="0.25">
      <c r="A482" s="170" t="s">
        <v>200</v>
      </c>
      <c r="B482" s="171" t="s">
        <v>197</v>
      </c>
      <c r="C482" s="172"/>
      <c r="D482" s="95" t="s">
        <v>128</v>
      </c>
      <c r="E482" s="37" t="s">
        <v>198</v>
      </c>
      <c r="F482" s="37" t="s">
        <v>198</v>
      </c>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1"/>
      <c r="AY482" s="131"/>
      <c r="AZ482" s="131"/>
      <c r="BA482" s="131"/>
      <c r="BB482" s="131"/>
      <c r="BC482" s="131"/>
      <c r="BD482" s="131"/>
      <c r="BE482" s="131"/>
      <c r="BF482" s="131"/>
      <c r="BG482" s="131"/>
      <c r="BH482" s="131"/>
      <c r="BI482" s="131"/>
      <c r="BJ482" s="131"/>
      <c r="BK482" s="131"/>
      <c r="BL482" s="131"/>
      <c r="BM482" s="131"/>
      <c r="BN482" s="131"/>
      <c r="BO482" s="131"/>
      <c r="BP482" s="131"/>
      <c r="BQ482" s="131"/>
      <c r="BR482" s="131"/>
      <c r="BS482" s="131"/>
      <c r="BT482" s="131"/>
      <c r="BU482" s="131"/>
      <c r="BV482" s="131"/>
      <c r="BW482" s="131"/>
      <c r="BX482" s="131"/>
      <c r="BY482" s="131"/>
      <c r="BZ482" s="131"/>
      <c r="CA482" s="131"/>
      <c r="CB482" s="131"/>
      <c r="CC482" s="131"/>
      <c r="CD482" s="131"/>
      <c r="CE482" s="131"/>
      <c r="CF482" s="131"/>
      <c r="CG482" s="131"/>
      <c r="CH482" s="131"/>
      <c r="CI482" s="131"/>
      <c r="CJ482" s="131"/>
      <c r="CK482" s="131"/>
      <c r="CL482" s="131"/>
      <c r="CM482" s="131"/>
      <c r="CN482" s="131"/>
      <c r="CO482" s="131"/>
      <c r="CP482" s="131"/>
      <c r="CQ482" s="131"/>
      <c r="CR482" s="131"/>
      <c r="CS482" s="131"/>
      <c r="CT482" s="131"/>
      <c r="CU482" s="131"/>
      <c r="CV482" s="131"/>
      <c r="CW482" s="131"/>
      <c r="CX482" s="131"/>
      <c r="CY482" s="131"/>
      <c r="CZ482" s="131"/>
      <c r="DA482" s="131"/>
      <c r="DB482" s="131"/>
      <c r="DC482" s="131"/>
      <c r="DD482" s="131"/>
      <c r="DE482" s="131"/>
      <c r="DF482" s="131"/>
      <c r="DG482" s="131"/>
      <c r="DH482" s="131"/>
    </row>
    <row r="483" spans="1:112" s="130" customFormat="1" ht="24" x14ac:dyDescent="0.25">
      <c r="A483" s="170" t="s">
        <v>201</v>
      </c>
      <c r="B483" s="171" t="s">
        <v>202</v>
      </c>
      <c r="C483" s="172"/>
      <c r="D483" s="95" t="s">
        <v>128</v>
      </c>
      <c r="E483" s="37" t="s">
        <v>198</v>
      </c>
      <c r="F483" s="37" t="s">
        <v>198</v>
      </c>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1"/>
      <c r="AY483" s="131"/>
      <c r="AZ483" s="131"/>
      <c r="BA483" s="131"/>
      <c r="BB483" s="131"/>
      <c r="BC483" s="131"/>
      <c r="BD483" s="131"/>
      <c r="BE483" s="131"/>
      <c r="BF483" s="131"/>
      <c r="BG483" s="131"/>
      <c r="BH483" s="131"/>
      <c r="BI483" s="131"/>
      <c r="BJ483" s="131"/>
      <c r="BK483" s="131"/>
      <c r="BL483" s="131"/>
      <c r="BM483" s="131"/>
      <c r="BN483" s="131"/>
      <c r="BO483" s="131"/>
      <c r="BP483" s="131"/>
      <c r="BQ483" s="131"/>
      <c r="BR483" s="131"/>
      <c r="BS483" s="131"/>
      <c r="BT483" s="131"/>
      <c r="BU483" s="131"/>
      <c r="BV483" s="131"/>
      <c r="BW483" s="131"/>
      <c r="BX483" s="131"/>
      <c r="BY483" s="131"/>
      <c r="BZ483" s="131"/>
      <c r="CA483" s="131"/>
      <c r="CB483" s="131"/>
      <c r="CC483" s="131"/>
      <c r="CD483" s="131"/>
      <c r="CE483" s="131"/>
      <c r="CF483" s="131"/>
      <c r="CG483" s="131"/>
      <c r="CH483" s="131"/>
      <c r="CI483" s="131"/>
      <c r="CJ483" s="131"/>
      <c r="CK483" s="131"/>
      <c r="CL483" s="131"/>
      <c r="CM483" s="131"/>
      <c r="CN483" s="131"/>
      <c r="CO483" s="131"/>
      <c r="CP483" s="131"/>
      <c r="CQ483" s="131"/>
      <c r="CR483" s="131"/>
      <c r="CS483" s="131"/>
      <c r="CT483" s="131"/>
      <c r="CU483" s="131"/>
      <c r="CV483" s="131"/>
      <c r="CW483" s="131"/>
      <c r="CX483" s="131"/>
      <c r="CY483" s="131"/>
      <c r="CZ483" s="131"/>
      <c r="DA483" s="131"/>
      <c r="DB483" s="131"/>
      <c r="DC483" s="131"/>
      <c r="DD483" s="131"/>
      <c r="DE483" s="131"/>
      <c r="DF483" s="131"/>
      <c r="DG483" s="131"/>
      <c r="DH483" s="131"/>
    </row>
    <row r="484" spans="1:112" s="130" customFormat="1" ht="36" x14ac:dyDescent="0.25">
      <c r="A484" s="170" t="s">
        <v>208</v>
      </c>
      <c r="B484" s="42" t="s">
        <v>167</v>
      </c>
      <c r="C484" s="172"/>
      <c r="D484" s="95" t="s">
        <v>128</v>
      </c>
      <c r="E484" s="37" t="s">
        <v>198</v>
      </c>
      <c r="F484" s="37" t="s">
        <v>198</v>
      </c>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c r="AO484" s="131"/>
      <c r="AP484" s="131"/>
      <c r="AQ484" s="131"/>
      <c r="AR484" s="131"/>
      <c r="AS484" s="131"/>
      <c r="AT484" s="131"/>
      <c r="AU484" s="131"/>
      <c r="AV484" s="131"/>
      <c r="AW484" s="131"/>
      <c r="AX484" s="131"/>
      <c r="AY484" s="131"/>
      <c r="AZ484" s="131"/>
      <c r="BA484" s="131"/>
      <c r="BB484" s="131"/>
      <c r="BC484" s="131"/>
      <c r="BD484" s="131"/>
      <c r="BE484" s="131"/>
      <c r="BF484" s="131"/>
      <c r="BG484" s="131"/>
      <c r="BH484" s="131"/>
      <c r="BI484" s="131"/>
      <c r="BJ484" s="131"/>
      <c r="BK484" s="131"/>
      <c r="BL484" s="131"/>
      <c r="BM484" s="131"/>
      <c r="BN484" s="131"/>
      <c r="BO484" s="131"/>
      <c r="BP484" s="131"/>
      <c r="BQ484" s="131"/>
      <c r="BR484" s="131"/>
      <c r="BS484" s="131"/>
      <c r="BT484" s="131"/>
      <c r="BU484" s="131"/>
      <c r="BV484" s="131"/>
      <c r="BW484" s="131"/>
      <c r="BX484" s="131"/>
      <c r="BY484" s="131"/>
      <c r="BZ484" s="131"/>
      <c r="CA484" s="131"/>
      <c r="CB484" s="131"/>
      <c r="CC484" s="131"/>
      <c r="CD484" s="131"/>
      <c r="CE484" s="131"/>
      <c r="CF484" s="131"/>
      <c r="CG484" s="131"/>
      <c r="CH484" s="131"/>
      <c r="CI484" s="131"/>
      <c r="CJ484" s="131"/>
      <c r="CK484" s="131"/>
      <c r="CL484" s="131"/>
      <c r="CM484" s="131"/>
      <c r="CN484" s="131"/>
      <c r="CO484" s="131"/>
      <c r="CP484" s="131"/>
      <c r="CQ484" s="131"/>
      <c r="CR484" s="131"/>
      <c r="CS484" s="131"/>
      <c r="CT484" s="131"/>
      <c r="CU484" s="131"/>
      <c r="CV484" s="131"/>
      <c r="CW484" s="131"/>
      <c r="CX484" s="131"/>
      <c r="CY484" s="131"/>
      <c r="CZ484" s="131"/>
      <c r="DA484" s="131"/>
      <c r="DB484" s="131"/>
      <c r="DC484" s="131"/>
      <c r="DD484" s="131"/>
      <c r="DE484" s="131"/>
      <c r="DF484" s="131"/>
      <c r="DG484" s="131"/>
      <c r="DH484" s="131"/>
    </row>
    <row r="485" spans="1:112" s="130" customFormat="1" ht="25.5" x14ac:dyDescent="0.25">
      <c r="A485" s="170" t="s">
        <v>209</v>
      </c>
      <c r="B485" s="171" t="s">
        <v>202</v>
      </c>
      <c r="C485" s="172"/>
      <c r="D485" s="95" t="s">
        <v>128</v>
      </c>
      <c r="E485" s="37" t="s">
        <v>198</v>
      </c>
      <c r="F485" s="37" t="s">
        <v>198</v>
      </c>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c r="AO485" s="131"/>
      <c r="AP485" s="131"/>
      <c r="AQ485" s="131"/>
      <c r="AR485" s="131"/>
      <c r="AS485" s="131"/>
      <c r="AT485" s="131"/>
      <c r="AU485" s="131"/>
      <c r="AV485" s="131"/>
      <c r="AW485" s="131"/>
      <c r="AX485" s="131"/>
      <c r="AY485" s="131"/>
      <c r="AZ485" s="131"/>
      <c r="BA485" s="131"/>
      <c r="BB485" s="131"/>
      <c r="BC485" s="131"/>
      <c r="BD485" s="131"/>
      <c r="BE485" s="131"/>
      <c r="BF485" s="131"/>
      <c r="BG485" s="131"/>
      <c r="BH485" s="131"/>
      <c r="BI485" s="131"/>
      <c r="BJ485" s="131"/>
      <c r="BK485" s="131"/>
      <c r="BL485" s="131"/>
      <c r="BM485" s="131"/>
      <c r="BN485" s="131"/>
      <c r="BO485" s="131"/>
      <c r="BP485" s="131"/>
      <c r="BQ485" s="131"/>
      <c r="BR485" s="131"/>
      <c r="BS485" s="131"/>
      <c r="BT485" s="131"/>
      <c r="BU485" s="131"/>
      <c r="BV485" s="131"/>
      <c r="BW485" s="131"/>
      <c r="BX485" s="131"/>
      <c r="BY485" s="131"/>
      <c r="BZ485" s="131"/>
      <c r="CA485" s="131"/>
      <c r="CB485" s="131"/>
      <c r="CC485" s="131"/>
      <c r="CD485" s="131"/>
      <c r="CE485" s="131"/>
      <c r="CF485" s="131"/>
      <c r="CG485" s="131"/>
      <c r="CH485" s="131"/>
      <c r="CI485" s="131"/>
      <c r="CJ485" s="131"/>
      <c r="CK485" s="131"/>
      <c r="CL485" s="131"/>
      <c r="CM485" s="131"/>
      <c r="CN485" s="131"/>
      <c r="CO485" s="131"/>
      <c r="CP485" s="131"/>
      <c r="CQ485" s="131"/>
      <c r="CR485" s="131"/>
      <c r="CS485" s="131"/>
      <c r="CT485" s="131"/>
      <c r="CU485" s="131"/>
      <c r="CV485" s="131"/>
      <c r="CW485" s="131"/>
      <c r="CX485" s="131"/>
      <c r="CY485" s="131"/>
      <c r="CZ485" s="131"/>
      <c r="DA485" s="131"/>
      <c r="DB485" s="131"/>
      <c r="DC485" s="131"/>
      <c r="DD485" s="131"/>
      <c r="DE485" s="131"/>
      <c r="DF485" s="131"/>
      <c r="DG485" s="131"/>
      <c r="DH485" s="131"/>
    </row>
    <row r="486" spans="1:112" s="130" customFormat="1" ht="36" x14ac:dyDescent="0.25">
      <c r="A486" s="170" t="s">
        <v>204</v>
      </c>
      <c r="B486" s="42" t="s">
        <v>167</v>
      </c>
      <c r="C486" s="172"/>
      <c r="D486" s="95" t="s">
        <v>128</v>
      </c>
      <c r="E486" s="37" t="s">
        <v>198</v>
      </c>
      <c r="F486" s="37" t="s">
        <v>198</v>
      </c>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c r="AO486" s="131"/>
      <c r="AP486" s="131"/>
      <c r="AQ486" s="131"/>
      <c r="AR486" s="131"/>
      <c r="AS486" s="131"/>
      <c r="AT486" s="131"/>
      <c r="AU486" s="131"/>
      <c r="AV486" s="131"/>
      <c r="AW486" s="131"/>
      <c r="AX486" s="131"/>
      <c r="AY486" s="131"/>
      <c r="AZ486" s="131"/>
      <c r="BA486" s="131"/>
      <c r="BB486" s="131"/>
      <c r="BC486" s="131"/>
      <c r="BD486" s="131"/>
      <c r="BE486" s="131"/>
      <c r="BF486" s="131"/>
      <c r="BG486" s="131"/>
      <c r="BH486" s="131"/>
      <c r="BI486" s="131"/>
      <c r="BJ486" s="131"/>
      <c r="BK486" s="131"/>
      <c r="BL486" s="131"/>
      <c r="BM486" s="131"/>
      <c r="BN486" s="131"/>
      <c r="BO486" s="131"/>
      <c r="BP486" s="131"/>
      <c r="BQ486" s="131"/>
      <c r="BR486" s="131"/>
      <c r="BS486" s="131"/>
      <c r="BT486" s="131"/>
      <c r="BU486" s="131"/>
      <c r="BV486" s="131"/>
      <c r="BW486" s="131"/>
      <c r="BX486" s="131"/>
      <c r="BY486" s="131"/>
      <c r="BZ486" s="131"/>
      <c r="CA486" s="131"/>
      <c r="CB486" s="131"/>
      <c r="CC486" s="131"/>
      <c r="CD486" s="131"/>
      <c r="CE486" s="131"/>
      <c r="CF486" s="131"/>
      <c r="CG486" s="131"/>
      <c r="CH486" s="131"/>
      <c r="CI486" s="131"/>
      <c r="CJ486" s="131"/>
      <c r="CK486" s="131"/>
      <c r="CL486" s="131"/>
      <c r="CM486" s="131"/>
      <c r="CN486" s="131"/>
      <c r="CO486" s="131"/>
      <c r="CP486" s="131"/>
      <c r="CQ486" s="131"/>
      <c r="CR486" s="131"/>
      <c r="CS486" s="131"/>
      <c r="CT486" s="131"/>
      <c r="CU486" s="131"/>
      <c r="CV486" s="131"/>
      <c r="CW486" s="131"/>
      <c r="CX486" s="131"/>
      <c r="CY486" s="131"/>
      <c r="CZ486" s="131"/>
      <c r="DA486" s="131"/>
      <c r="DB486" s="131"/>
      <c r="DC486" s="131"/>
      <c r="DD486" s="131"/>
      <c r="DE486" s="131"/>
      <c r="DF486" s="131"/>
      <c r="DG486" s="131"/>
      <c r="DH486" s="131"/>
    </row>
    <row r="487" spans="1:112" s="130" customFormat="1" ht="36" x14ac:dyDescent="0.25">
      <c r="A487" s="170" t="s">
        <v>205</v>
      </c>
      <c r="B487" s="42" t="s">
        <v>167</v>
      </c>
      <c r="C487" s="172"/>
      <c r="D487" s="95" t="s">
        <v>128</v>
      </c>
      <c r="E487" s="37" t="s">
        <v>198</v>
      </c>
      <c r="F487" s="37" t="s">
        <v>198</v>
      </c>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c r="AO487" s="131"/>
      <c r="AP487" s="131"/>
      <c r="AQ487" s="131"/>
      <c r="AR487" s="131"/>
      <c r="AS487" s="131"/>
      <c r="AT487" s="131"/>
      <c r="AU487" s="131"/>
      <c r="AV487" s="131"/>
      <c r="AW487" s="131"/>
      <c r="AX487" s="131"/>
      <c r="AY487" s="131"/>
      <c r="AZ487" s="131"/>
      <c r="BA487" s="131"/>
      <c r="BB487" s="131"/>
      <c r="BC487" s="131"/>
      <c r="BD487" s="131"/>
      <c r="BE487" s="131"/>
      <c r="BF487" s="131"/>
      <c r="BG487" s="131"/>
      <c r="BH487" s="131"/>
      <c r="BI487" s="131"/>
      <c r="BJ487" s="131"/>
      <c r="BK487" s="131"/>
      <c r="BL487" s="131"/>
      <c r="BM487" s="131"/>
      <c r="BN487" s="131"/>
      <c r="BO487" s="131"/>
      <c r="BP487" s="131"/>
      <c r="BQ487" s="131"/>
      <c r="BR487" s="131"/>
      <c r="BS487" s="131"/>
      <c r="BT487" s="131"/>
      <c r="BU487" s="131"/>
      <c r="BV487" s="131"/>
      <c r="BW487" s="131"/>
      <c r="BX487" s="131"/>
      <c r="BY487" s="131"/>
      <c r="BZ487" s="131"/>
      <c r="CA487" s="131"/>
      <c r="CB487" s="131"/>
      <c r="CC487" s="131"/>
      <c r="CD487" s="131"/>
      <c r="CE487" s="131"/>
      <c r="CF487" s="131"/>
      <c r="CG487" s="131"/>
      <c r="CH487" s="131"/>
      <c r="CI487" s="131"/>
      <c r="CJ487" s="131"/>
      <c r="CK487" s="131"/>
      <c r="CL487" s="131"/>
      <c r="CM487" s="131"/>
      <c r="CN487" s="131"/>
      <c r="CO487" s="131"/>
      <c r="CP487" s="131"/>
      <c r="CQ487" s="131"/>
      <c r="CR487" s="131"/>
      <c r="CS487" s="131"/>
      <c r="CT487" s="131"/>
      <c r="CU487" s="131"/>
      <c r="CV487" s="131"/>
      <c r="CW487" s="131"/>
      <c r="CX487" s="131"/>
      <c r="CY487" s="131"/>
      <c r="CZ487" s="131"/>
      <c r="DA487" s="131"/>
      <c r="DB487" s="131"/>
      <c r="DC487" s="131"/>
      <c r="DD487" s="131"/>
      <c r="DE487" s="131"/>
      <c r="DF487" s="131"/>
      <c r="DG487" s="131"/>
      <c r="DH487" s="131"/>
    </row>
    <row r="488" spans="1:112" ht="36" x14ac:dyDescent="0.25">
      <c r="A488" s="39" t="s">
        <v>219</v>
      </c>
      <c r="B488" s="42" t="s">
        <v>167</v>
      </c>
      <c r="C488" s="35">
        <v>400</v>
      </c>
      <c r="D488" s="95" t="s">
        <v>128</v>
      </c>
      <c r="E488" s="37" t="s">
        <v>198</v>
      </c>
      <c r="F488" s="37" t="s">
        <v>198</v>
      </c>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row>
    <row r="489" spans="1:112" ht="36" x14ac:dyDescent="0.25">
      <c r="A489" s="39" t="s">
        <v>244</v>
      </c>
      <c r="B489" s="42" t="s">
        <v>167</v>
      </c>
      <c r="C489" s="35">
        <v>250</v>
      </c>
      <c r="D489" s="95" t="s">
        <v>128</v>
      </c>
      <c r="E489" s="37" t="s">
        <v>198</v>
      </c>
      <c r="F489" s="37" t="s">
        <v>198</v>
      </c>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row>
    <row r="490" spans="1:112" ht="22.5" customHeight="1" x14ac:dyDescent="0.25">
      <c r="A490" s="39" t="s">
        <v>210</v>
      </c>
      <c r="B490" s="42" t="s">
        <v>221</v>
      </c>
      <c r="C490" s="35">
        <v>340</v>
      </c>
      <c r="D490" s="95" t="s">
        <v>128</v>
      </c>
      <c r="E490" s="37" t="s">
        <v>102</v>
      </c>
      <c r="F490" s="37" t="s">
        <v>102</v>
      </c>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row>
    <row r="491" spans="1:112" ht="22.5" customHeight="1" x14ac:dyDescent="0.25">
      <c r="A491" s="39" t="s">
        <v>237</v>
      </c>
      <c r="B491" s="42" t="s">
        <v>238</v>
      </c>
      <c r="C491" s="35">
        <v>300</v>
      </c>
      <c r="D491" s="95" t="s">
        <v>128</v>
      </c>
      <c r="E491" s="37" t="s">
        <v>102</v>
      </c>
      <c r="F491" s="37" t="s">
        <v>102</v>
      </c>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row>
    <row r="492" spans="1:112" ht="22.5" customHeight="1" x14ac:dyDescent="0.25">
      <c r="A492" s="39" t="s">
        <v>216</v>
      </c>
      <c r="B492" s="42"/>
      <c r="C492" s="35">
        <v>1500</v>
      </c>
      <c r="D492" s="95" t="s">
        <v>128</v>
      </c>
      <c r="E492" s="37" t="s">
        <v>198</v>
      </c>
      <c r="F492" s="37" t="s">
        <v>198</v>
      </c>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row>
    <row r="493" spans="1:112" ht="48" customHeight="1" x14ac:dyDescent="0.25">
      <c r="A493" s="39" t="s">
        <v>814</v>
      </c>
      <c r="B493" s="42"/>
      <c r="C493" s="35">
        <v>800</v>
      </c>
      <c r="D493" s="40" t="s">
        <v>365</v>
      </c>
      <c r="E493" s="37"/>
      <c r="F493" s="37"/>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row>
    <row r="494" spans="1:112" s="130" customFormat="1" ht="24" customHeight="1" x14ac:dyDescent="0.25">
      <c r="A494" s="170" t="s">
        <v>403</v>
      </c>
      <c r="B494" s="42" t="s">
        <v>167</v>
      </c>
      <c r="C494" s="172">
        <v>300</v>
      </c>
      <c r="D494" s="40" t="s">
        <v>365</v>
      </c>
      <c r="E494" s="37" t="s">
        <v>366</v>
      </c>
      <c r="F494" s="37" t="s">
        <v>366</v>
      </c>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c r="AO494" s="131"/>
      <c r="AP494" s="131"/>
      <c r="AQ494" s="131"/>
      <c r="AR494" s="131"/>
      <c r="AS494" s="131"/>
      <c r="AT494" s="131"/>
      <c r="AU494" s="131"/>
      <c r="AV494" s="131"/>
      <c r="AW494" s="131"/>
      <c r="AX494" s="131"/>
      <c r="AY494" s="131"/>
      <c r="AZ494" s="131"/>
      <c r="BA494" s="131"/>
      <c r="BB494" s="131"/>
      <c r="BC494" s="131"/>
      <c r="BD494" s="131"/>
      <c r="BE494" s="131"/>
      <c r="BF494" s="131"/>
      <c r="BG494" s="131"/>
      <c r="BH494" s="131"/>
      <c r="BI494" s="131"/>
      <c r="BJ494" s="131"/>
      <c r="BK494" s="131"/>
      <c r="BL494" s="131"/>
      <c r="BM494" s="131"/>
      <c r="BN494" s="131"/>
      <c r="BO494" s="131"/>
      <c r="BP494" s="131"/>
      <c r="BQ494" s="131"/>
      <c r="BR494" s="131"/>
      <c r="BS494" s="131"/>
      <c r="BT494" s="131"/>
      <c r="BU494" s="131"/>
      <c r="BV494" s="131"/>
      <c r="BW494" s="131"/>
      <c r="BX494" s="131"/>
      <c r="BY494" s="131"/>
      <c r="BZ494" s="131"/>
      <c r="CA494" s="131"/>
      <c r="CB494" s="131"/>
      <c r="CC494" s="131"/>
      <c r="CD494" s="131"/>
      <c r="CE494" s="131"/>
      <c r="CF494" s="131"/>
      <c r="CG494" s="131"/>
      <c r="CH494" s="131"/>
      <c r="CI494" s="131"/>
      <c r="CJ494" s="131"/>
      <c r="CK494" s="131"/>
      <c r="CL494" s="131"/>
      <c r="CM494" s="131"/>
      <c r="CN494" s="131"/>
      <c r="CO494" s="131"/>
      <c r="CP494" s="131"/>
      <c r="CQ494" s="131"/>
      <c r="CR494" s="131"/>
      <c r="CS494" s="131"/>
      <c r="CT494" s="131"/>
      <c r="CU494" s="131"/>
      <c r="CV494" s="131"/>
      <c r="CW494" s="131"/>
      <c r="CX494" s="131"/>
      <c r="CY494" s="131"/>
      <c r="CZ494" s="131"/>
      <c r="DA494" s="131"/>
      <c r="DB494" s="131"/>
      <c r="DC494" s="131"/>
      <c r="DD494" s="131"/>
      <c r="DE494" s="131"/>
      <c r="DF494" s="131"/>
      <c r="DG494" s="131"/>
      <c r="DH494" s="131"/>
    </row>
    <row r="495" spans="1:112" ht="24" customHeight="1" x14ac:dyDescent="0.25">
      <c r="A495" s="170" t="s">
        <v>440</v>
      </c>
      <c r="B495" s="42" t="s">
        <v>167</v>
      </c>
      <c r="C495" s="172">
        <v>155</v>
      </c>
      <c r="D495" s="40" t="s">
        <v>365</v>
      </c>
      <c r="E495" s="37" t="s">
        <v>366</v>
      </c>
      <c r="F495" s="37" t="s">
        <v>366</v>
      </c>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row>
    <row r="496" spans="1:112" x14ac:dyDescent="0.25">
      <c r="A496" s="39" t="s">
        <v>420</v>
      </c>
      <c r="B496" s="42"/>
      <c r="C496" s="35">
        <f>C497+C498+C499</f>
        <v>2563</v>
      </c>
      <c r="D496" s="40" t="s">
        <v>365</v>
      </c>
      <c r="E496" s="37"/>
      <c r="F496" s="37"/>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row>
    <row r="497" spans="1:112" s="174" customFormat="1" ht="36" x14ac:dyDescent="0.25">
      <c r="A497" s="170" t="s">
        <v>439</v>
      </c>
      <c r="B497" s="173" t="s">
        <v>167</v>
      </c>
      <c r="C497" s="49">
        <v>882</v>
      </c>
      <c r="D497" s="48" t="s">
        <v>365</v>
      </c>
      <c r="E497" s="37" t="s">
        <v>366</v>
      </c>
      <c r="F497" s="37" t="s">
        <v>366</v>
      </c>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row>
    <row r="498" spans="1:112" s="178" customFormat="1" ht="24" customHeight="1" x14ac:dyDescent="0.25">
      <c r="A498" s="170" t="s">
        <v>447</v>
      </c>
      <c r="B498" s="175"/>
      <c r="C498" s="176">
        <v>1150</v>
      </c>
      <c r="D498" s="48" t="s">
        <v>365</v>
      </c>
      <c r="E498" s="170" t="s">
        <v>9</v>
      </c>
      <c r="F498" s="170" t="s">
        <v>9</v>
      </c>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c r="AC498" s="177"/>
      <c r="AD498" s="177"/>
      <c r="AE498" s="177"/>
      <c r="AF498" s="177"/>
      <c r="AG498" s="177"/>
      <c r="AH498" s="177"/>
      <c r="AI498" s="177"/>
      <c r="AJ498" s="177"/>
      <c r="AK498" s="177"/>
      <c r="AL498" s="177"/>
      <c r="AM498" s="177"/>
      <c r="AN498" s="177"/>
      <c r="AO498" s="177"/>
      <c r="AP498" s="177"/>
      <c r="AQ498" s="177"/>
      <c r="AR498" s="177"/>
      <c r="AS498" s="177"/>
      <c r="AT498" s="177"/>
      <c r="AU498" s="177"/>
      <c r="AV498" s="177"/>
      <c r="AW498" s="177"/>
      <c r="AX498" s="177"/>
      <c r="AY498" s="177"/>
      <c r="AZ498" s="177"/>
      <c r="BA498" s="177"/>
      <c r="BB498" s="177"/>
      <c r="BC498" s="177"/>
      <c r="BD498" s="177"/>
      <c r="BE498" s="177"/>
      <c r="BF498" s="177"/>
      <c r="BG498" s="177"/>
      <c r="BH498" s="177"/>
      <c r="BI498" s="177"/>
      <c r="BJ498" s="177"/>
      <c r="BK498" s="177"/>
      <c r="BL498" s="177"/>
      <c r="BM498" s="177"/>
      <c r="BN498" s="177"/>
      <c r="BO498" s="177"/>
      <c r="BP498" s="177"/>
      <c r="BQ498" s="177"/>
      <c r="BR498" s="177"/>
      <c r="BS498" s="177"/>
      <c r="BT498" s="177"/>
      <c r="BU498" s="177"/>
      <c r="BV498" s="177"/>
      <c r="BW498" s="177"/>
      <c r="BX498" s="177"/>
      <c r="BY498" s="177"/>
      <c r="BZ498" s="177"/>
      <c r="CA498" s="177"/>
      <c r="CB498" s="177"/>
      <c r="CC498" s="177"/>
      <c r="CD498" s="177"/>
      <c r="CE498" s="177"/>
      <c r="CF498" s="177"/>
      <c r="CG498" s="177"/>
      <c r="CH498" s="177"/>
      <c r="CI498" s="177"/>
      <c r="CJ498" s="177"/>
      <c r="CK498" s="177"/>
      <c r="CL498" s="177"/>
      <c r="CM498" s="177"/>
      <c r="CN498" s="177"/>
      <c r="CO498" s="177"/>
      <c r="CP498" s="177"/>
      <c r="CQ498" s="177"/>
      <c r="CR498" s="177"/>
      <c r="CS498" s="177"/>
      <c r="CT498" s="177"/>
      <c r="CU498" s="177"/>
      <c r="CV498" s="177"/>
      <c r="CW498" s="177"/>
      <c r="CX498" s="177"/>
      <c r="CY498" s="177"/>
      <c r="CZ498" s="177"/>
      <c r="DA498" s="177"/>
      <c r="DB498" s="177"/>
      <c r="DC498" s="177"/>
      <c r="DD498" s="177"/>
      <c r="DE498" s="177"/>
      <c r="DF498" s="177"/>
      <c r="DG498" s="177"/>
      <c r="DH498" s="177"/>
    </row>
    <row r="499" spans="1:112" s="178" customFormat="1" ht="24" customHeight="1" x14ac:dyDescent="0.25">
      <c r="A499" s="170" t="s">
        <v>449</v>
      </c>
      <c r="B499" s="175"/>
      <c r="C499" s="176">
        <f>320+211</f>
        <v>531</v>
      </c>
      <c r="D499" s="48" t="s">
        <v>448</v>
      </c>
      <c r="E499" s="170" t="s">
        <v>9</v>
      </c>
      <c r="F499" s="170" t="s">
        <v>9</v>
      </c>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7"/>
      <c r="AK499" s="177"/>
      <c r="AL499" s="177"/>
      <c r="AM499" s="177"/>
      <c r="AN499" s="177"/>
      <c r="AO499" s="177"/>
      <c r="AP499" s="177"/>
      <c r="AQ499" s="177"/>
      <c r="AR499" s="177"/>
      <c r="AS499" s="177"/>
      <c r="AT499" s="177"/>
      <c r="AU499" s="177"/>
      <c r="AV499" s="177"/>
      <c r="AW499" s="177"/>
      <c r="AX499" s="177"/>
      <c r="AY499" s="177"/>
      <c r="AZ499" s="177"/>
      <c r="BA499" s="177"/>
      <c r="BB499" s="177"/>
      <c r="BC499" s="177"/>
      <c r="BD499" s="177"/>
      <c r="BE499" s="177"/>
      <c r="BF499" s="177"/>
      <c r="BG499" s="177"/>
      <c r="BH499" s="177"/>
      <c r="BI499" s="177"/>
      <c r="BJ499" s="177"/>
      <c r="BK499" s="177"/>
      <c r="BL499" s="177"/>
      <c r="BM499" s="177"/>
      <c r="BN499" s="177"/>
      <c r="BO499" s="177"/>
      <c r="BP499" s="177"/>
      <c r="BQ499" s="177"/>
      <c r="BR499" s="177"/>
      <c r="BS499" s="177"/>
      <c r="BT499" s="177"/>
      <c r="BU499" s="177"/>
      <c r="BV499" s="177"/>
      <c r="BW499" s="177"/>
      <c r="BX499" s="177"/>
      <c r="BY499" s="177"/>
      <c r="BZ499" s="177"/>
      <c r="CA499" s="177"/>
      <c r="CB499" s="177"/>
      <c r="CC499" s="177"/>
      <c r="CD499" s="177"/>
      <c r="CE499" s="177"/>
      <c r="CF499" s="177"/>
      <c r="CG499" s="177"/>
      <c r="CH499" s="177"/>
      <c r="CI499" s="177"/>
      <c r="CJ499" s="177"/>
      <c r="CK499" s="177"/>
      <c r="CL499" s="177"/>
      <c r="CM499" s="177"/>
      <c r="CN499" s="177"/>
      <c r="CO499" s="177"/>
      <c r="CP499" s="177"/>
      <c r="CQ499" s="177"/>
      <c r="CR499" s="177"/>
      <c r="CS499" s="177"/>
      <c r="CT499" s="177"/>
      <c r="CU499" s="177"/>
      <c r="CV499" s="177"/>
      <c r="CW499" s="177"/>
      <c r="CX499" s="177"/>
      <c r="CY499" s="177"/>
      <c r="CZ499" s="177"/>
      <c r="DA499" s="177"/>
      <c r="DB499" s="177"/>
      <c r="DC499" s="177"/>
      <c r="DD499" s="177"/>
      <c r="DE499" s="177"/>
      <c r="DF499" s="177"/>
      <c r="DG499" s="177"/>
      <c r="DH499" s="177"/>
    </row>
    <row r="500" spans="1:112" x14ac:dyDescent="0.25">
      <c r="A500" s="39" t="s">
        <v>797</v>
      </c>
      <c r="B500" s="42"/>
      <c r="C500" s="35">
        <f>6300/1.19</f>
        <v>5294.1176470588234</v>
      </c>
      <c r="D500" s="40" t="s">
        <v>448</v>
      </c>
      <c r="E500" s="37" t="s">
        <v>86</v>
      </c>
      <c r="F500" s="37" t="s">
        <v>87</v>
      </c>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row>
    <row r="501" spans="1:112" x14ac:dyDescent="0.25">
      <c r="A501" s="1" t="s">
        <v>180</v>
      </c>
      <c r="B501" s="59"/>
      <c r="C501" s="66"/>
      <c r="D501" s="95"/>
      <c r="E501" s="37"/>
      <c r="F501" s="37"/>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row>
    <row r="502" spans="1:112" ht="24" x14ac:dyDescent="0.25">
      <c r="A502" s="39" t="s">
        <v>179</v>
      </c>
      <c r="B502" s="42" t="s">
        <v>155</v>
      </c>
      <c r="C502" s="35">
        <v>2200</v>
      </c>
      <c r="D502" s="95" t="s">
        <v>128</v>
      </c>
      <c r="E502" s="42"/>
      <c r="F502" s="37"/>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row>
    <row r="503" spans="1:112" ht="23.25" customHeight="1" x14ac:dyDescent="0.25">
      <c r="A503" s="1" t="s">
        <v>160</v>
      </c>
      <c r="B503" s="42" t="s">
        <v>91</v>
      </c>
      <c r="C503" s="35"/>
      <c r="D503" s="40"/>
      <c r="E503" s="37"/>
      <c r="F503" s="37"/>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row>
    <row r="504" spans="1:112" ht="21" customHeight="1" x14ac:dyDescent="0.25">
      <c r="A504" s="39" t="s">
        <v>161</v>
      </c>
      <c r="B504" s="42"/>
      <c r="C504" s="35">
        <v>492.46</v>
      </c>
      <c r="D504" s="40" t="s">
        <v>302</v>
      </c>
      <c r="E504" s="37" t="s">
        <v>97</v>
      </c>
      <c r="F504" s="37" t="s">
        <v>100</v>
      </c>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row>
    <row r="505" spans="1:112" ht="24" customHeight="1" x14ac:dyDescent="0.25">
      <c r="A505" s="39" t="s">
        <v>176</v>
      </c>
      <c r="B505" s="42"/>
      <c r="C505" s="35">
        <v>500</v>
      </c>
      <c r="D505" s="40" t="s">
        <v>302</v>
      </c>
      <c r="E505" s="37" t="s">
        <v>86</v>
      </c>
      <c r="F505" s="37" t="s">
        <v>86</v>
      </c>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row>
    <row r="506" spans="1:112" ht="24" customHeight="1" x14ac:dyDescent="0.25">
      <c r="A506" s="39" t="s">
        <v>220</v>
      </c>
      <c r="B506" s="42"/>
      <c r="C506" s="35">
        <v>495</v>
      </c>
      <c r="D506" s="40" t="s">
        <v>302</v>
      </c>
      <c r="E506" s="37" t="s">
        <v>102</v>
      </c>
      <c r="F506" s="37" t="s">
        <v>102</v>
      </c>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row>
    <row r="507" spans="1:112" ht="24" customHeight="1" x14ac:dyDescent="0.25">
      <c r="A507" s="39" t="s">
        <v>243</v>
      </c>
      <c r="B507" s="42"/>
      <c r="C507" s="35">
        <v>890</v>
      </c>
      <c r="D507" s="40" t="s">
        <v>302</v>
      </c>
      <c r="E507" s="37" t="s">
        <v>102</v>
      </c>
      <c r="F507" s="37" t="s">
        <v>102</v>
      </c>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row>
    <row r="508" spans="1:112" ht="24" customHeight="1" x14ac:dyDescent="0.25">
      <c r="A508" s="39" t="s">
        <v>248</v>
      </c>
      <c r="B508" s="42"/>
      <c r="C508" s="35">
        <v>1000</v>
      </c>
      <c r="D508" s="40" t="s">
        <v>302</v>
      </c>
      <c r="E508" s="37" t="s">
        <v>40</v>
      </c>
      <c r="F508" s="37" t="s">
        <v>40</v>
      </c>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row>
    <row r="509" spans="1:112" ht="24" customHeight="1" x14ac:dyDescent="0.25">
      <c r="A509" s="39" t="s">
        <v>400</v>
      </c>
      <c r="B509" s="42"/>
      <c r="C509" s="35">
        <f>420*4.3406</f>
        <v>1823.0520000000001</v>
      </c>
      <c r="D509" s="40" t="s">
        <v>365</v>
      </c>
      <c r="E509" s="37" t="s">
        <v>9</v>
      </c>
      <c r="F509" s="37" t="s">
        <v>9</v>
      </c>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row>
    <row r="510" spans="1:112" ht="24" customHeight="1" x14ac:dyDescent="0.25">
      <c r="A510" s="39" t="s">
        <v>612</v>
      </c>
      <c r="B510" s="42"/>
      <c r="C510" s="35">
        <f>1236*5</f>
        <v>6180</v>
      </c>
      <c r="D510" s="40" t="s">
        <v>365</v>
      </c>
      <c r="E510" s="37" t="s">
        <v>97</v>
      </c>
      <c r="F510" s="37" t="s">
        <v>97</v>
      </c>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row>
    <row r="511" spans="1:112" ht="24" customHeight="1" x14ac:dyDescent="0.25">
      <c r="A511" s="39" t="s">
        <v>724</v>
      </c>
      <c r="B511" s="42"/>
      <c r="C511" s="35">
        <f>1400*5.8</f>
        <v>8120</v>
      </c>
      <c r="D511" s="40" t="s">
        <v>365</v>
      </c>
      <c r="E511" s="37" t="s">
        <v>100</v>
      </c>
      <c r="F511" s="37" t="s">
        <v>100</v>
      </c>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row>
    <row r="512" spans="1:112" ht="24" customHeight="1" x14ac:dyDescent="0.25">
      <c r="A512" s="1" t="s">
        <v>386</v>
      </c>
      <c r="B512" s="42"/>
      <c r="C512" s="35"/>
      <c r="D512" s="40"/>
      <c r="E512" s="37"/>
      <c r="F512" s="37"/>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row>
    <row r="513" spans="1:211" ht="24" customHeight="1" x14ac:dyDescent="0.25">
      <c r="A513" s="39" t="s">
        <v>364</v>
      </c>
      <c r="B513" s="42" t="s">
        <v>384</v>
      </c>
      <c r="C513" s="35">
        <v>240</v>
      </c>
      <c r="D513" s="40" t="s">
        <v>365</v>
      </c>
      <c r="E513" s="37" t="s">
        <v>366</v>
      </c>
      <c r="F513" s="37" t="s">
        <v>366</v>
      </c>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row>
    <row r="514" spans="1:211" ht="38.25" customHeight="1" x14ac:dyDescent="0.25">
      <c r="A514" s="39" t="s">
        <v>671</v>
      </c>
      <c r="B514" s="42" t="s">
        <v>642</v>
      </c>
      <c r="C514" s="35">
        <v>300</v>
      </c>
      <c r="D514" s="40" t="s">
        <v>365</v>
      </c>
      <c r="E514" s="37" t="s">
        <v>10</v>
      </c>
      <c r="F514" s="37" t="s">
        <v>10</v>
      </c>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row>
    <row r="515" spans="1:211" s="178" customFormat="1" ht="24" customHeight="1" x14ac:dyDescent="0.25">
      <c r="A515" s="39" t="s">
        <v>667</v>
      </c>
      <c r="B515" s="42" t="s">
        <v>666</v>
      </c>
      <c r="C515" s="49">
        <f>700*5</f>
        <v>3500</v>
      </c>
      <c r="D515" s="48" t="s">
        <v>365</v>
      </c>
      <c r="E515" s="43" t="s">
        <v>97</v>
      </c>
      <c r="F515" s="43" t="s">
        <v>97</v>
      </c>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7"/>
      <c r="AK515" s="177"/>
      <c r="AL515" s="177"/>
      <c r="AM515" s="177"/>
      <c r="AN515" s="177"/>
      <c r="AO515" s="177"/>
      <c r="AP515" s="177"/>
      <c r="AQ515" s="177"/>
      <c r="AR515" s="177"/>
      <c r="AS515" s="177"/>
      <c r="AT515" s="177"/>
      <c r="AU515" s="177"/>
      <c r="AV515" s="177"/>
      <c r="AW515" s="177"/>
      <c r="AX515" s="177"/>
      <c r="AY515" s="177"/>
      <c r="AZ515" s="177"/>
      <c r="BA515" s="177"/>
      <c r="BB515" s="177"/>
      <c r="BC515" s="177"/>
      <c r="BD515" s="177"/>
      <c r="BE515" s="177"/>
      <c r="BF515" s="177"/>
      <c r="BG515" s="177"/>
      <c r="BH515" s="177"/>
      <c r="BI515" s="177"/>
      <c r="BJ515" s="177"/>
      <c r="BK515" s="177"/>
      <c r="BL515" s="177"/>
      <c r="BM515" s="177"/>
      <c r="BN515" s="177"/>
      <c r="BO515" s="177"/>
      <c r="BP515" s="177"/>
      <c r="BQ515" s="177"/>
      <c r="BR515" s="177"/>
      <c r="BS515" s="177"/>
      <c r="BT515" s="177"/>
      <c r="BU515" s="177"/>
      <c r="BV515" s="177"/>
      <c r="BW515" s="177"/>
      <c r="BX515" s="177"/>
      <c r="BY515" s="177"/>
      <c r="BZ515" s="177"/>
      <c r="CA515" s="177"/>
      <c r="CB515" s="177"/>
      <c r="CC515" s="177"/>
      <c r="CD515" s="177"/>
      <c r="CE515" s="177"/>
      <c r="CF515" s="177"/>
      <c r="CG515" s="177"/>
      <c r="CH515" s="177"/>
      <c r="CI515" s="177"/>
      <c r="CJ515" s="177"/>
      <c r="CK515" s="177"/>
      <c r="CL515" s="177"/>
      <c r="CM515" s="177"/>
      <c r="CN515" s="177"/>
      <c r="CO515" s="177"/>
      <c r="CP515" s="177"/>
      <c r="CQ515" s="177"/>
      <c r="CR515" s="177"/>
      <c r="CS515" s="177"/>
      <c r="CT515" s="177"/>
      <c r="CU515" s="177"/>
      <c r="CV515" s="177"/>
      <c r="CW515" s="177"/>
      <c r="CX515" s="177"/>
      <c r="CY515" s="177"/>
      <c r="CZ515" s="177"/>
      <c r="DA515" s="177"/>
      <c r="DB515" s="177"/>
      <c r="DC515" s="177"/>
      <c r="DD515" s="177"/>
      <c r="DE515" s="177"/>
      <c r="DF515" s="177"/>
      <c r="DG515" s="177"/>
      <c r="DH515" s="177"/>
    </row>
    <row r="516" spans="1:211" s="178" customFormat="1" ht="24" customHeight="1" x14ac:dyDescent="0.25">
      <c r="A516" s="39" t="s">
        <v>665</v>
      </c>
      <c r="B516" s="42" t="s">
        <v>666</v>
      </c>
      <c r="C516" s="49">
        <f>1000*5</f>
        <v>5000</v>
      </c>
      <c r="D516" s="48" t="s">
        <v>365</v>
      </c>
      <c r="E516" s="43" t="s">
        <v>97</v>
      </c>
      <c r="F516" s="43" t="s">
        <v>97</v>
      </c>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c r="AM516" s="177"/>
      <c r="AN516" s="177"/>
      <c r="AO516" s="177"/>
      <c r="AP516" s="177"/>
      <c r="AQ516" s="177"/>
      <c r="AR516" s="177"/>
      <c r="AS516" s="177"/>
      <c r="AT516" s="177"/>
      <c r="AU516" s="177"/>
      <c r="AV516" s="177"/>
      <c r="AW516" s="177"/>
      <c r="AX516" s="177"/>
      <c r="AY516" s="177"/>
      <c r="AZ516" s="177"/>
      <c r="BA516" s="177"/>
      <c r="BB516" s="177"/>
      <c r="BC516" s="177"/>
      <c r="BD516" s="177"/>
      <c r="BE516" s="177"/>
      <c r="BF516" s="177"/>
      <c r="BG516" s="177"/>
      <c r="BH516" s="177"/>
      <c r="BI516" s="177"/>
      <c r="BJ516" s="177"/>
      <c r="BK516" s="177"/>
      <c r="BL516" s="177"/>
      <c r="BM516" s="177"/>
      <c r="BN516" s="177"/>
      <c r="BO516" s="177"/>
      <c r="BP516" s="177"/>
      <c r="BQ516" s="177"/>
      <c r="BR516" s="177"/>
      <c r="BS516" s="177"/>
      <c r="BT516" s="177"/>
      <c r="BU516" s="177"/>
      <c r="BV516" s="177"/>
      <c r="BW516" s="177"/>
      <c r="BX516" s="177"/>
      <c r="BY516" s="177"/>
      <c r="BZ516" s="177"/>
      <c r="CA516" s="177"/>
      <c r="CB516" s="177"/>
      <c r="CC516" s="177"/>
      <c r="CD516" s="177"/>
      <c r="CE516" s="177"/>
      <c r="CF516" s="177"/>
      <c r="CG516" s="177"/>
      <c r="CH516" s="177"/>
      <c r="CI516" s="177"/>
      <c r="CJ516" s="177"/>
      <c r="CK516" s="177"/>
      <c r="CL516" s="177"/>
      <c r="CM516" s="177"/>
      <c r="CN516" s="177"/>
      <c r="CO516" s="177"/>
      <c r="CP516" s="177"/>
      <c r="CQ516" s="177"/>
      <c r="CR516" s="177"/>
      <c r="CS516" s="177"/>
      <c r="CT516" s="177"/>
      <c r="CU516" s="177"/>
      <c r="CV516" s="177"/>
      <c r="CW516" s="177"/>
      <c r="CX516" s="177"/>
      <c r="CY516" s="177"/>
      <c r="CZ516" s="177"/>
      <c r="DA516" s="177"/>
      <c r="DB516" s="177"/>
      <c r="DC516" s="177"/>
      <c r="DD516" s="177"/>
      <c r="DE516" s="177"/>
      <c r="DF516" s="177"/>
      <c r="DG516" s="177"/>
      <c r="DH516" s="177"/>
    </row>
    <row r="517" spans="1:211" s="178" customFormat="1" ht="24" customHeight="1" x14ac:dyDescent="0.25">
      <c r="A517" s="39" t="s">
        <v>760</v>
      </c>
      <c r="B517" s="42" t="s">
        <v>595</v>
      </c>
      <c r="C517" s="49">
        <v>1766</v>
      </c>
      <c r="D517" s="48" t="s">
        <v>365</v>
      </c>
      <c r="E517" s="43" t="s">
        <v>100</v>
      </c>
      <c r="F517" s="43" t="s">
        <v>100</v>
      </c>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7"/>
      <c r="AK517" s="177"/>
      <c r="AL517" s="177"/>
      <c r="AM517" s="177"/>
      <c r="AN517" s="177"/>
      <c r="AO517" s="177"/>
      <c r="AP517" s="177"/>
      <c r="AQ517" s="177"/>
      <c r="AR517" s="177"/>
      <c r="AS517" s="177"/>
      <c r="AT517" s="177"/>
      <c r="AU517" s="177"/>
      <c r="AV517" s="177"/>
      <c r="AW517" s="177"/>
      <c r="AX517" s="177"/>
      <c r="AY517" s="177"/>
      <c r="AZ517" s="177"/>
      <c r="BA517" s="177"/>
      <c r="BB517" s="177"/>
      <c r="BC517" s="177"/>
      <c r="BD517" s="177"/>
      <c r="BE517" s="177"/>
      <c r="BF517" s="177"/>
      <c r="BG517" s="177"/>
      <c r="BH517" s="177"/>
      <c r="BI517" s="177"/>
      <c r="BJ517" s="177"/>
      <c r="BK517" s="177"/>
      <c r="BL517" s="177"/>
      <c r="BM517" s="177"/>
      <c r="BN517" s="177"/>
      <c r="BO517" s="177"/>
      <c r="BP517" s="177"/>
      <c r="BQ517" s="177"/>
      <c r="BR517" s="177"/>
      <c r="BS517" s="177"/>
      <c r="BT517" s="177"/>
      <c r="BU517" s="177"/>
      <c r="BV517" s="177"/>
      <c r="BW517" s="177"/>
      <c r="BX517" s="177"/>
      <c r="BY517" s="177"/>
      <c r="BZ517" s="177"/>
      <c r="CA517" s="177"/>
      <c r="CB517" s="177"/>
      <c r="CC517" s="177"/>
      <c r="CD517" s="177"/>
      <c r="CE517" s="177"/>
      <c r="CF517" s="177"/>
      <c r="CG517" s="177"/>
      <c r="CH517" s="177"/>
      <c r="CI517" s="177"/>
      <c r="CJ517" s="177"/>
      <c r="CK517" s="177"/>
      <c r="CL517" s="177"/>
      <c r="CM517" s="177"/>
      <c r="CN517" s="177"/>
      <c r="CO517" s="177"/>
      <c r="CP517" s="177"/>
      <c r="CQ517" s="177"/>
      <c r="CR517" s="177"/>
      <c r="CS517" s="177"/>
      <c r="CT517" s="177"/>
      <c r="CU517" s="177"/>
      <c r="CV517" s="177"/>
      <c r="CW517" s="177"/>
      <c r="CX517" s="177"/>
      <c r="CY517" s="177"/>
      <c r="CZ517" s="177"/>
      <c r="DA517" s="177"/>
      <c r="DB517" s="177"/>
      <c r="DC517" s="177"/>
      <c r="DD517" s="177"/>
      <c r="DE517" s="177"/>
      <c r="DF517" s="177"/>
      <c r="DG517" s="177"/>
      <c r="DH517" s="177"/>
    </row>
    <row r="518" spans="1:211" s="178" customFormat="1" ht="24" customHeight="1" x14ac:dyDescent="0.25">
      <c r="A518" s="51"/>
      <c r="B518" s="52"/>
      <c r="C518" s="53"/>
      <c r="D518" s="54"/>
      <c r="E518" s="55"/>
      <c r="F518" s="55"/>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77"/>
      <c r="AL518" s="177"/>
      <c r="AM518" s="177"/>
      <c r="AN518" s="177"/>
      <c r="AO518" s="177"/>
      <c r="AP518" s="177"/>
      <c r="AQ518" s="177"/>
      <c r="AR518" s="177"/>
      <c r="AS518" s="177"/>
      <c r="AT518" s="177"/>
      <c r="AU518" s="177"/>
      <c r="AV518" s="177"/>
      <c r="AW518" s="177"/>
      <c r="AX518" s="177"/>
      <c r="AY518" s="177"/>
      <c r="AZ518" s="177"/>
      <c r="BA518" s="177"/>
      <c r="BB518" s="177"/>
      <c r="BC518" s="177"/>
      <c r="BD518" s="177"/>
      <c r="BE518" s="177"/>
      <c r="BF518" s="177"/>
      <c r="BG518" s="177"/>
      <c r="BH518" s="177"/>
      <c r="BI518" s="177"/>
      <c r="BJ518" s="177"/>
      <c r="BK518" s="177"/>
      <c r="BL518" s="177"/>
      <c r="BM518" s="177"/>
      <c r="BN518" s="177"/>
      <c r="BO518" s="177"/>
      <c r="BP518" s="177"/>
      <c r="BQ518" s="177"/>
      <c r="BR518" s="177"/>
      <c r="BS518" s="177"/>
      <c r="BT518" s="177"/>
      <c r="BU518" s="177"/>
      <c r="BV518" s="177"/>
      <c r="BW518" s="177"/>
      <c r="BX518" s="177"/>
      <c r="BY518" s="177"/>
      <c r="BZ518" s="177"/>
      <c r="CA518" s="177"/>
      <c r="CB518" s="177"/>
      <c r="CC518" s="177"/>
      <c r="CD518" s="177"/>
      <c r="CE518" s="177"/>
      <c r="CF518" s="177"/>
      <c r="CG518" s="177"/>
      <c r="CH518" s="177"/>
      <c r="CI518" s="177"/>
      <c r="CJ518" s="177"/>
      <c r="CK518" s="177"/>
      <c r="CL518" s="177"/>
      <c r="CM518" s="177"/>
      <c r="CN518" s="177"/>
      <c r="CO518" s="177"/>
      <c r="CP518" s="177"/>
      <c r="CQ518" s="177"/>
      <c r="CR518" s="177"/>
      <c r="CS518" s="177"/>
      <c r="CT518" s="177"/>
      <c r="CU518" s="177"/>
      <c r="CV518" s="177"/>
      <c r="CW518" s="177"/>
      <c r="CX518" s="177"/>
      <c r="CY518" s="177"/>
      <c r="CZ518" s="177"/>
      <c r="DA518" s="177"/>
      <c r="DB518" s="177"/>
      <c r="DC518" s="177"/>
      <c r="DD518" s="177"/>
      <c r="DE518" s="177"/>
      <c r="DF518" s="177"/>
      <c r="DG518" s="177"/>
      <c r="DH518" s="177"/>
    </row>
    <row r="519" spans="1:211" s="38" customFormat="1" ht="38.25" x14ac:dyDescent="0.25">
      <c r="A519" s="184" t="s">
        <v>206</v>
      </c>
      <c r="B519" s="149" t="s">
        <v>1</v>
      </c>
      <c r="C519" s="150" t="s">
        <v>131</v>
      </c>
      <c r="D519" s="94" t="s">
        <v>3</v>
      </c>
      <c r="E519" s="94" t="s">
        <v>4</v>
      </c>
      <c r="F519" s="94" t="s">
        <v>5</v>
      </c>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c r="DL519" s="36"/>
      <c r="DM519" s="36"/>
      <c r="DN519" s="36"/>
      <c r="DO519" s="36"/>
      <c r="DP519" s="36"/>
      <c r="DQ519" s="36"/>
      <c r="DR519" s="36"/>
      <c r="DS519" s="36"/>
      <c r="DT519" s="36"/>
      <c r="DU519" s="36"/>
      <c r="DV519" s="36"/>
      <c r="DW519" s="36"/>
      <c r="DX519" s="36"/>
      <c r="DY519" s="36"/>
      <c r="DZ519" s="36"/>
      <c r="EA519" s="36"/>
      <c r="EB519" s="36"/>
      <c r="EC519" s="36"/>
      <c r="ED519" s="36"/>
      <c r="EE519" s="36"/>
      <c r="EF519" s="36"/>
      <c r="EG519" s="36"/>
      <c r="EH519" s="36"/>
      <c r="EI519" s="36"/>
      <c r="EJ519" s="36"/>
      <c r="EK519" s="36"/>
      <c r="EL519" s="36"/>
      <c r="EM519" s="36"/>
      <c r="EN519" s="36"/>
      <c r="EO519" s="36"/>
      <c r="EP519" s="36"/>
      <c r="EQ519" s="36"/>
      <c r="ER519" s="36"/>
      <c r="ES519" s="36"/>
      <c r="ET519" s="36"/>
      <c r="EU519" s="36"/>
      <c r="EV519" s="36"/>
      <c r="EW519" s="36"/>
      <c r="EX519" s="36"/>
      <c r="EY519" s="36"/>
      <c r="EZ519" s="36"/>
      <c r="FA519" s="36"/>
      <c r="FB519" s="36"/>
      <c r="FC519" s="36"/>
      <c r="FD519" s="36"/>
      <c r="FE519" s="36"/>
      <c r="FF519" s="36"/>
      <c r="FG519" s="36"/>
      <c r="FH519" s="36"/>
      <c r="FI519" s="36"/>
      <c r="FJ519" s="36"/>
      <c r="FK519" s="36"/>
      <c r="FL519" s="36"/>
      <c r="FM519" s="36"/>
      <c r="FN519" s="36"/>
      <c r="FO519" s="36"/>
      <c r="FP519" s="36"/>
      <c r="FQ519" s="36"/>
      <c r="FR519" s="36"/>
      <c r="FS519" s="36"/>
      <c r="FT519" s="36"/>
      <c r="FU519" s="36"/>
      <c r="FV519" s="36"/>
      <c r="FW519" s="36"/>
      <c r="FX519" s="36"/>
      <c r="FY519" s="36"/>
      <c r="FZ519" s="36"/>
      <c r="GA519" s="36"/>
      <c r="GB519" s="36"/>
      <c r="GC519" s="36"/>
      <c r="GD519" s="36"/>
      <c r="GE519" s="36"/>
      <c r="GF519" s="36"/>
      <c r="GG519" s="36"/>
      <c r="GH519" s="36"/>
      <c r="GI519" s="36"/>
      <c r="GJ519" s="36"/>
      <c r="GK519" s="36"/>
      <c r="GL519" s="36"/>
      <c r="GM519" s="36"/>
      <c r="GN519" s="36"/>
      <c r="GO519" s="36"/>
      <c r="GP519" s="36"/>
      <c r="GQ519" s="36"/>
      <c r="GR519" s="36"/>
      <c r="GS519" s="36"/>
      <c r="GT519" s="36"/>
      <c r="GU519" s="36"/>
      <c r="GV519" s="36"/>
      <c r="GW519" s="36"/>
      <c r="GX519" s="36"/>
      <c r="GY519" s="36"/>
      <c r="GZ519" s="36"/>
      <c r="HA519" s="36"/>
      <c r="HB519" s="36"/>
      <c r="HC519" s="36"/>
    </row>
    <row r="520" spans="1:211" s="38" customFormat="1" ht="25.5" customHeight="1" x14ac:dyDescent="0.25">
      <c r="A520" s="39" t="s">
        <v>229</v>
      </c>
      <c r="B520" s="179"/>
      <c r="C520" s="190">
        <f>10481/1.19</f>
        <v>8807.5630252100837</v>
      </c>
      <c r="D520" s="10" t="s">
        <v>128</v>
      </c>
      <c r="E520" s="40" t="s">
        <v>102</v>
      </c>
      <c r="F520" s="40" t="s">
        <v>102</v>
      </c>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c r="DL520" s="36"/>
      <c r="DM520" s="36"/>
      <c r="DN520" s="36"/>
      <c r="DO520" s="36"/>
      <c r="DP520" s="36"/>
      <c r="DQ520" s="36"/>
      <c r="DR520" s="36"/>
      <c r="DS520" s="36"/>
      <c r="DT520" s="36"/>
      <c r="DU520" s="36"/>
      <c r="DV520" s="36"/>
      <c r="DW520" s="36"/>
      <c r="DX520" s="36"/>
      <c r="DY520" s="36"/>
      <c r="DZ520" s="36"/>
      <c r="EA520" s="36"/>
      <c r="EB520" s="36"/>
      <c r="EC520" s="36"/>
      <c r="ED520" s="36"/>
      <c r="EE520" s="36"/>
      <c r="EF520" s="36"/>
      <c r="EG520" s="36"/>
      <c r="EH520" s="36"/>
      <c r="EI520" s="36"/>
      <c r="EJ520" s="36"/>
      <c r="EK520" s="36"/>
      <c r="EL520" s="36"/>
      <c r="EM520" s="36"/>
      <c r="EN520" s="36"/>
      <c r="EO520" s="36"/>
      <c r="EP520" s="36"/>
      <c r="EQ520" s="36"/>
      <c r="ER520" s="36"/>
      <c r="ES520" s="36"/>
      <c r="ET520" s="36"/>
      <c r="EU520" s="36"/>
      <c r="EV520" s="36"/>
      <c r="EW520" s="36"/>
      <c r="EX520" s="36"/>
      <c r="EY520" s="36"/>
      <c r="EZ520" s="36"/>
      <c r="FA520" s="36"/>
      <c r="FB520" s="36"/>
      <c r="FC520" s="36"/>
      <c r="FD520" s="36"/>
      <c r="FE520" s="36"/>
      <c r="FF520" s="36"/>
      <c r="FG520" s="36"/>
      <c r="FH520" s="36"/>
      <c r="FI520" s="36"/>
      <c r="FJ520" s="36"/>
      <c r="FK520" s="36"/>
      <c r="FL520" s="36"/>
      <c r="FM520" s="36"/>
      <c r="FN520" s="36"/>
      <c r="FO520" s="36"/>
      <c r="FP520" s="36"/>
      <c r="FQ520" s="36"/>
      <c r="FR520" s="36"/>
      <c r="FS520" s="36"/>
      <c r="FT520" s="36"/>
      <c r="FU520" s="36"/>
      <c r="FV520" s="36"/>
      <c r="FW520" s="36"/>
      <c r="FX520" s="36"/>
      <c r="FY520" s="36"/>
      <c r="FZ520" s="36"/>
      <c r="GA520" s="36"/>
      <c r="GB520" s="36"/>
      <c r="GC520" s="36"/>
      <c r="GD520" s="36"/>
      <c r="GE520" s="36"/>
      <c r="GF520" s="36"/>
      <c r="GG520" s="36"/>
      <c r="GH520" s="36"/>
      <c r="GI520" s="36"/>
      <c r="GJ520" s="36"/>
      <c r="GK520" s="36"/>
      <c r="GL520" s="36"/>
      <c r="GM520" s="36"/>
      <c r="GN520" s="36"/>
      <c r="GO520" s="36"/>
      <c r="GP520" s="36"/>
      <c r="GQ520" s="36"/>
      <c r="GR520" s="36"/>
      <c r="GS520" s="36"/>
      <c r="GT520" s="36"/>
      <c r="GU520" s="36"/>
      <c r="GV520" s="36"/>
      <c r="GW520" s="36"/>
      <c r="GX520" s="36"/>
      <c r="GY520" s="36"/>
      <c r="GZ520" s="36"/>
      <c r="HA520" s="36"/>
      <c r="HB520" s="36"/>
      <c r="HC520" s="36"/>
    </row>
    <row r="521" spans="1:211" s="38" customFormat="1" ht="25.5" customHeight="1" x14ac:dyDescent="0.25">
      <c r="A521" s="39" t="s">
        <v>225</v>
      </c>
      <c r="B521" s="96" t="s">
        <v>222</v>
      </c>
      <c r="C521" s="191"/>
      <c r="D521" s="10" t="s">
        <v>128</v>
      </c>
      <c r="E521" s="40" t="s">
        <v>102</v>
      </c>
      <c r="F521" s="40" t="s">
        <v>102</v>
      </c>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c r="DL521" s="36"/>
      <c r="DM521" s="36"/>
      <c r="DN521" s="36"/>
      <c r="DO521" s="36"/>
      <c r="DP521" s="36"/>
      <c r="DQ521" s="36"/>
      <c r="DR521" s="36"/>
      <c r="DS521" s="36"/>
      <c r="DT521" s="36"/>
      <c r="DU521" s="36"/>
      <c r="DV521" s="36"/>
      <c r="DW521" s="36"/>
      <c r="DX521" s="36"/>
      <c r="DY521" s="36"/>
      <c r="DZ521" s="36"/>
      <c r="EA521" s="36"/>
      <c r="EB521" s="36"/>
      <c r="EC521" s="36"/>
      <c r="ED521" s="36"/>
      <c r="EE521" s="36"/>
      <c r="EF521" s="36"/>
      <c r="EG521" s="36"/>
      <c r="EH521" s="36"/>
      <c r="EI521" s="36"/>
      <c r="EJ521" s="36"/>
      <c r="EK521" s="36"/>
      <c r="EL521" s="36"/>
      <c r="EM521" s="36"/>
      <c r="EN521" s="36"/>
      <c r="EO521" s="36"/>
      <c r="EP521" s="36"/>
      <c r="EQ521" s="36"/>
      <c r="ER521" s="36"/>
      <c r="ES521" s="36"/>
      <c r="ET521" s="36"/>
      <c r="EU521" s="36"/>
      <c r="EV521" s="36"/>
      <c r="EW521" s="36"/>
      <c r="EX521" s="36"/>
      <c r="EY521" s="36"/>
      <c r="EZ521" s="36"/>
      <c r="FA521" s="36"/>
      <c r="FB521" s="36"/>
      <c r="FC521" s="36"/>
      <c r="FD521" s="36"/>
      <c r="FE521" s="36"/>
      <c r="FF521" s="36"/>
      <c r="FG521" s="36"/>
      <c r="FH521" s="36"/>
      <c r="FI521" s="36"/>
      <c r="FJ521" s="36"/>
      <c r="FK521" s="36"/>
      <c r="FL521" s="36"/>
      <c r="FM521" s="36"/>
      <c r="FN521" s="36"/>
      <c r="FO521" s="36"/>
      <c r="FP521" s="36"/>
      <c r="FQ521" s="36"/>
      <c r="FR521" s="36"/>
      <c r="FS521" s="36"/>
      <c r="FT521" s="36"/>
      <c r="FU521" s="36"/>
      <c r="FV521" s="36"/>
      <c r="FW521" s="36"/>
      <c r="FX521" s="36"/>
      <c r="FY521" s="36"/>
      <c r="FZ521" s="36"/>
      <c r="GA521" s="36"/>
      <c r="GB521" s="36"/>
      <c r="GC521" s="36"/>
      <c r="GD521" s="36"/>
      <c r="GE521" s="36"/>
      <c r="GF521" s="36"/>
      <c r="GG521" s="36"/>
      <c r="GH521" s="36"/>
      <c r="GI521" s="36"/>
      <c r="GJ521" s="36"/>
      <c r="GK521" s="36"/>
      <c r="GL521" s="36"/>
      <c r="GM521" s="36"/>
      <c r="GN521" s="36"/>
      <c r="GO521" s="36"/>
      <c r="GP521" s="36"/>
      <c r="GQ521" s="36"/>
      <c r="GR521" s="36"/>
      <c r="GS521" s="36"/>
      <c r="GT521" s="36"/>
      <c r="GU521" s="36"/>
      <c r="GV521" s="36"/>
      <c r="GW521" s="36"/>
      <c r="GX521" s="36"/>
      <c r="GY521" s="36"/>
      <c r="GZ521" s="36"/>
      <c r="HA521" s="36"/>
      <c r="HB521" s="36"/>
      <c r="HC521" s="36"/>
    </row>
    <row r="522" spans="1:211" s="38" customFormat="1" ht="25.5" customHeight="1" x14ac:dyDescent="0.25">
      <c r="A522" s="39" t="s">
        <v>224</v>
      </c>
      <c r="B522" s="96" t="s">
        <v>222</v>
      </c>
      <c r="C522" s="191"/>
      <c r="D522" s="10" t="s">
        <v>207</v>
      </c>
      <c r="E522" s="40" t="s">
        <v>102</v>
      </c>
      <c r="F522" s="40" t="s">
        <v>102</v>
      </c>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36"/>
      <c r="EE522" s="36"/>
      <c r="EF522" s="36"/>
      <c r="EG522" s="36"/>
      <c r="EH522" s="36"/>
      <c r="EI522" s="36"/>
      <c r="EJ522" s="36"/>
      <c r="EK522" s="36"/>
      <c r="EL522" s="36"/>
      <c r="EM522" s="36"/>
      <c r="EN522" s="36"/>
      <c r="EO522" s="36"/>
      <c r="EP522" s="36"/>
      <c r="EQ522" s="36"/>
      <c r="ER522" s="36"/>
      <c r="ES522" s="36"/>
      <c r="ET522" s="36"/>
      <c r="EU522" s="36"/>
      <c r="EV522" s="36"/>
      <c r="EW522" s="36"/>
      <c r="EX522" s="36"/>
      <c r="EY522" s="36"/>
      <c r="EZ522" s="36"/>
      <c r="FA522" s="36"/>
      <c r="FB522" s="36"/>
      <c r="FC522" s="36"/>
      <c r="FD522" s="36"/>
      <c r="FE522" s="36"/>
      <c r="FF522" s="36"/>
      <c r="FG522" s="36"/>
      <c r="FH522" s="36"/>
      <c r="FI522" s="36"/>
      <c r="FJ522" s="36"/>
      <c r="FK522" s="36"/>
      <c r="FL522" s="36"/>
      <c r="FM522" s="36"/>
      <c r="FN522" s="36"/>
      <c r="FO522" s="36"/>
      <c r="FP522" s="36"/>
      <c r="FQ522" s="36"/>
      <c r="FR522" s="36"/>
      <c r="FS522" s="36"/>
      <c r="FT522" s="36"/>
      <c r="FU522" s="36"/>
      <c r="FV522" s="36"/>
      <c r="FW522" s="36"/>
      <c r="FX522" s="36"/>
      <c r="FY522" s="36"/>
      <c r="FZ522" s="36"/>
      <c r="GA522" s="36"/>
      <c r="GB522" s="36"/>
      <c r="GC522" s="36"/>
      <c r="GD522" s="36"/>
      <c r="GE522" s="36"/>
      <c r="GF522" s="36"/>
      <c r="GG522" s="36"/>
      <c r="GH522" s="36"/>
      <c r="GI522" s="36"/>
      <c r="GJ522" s="36"/>
      <c r="GK522" s="36"/>
      <c r="GL522" s="36"/>
      <c r="GM522" s="36"/>
      <c r="GN522" s="36"/>
      <c r="GO522" s="36"/>
      <c r="GP522" s="36"/>
      <c r="GQ522" s="36"/>
      <c r="GR522" s="36"/>
      <c r="GS522" s="36"/>
      <c r="GT522" s="36"/>
      <c r="GU522" s="36"/>
      <c r="GV522" s="36"/>
      <c r="GW522" s="36"/>
      <c r="GX522" s="36"/>
      <c r="GY522" s="36"/>
      <c r="GZ522" s="36"/>
      <c r="HA522" s="36"/>
      <c r="HB522" s="36"/>
      <c r="HC522" s="36"/>
    </row>
    <row r="523" spans="1:211" s="38" customFormat="1" ht="25.5" customHeight="1" x14ac:dyDescent="0.25">
      <c r="A523" s="39" t="s">
        <v>223</v>
      </c>
      <c r="B523" s="96" t="s">
        <v>228</v>
      </c>
      <c r="C523" s="191"/>
      <c r="D523" s="10" t="s">
        <v>207</v>
      </c>
      <c r="E523" s="40" t="s">
        <v>102</v>
      </c>
      <c r="F523" s="40" t="s">
        <v>102</v>
      </c>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c r="EB523" s="36"/>
      <c r="EC523" s="36"/>
      <c r="ED523" s="36"/>
      <c r="EE523" s="36"/>
      <c r="EF523" s="36"/>
      <c r="EG523" s="36"/>
      <c r="EH523" s="36"/>
      <c r="EI523" s="36"/>
      <c r="EJ523" s="36"/>
      <c r="EK523" s="36"/>
      <c r="EL523" s="36"/>
      <c r="EM523" s="36"/>
      <c r="EN523" s="36"/>
      <c r="EO523" s="36"/>
      <c r="EP523" s="36"/>
      <c r="EQ523" s="36"/>
      <c r="ER523" s="36"/>
      <c r="ES523" s="36"/>
      <c r="ET523" s="36"/>
      <c r="EU523" s="36"/>
      <c r="EV523" s="36"/>
      <c r="EW523" s="36"/>
      <c r="EX523" s="36"/>
      <c r="EY523" s="36"/>
      <c r="EZ523" s="36"/>
      <c r="FA523" s="36"/>
      <c r="FB523" s="36"/>
      <c r="FC523" s="36"/>
      <c r="FD523" s="36"/>
      <c r="FE523" s="36"/>
      <c r="FF523" s="36"/>
      <c r="FG523" s="36"/>
      <c r="FH523" s="36"/>
      <c r="FI523" s="36"/>
      <c r="FJ523" s="36"/>
      <c r="FK523" s="36"/>
      <c r="FL523" s="36"/>
      <c r="FM523" s="36"/>
      <c r="FN523" s="36"/>
      <c r="FO523" s="36"/>
      <c r="FP523" s="36"/>
      <c r="FQ523" s="36"/>
      <c r="FR523" s="36"/>
      <c r="FS523" s="36"/>
      <c r="FT523" s="36"/>
      <c r="FU523" s="36"/>
      <c r="FV523" s="36"/>
      <c r="FW523" s="36"/>
      <c r="FX523" s="36"/>
      <c r="FY523" s="36"/>
      <c r="FZ523" s="36"/>
      <c r="GA523" s="36"/>
      <c r="GB523" s="36"/>
      <c r="GC523" s="36"/>
      <c r="GD523" s="36"/>
      <c r="GE523" s="36"/>
      <c r="GF523" s="36"/>
      <c r="GG523" s="36"/>
      <c r="GH523" s="36"/>
      <c r="GI523" s="36"/>
      <c r="GJ523" s="36"/>
      <c r="GK523" s="36"/>
      <c r="GL523" s="36"/>
      <c r="GM523" s="36"/>
      <c r="GN523" s="36"/>
      <c r="GO523" s="36"/>
      <c r="GP523" s="36"/>
      <c r="GQ523" s="36"/>
      <c r="GR523" s="36"/>
      <c r="GS523" s="36"/>
      <c r="GT523" s="36"/>
      <c r="GU523" s="36"/>
      <c r="GV523" s="36"/>
      <c r="GW523" s="36"/>
      <c r="GX523" s="36"/>
      <c r="GY523" s="36"/>
      <c r="GZ523" s="36"/>
      <c r="HA523" s="36"/>
      <c r="HB523" s="36"/>
      <c r="HC523" s="36"/>
    </row>
    <row r="524" spans="1:211" s="38" customFormat="1" ht="25.5" customHeight="1" x14ac:dyDescent="0.25">
      <c r="A524" s="39" t="s">
        <v>232</v>
      </c>
      <c r="B524" s="96" t="s">
        <v>228</v>
      </c>
      <c r="C524" s="191"/>
      <c r="D524" s="10" t="s">
        <v>207</v>
      </c>
      <c r="E524" s="40" t="s">
        <v>102</v>
      </c>
      <c r="F524" s="40" t="s">
        <v>102</v>
      </c>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c r="EB524" s="36"/>
      <c r="EC524" s="36"/>
      <c r="ED524" s="36"/>
      <c r="EE524" s="36"/>
      <c r="EF524" s="36"/>
      <c r="EG524" s="36"/>
      <c r="EH524" s="36"/>
      <c r="EI524" s="36"/>
      <c r="EJ524" s="36"/>
      <c r="EK524" s="36"/>
      <c r="EL524" s="36"/>
      <c r="EM524" s="36"/>
      <c r="EN524" s="36"/>
      <c r="EO524" s="36"/>
      <c r="EP524" s="36"/>
      <c r="EQ524" s="36"/>
      <c r="ER524" s="36"/>
      <c r="ES524" s="36"/>
      <c r="ET524" s="36"/>
      <c r="EU524" s="36"/>
      <c r="EV524" s="36"/>
      <c r="EW524" s="36"/>
      <c r="EX524" s="36"/>
      <c r="EY524" s="36"/>
      <c r="EZ524" s="36"/>
      <c r="FA524" s="36"/>
      <c r="FB524" s="36"/>
      <c r="FC524" s="36"/>
      <c r="FD524" s="36"/>
      <c r="FE524" s="36"/>
      <c r="FF524" s="36"/>
      <c r="FG524" s="36"/>
      <c r="FH524" s="36"/>
      <c r="FI524" s="36"/>
      <c r="FJ524" s="36"/>
      <c r="FK524" s="36"/>
      <c r="FL524" s="36"/>
      <c r="FM524" s="36"/>
      <c r="FN524" s="36"/>
      <c r="FO524" s="36"/>
      <c r="FP524" s="36"/>
      <c r="FQ524" s="36"/>
      <c r="FR524" s="36"/>
      <c r="FS524" s="36"/>
      <c r="FT524" s="36"/>
      <c r="FU524" s="36"/>
      <c r="FV524" s="36"/>
      <c r="FW524" s="36"/>
      <c r="FX524" s="36"/>
      <c r="FY524" s="36"/>
      <c r="FZ524" s="36"/>
      <c r="GA524" s="36"/>
      <c r="GB524" s="36"/>
      <c r="GC524" s="36"/>
      <c r="GD524" s="36"/>
      <c r="GE524" s="36"/>
      <c r="GF524" s="36"/>
      <c r="GG524" s="36"/>
      <c r="GH524" s="36"/>
      <c r="GI524" s="36"/>
      <c r="GJ524" s="36"/>
      <c r="GK524" s="36"/>
      <c r="GL524" s="36"/>
      <c r="GM524" s="36"/>
      <c r="GN524" s="36"/>
      <c r="GO524" s="36"/>
      <c r="GP524" s="36"/>
      <c r="GQ524" s="36"/>
      <c r="GR524" s="36"/>
      <c r="GS524" s="36"/>
      <c r="GT524" s="36"/>
      <c r="GU524" s="36"/>
      <c r="GV524" s="36"/>
      <c r="GW524" s="36"/>
      <c r="GX524" s="36"/>
      <c r="GY524" s="36"/>
      <c r="GZ524" s="36"/>
      <c r="HA524" s="36"/>
      <c r="HB524" s="36"/>
      <c r="HC524" s="36"/>
    </row>
    <row r="525" spans="1:211" s="38" customFormat="1" ht="25.5" customHeight="1" x14ac:dyDescent="0.25">
      <c r="A525" s="39" t="s">
        <v>233</v>
      </c>
      <c r="B525" s="96" t="s">
        <v>175</v>
      </c>
      <c r="C525" s="191"/>
      <c r="D525" s="10" t="s">
        <v>207</v>
      </c>
      <c r="E525" s="40" t="s">
        <v>102</v>
      </c>
      <c r="F525" s="40" t="s">
        <v>102</v>
      </c>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c r="DL525" s="36"/>
      <c r="DM525" s="36"/>
      <c r="DN525" s="36"/>
      <c r="DO525" s="36"/>
      <c r="DP525" s="36"/>
      <c r="DQ525" s="36"/>
      <c r="DR525" s="36"/>
      <c r="DS525" s="36"/>
      <c r="DT525" s="36"/>
      <c r="DU525" s="36"/>
      <c r="DV525" s="36"/>
      <c r="DW525" s="36"/>
      <c r="DX525" s="36"/>
      <c r="DY525" s="36"/>
      <c r="DZ525" s="36"/>
      <c r="EA525" s="36"/>
      <c r="EB525" s="36"/>
      <c r="EC525" s="36"/>
      <c r="ED525" s="36"/>
      <c r="EE525" s="36"/>
      <c r="EF525" s="36"/>
      <c r="EG525" s="36"/>
      <c r="EH525" s="36"/>
      <c r="EI525" s="36"/>
      <c r="EJ525" s="36"/>
      <c r="EK525" s="36"/>
      <c r="EL525" s="36"/>
      <c r="EM525" s="36"/>
      <c r="EN525" s="36"/>
      <c r="EO525" s="36"/>
      <c r="EP525" s="36"/>
      <c r="EQ525" s="36"/>
      <c r="ER525" s="36"/>
      <c r="ES525" s="36"/>
      <c r="ET525" s="36"/>
      <c r="EU525" s="36"/>
      <c r="EV525" s="36"/>
      <c r="EW525" s="36"/>
      <c r="EX525" s="36"/>
      <c r="EY525" s="36"/>
      <c r="EZ525" s="36"/>
      <c r="FA525" s="36"/>
      <c r="FB525" s="36"/>
      <c r="FC525" s="36"/>
      <c r="FD525" s="36"/>
      <c r="FE525" s="36"/>
      <c r="FF525" s="36"/>
      <c r="FG525" s="36"/>
      <c r="FH525" s="36"/>
      <c r="FI525" s="36"/>
      <c r="FJ525" s="36"/>
      <c r="FK525" s="36"/>
      <c r="FL525" s="36"/>
      <c r="FM525" s="36"/>
      <c r="FN525" s="36"/>
      <c r="FO525" s="36"/>
      <c r="FP525" s="36"/>
      <c r="FQ525" s="36"/>
      <c r="FR525" s="36"/>
      <c r="FS525" s="36"/>
      <c r="FT525" s="36"/>
      <c r="FU525" s="36"/>
      <c r="FV525" s="36"/>
      <c r="FW525" s="36"/>
      <c r="FX525" s="36"/>
      <c r="FY525" s="36"/>
      <c r="FZ525" s="36"/>
      <c r="GA525" s="36"/>
      <c r="GB525" s="36"/>
      <c r="GC525" s="36"/>
      <c r="GD525" s="36"/>
      <c r="GE525" s="36"/>
      <c r="GF525" s="36"/>
      <c r="GG525" s="36"/>
      <c r="GH525" s="36"/>
      <c r="GI525" s="36"/>
      <c r="GJ525" s="36"/>
      <c r="GK525" s="36"/>
      <c r="GL525" s="36"/>
      <c r="GM525" s="36"/>
      <c r="GN525" s="36"/>
      <c r="GO525" s="36"/>
      <c r="GP525" s="36"/>
      <c r="GQ525" s="36"/>
      <c r="GR525" s="36"/>
      <c r="GS525" s="36"/>
      <c r="GT525" s="36"/>
      <c r="GU525" s="36"/>
      <c r="GV525" s="36"/>
      <c r="GW525" s="36"/>
      <c r="GX525" s="36"/>
      <c r="GY525" s="36"/>
      <c r="GZ525" s="36"/>
      <c r="HA525" s="36"/>
      <c r="HB525" s="36"/>
      <c r="HC525" s="36"/>
    </row>
    <row r="526" spans="1:211" s="38" customFormat="1" ht="25.5" customHeight="1" x14ac:dyDescent="0.25">
      <c r="A526" s="39" t="s">
        <v>234</v>
      </c>
      <c r="B526" s="96" t="s">
        <v>222</v>
      </c>
      <c r="C526" s="191"/>
      <c r="D526" s="10" t="s">
        <v>207</v>
      </c>
      <c r="E526" s="40" t="s">
        <v>102</v>
      </c>
      <c r="F526" s="40" t="s">
        <v>102</v>
      </c>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6"/>
      <c r="EV526" s="36"/>
      <c r="EW526" s="36"/>
      <c r="EX526" s="36"/>
      <c r="EY526" s="36"/>
      <c r="EZ526" s="36"/>
      <c r="FA526" s="36"/>
      <c r="FB526" s="36"/>
      <c r="FC526" s="36"/>
      <c r="FD526" s="36"/>
      <c r="FE526" s="36"/>
      <c r="FF526" s="36"/>
      <c r="FG526" s="36"/>
      <c r="FH526" s="36"/>
      <c r="FI526" s="36"/>
      <c r="FJ526" s="36"/>
      <c r="FK526" s="36"/>
      <c r="FL526" s="36"/>
      <c r="FM526" s="36"/>
      <c r="FN526" s="36"/>
      <c r="FO526" s="36"/>
      <c r="FP526" s="36"/>
      <c r="FQ526" s="36"/>
      <c r="FR526" s="36"/>
      <c r="FS526" s="36"/>
      <c r="FT526" s="36"/>
      <c r="FU526" s="36"/>
      <c r="FV526" s="36"/>
      <c r="FW526" s="36"/>
      <c r="FX526" s="36"/>
      <c r="FY526" s="36"/>
      <c r="FZ526" s="36"/>
      <c r="GA526" s="36"/>
      <c r="GB526" s="36"/>
      <c r="GC526" s="36"/>
      <c r="GD526" s="36"/>
      <c r="GE526" s="36"/>
      <c r="GF526" s="36"/>
      <c r="GG526" s="36"/>
      <c r="GH526" s="36"/>
      <c r="GI526" s="36"/>
      <c r="GJ526" s="36"/>
      <c r="GK526" s="36"/>
      <c r="GL526" s="36"/>
      <c r="GM526" s="36"/>
      <c r="GN526" s="36"/>
      <c r="GO526" s="36"/>
      <c r="GP526" s="36"/>
      <c r="GQ526" s="36"/>
      <c r="GR526" s="36"/>
      <c r="GS526" s="36"/>
      <c r="GT526" s="36"/>
      <c r="GU526" s="36"/>
      <c r="GV526" s="36"/>
      <c r="GW526" s="36"/>
      <c r="GX526" s="36"/>
      <c r="GY526" s="36"/>
      <c r="GZ526" s="36"/>
      <c r="HA526" s="36"/>
      <c r="HB526" s="36"/>
      <c r="HC526" s="36"/>
    </row>
    <row r="527" spans="1:211" s="38" customFormat="1" ht="25.5" customHeight="1" x14ac:dyDescent="0.25">
      <c r="A527" s="39" t="s">
        <v>242</v>
      </c>
      <c r="B527" s="96" t="s">
        <v>167</v>
      </c>
      <c r="C527" s="191"/>
      <c r="D527" s="10" t="s">
        <v>207</v>
      </c>
      <c r="E527" s="40" t="s">
        <v>102</v>
      </c>
      <c r="F527" s="40" t="s">
        <v>102</v>
      </c>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36"/>
      <c r="EE527" s="36"/>
      <c r="EF527" s="36"/>
      <c r="EG527" s="36"/>
      <c r="EH527" s="36"/>
      <c r="EI527" s="36"/>
      <c r="EJ527" s="36"/>
      <c r="EK527" s="36"/>
      <c r="EL527" s="36"/>
      <c r="EM527" s="36"/>
      <c r="EN527" s="36"/>
      <c r="EO527" s="36"/>
      <c r="EP527" s="36"/>
      <c r="EQ527" s="36"/>
      <c r="ER527" s="36"/>
      <c r="ES527" s="36"/>
      <c r="ET527" s="36"/>
      <c r="EU527" s="36"/>
      <c r="EV527" s="36"/>
      <c r="EW527" s="36"/>
      <c r="EX527" s="36"/>
      <c r="EY527" s="36"/>
      <c r="EZ527" s="36"/>
      <c r="FA527" s="36"/>
      <c r="FB527" s="36"/>
      <c r="FC527" s="36"/>
      <c r="FD527" s="36"/>
      <c r="FE527" s="36"/>
      <c r="FF527" s="36"/>
      <c r="FG527" s="36"/>
      <c r="FH527" s="36"/>
      <c r="FI527" s="36"/>
      <c r="FJ527" s="36"/>
      <c r="FK527" s="36"/>
      <c r="FL527" s="36"/>
      <c r="FM527" s="36"/>
      <c r="FN527" s="36"/>
      <c r="FO527" s="36"/>
      <c r="FP527" s="36"/>
      <c r="FQ527" s="36"/>
      <c r="FR527" s="36"/>
      <c r="FS527" s="36"/>
      <c r="FT527" s="36"/>
      <c r="FU527" s="36"/>
      <c r="FV527" s="36"/>
      <c r="FW527" s="36"/>
      <c r="FX527" s="36"/>
      <c r="FY527" s="36"/>
      <c r="FZ527" s="36"/>
      <c r="GA527" s="36"/>
      <c r="GB527" s="36"/>
      <c r="GC527" s="36"/>
      <c r="GD527" s="36"/>
      <c r="GE527" s="36"/>
      <c r="GF527" s="36"/>
      <c r="GG527" s="36"/>
      <c r="GH527" s="36"/>
      <c r="GI527" s="36"/>
      <c r="GJ527" s="36"/>
      <c r="GK527" s="36"/>
      <c r="GL527" s="36"/>
      <c r="GM527" s="36"/>
      <c r="GN527" s="36"/>
      <c r="GO527" s="36"/>
      <c r="GP527" s="36"/>
      <c r="GQ527" s="36"/>
      <c r="GR527" s="36"/>
      <c r="GS527" s="36"/>
      <c r="GT527" s="36"/>
      <c r="GU527" s="36"/>
      <c r="GV527" s="36"/>
      <c r="GW527" s="36"/>
      <c r="GX527" s="36"/>
      <c r="GY527" s="36"/>
      <c r="GZ527" s="36"/>
      <c r="HA527" s="36"/>
      <c r="HB527" s="36"/>
      <c r="HC527" s="36"/>
    </row>
    <row r="528" spans="1:211" s="38" customFormat="1" ht="25.5" customHeight="1" x14ac:dyDescent="0.25">
      <c r="A528" s="39" t="s">
        <v>226</v>
      </c>
      <c r="B528" s="96" t="s">
        <v>227</v>
      </c>
      <c r="C528" s="191"/>
      <c r="D528" s="10" t="s">
        <v>207</v>
      </c>
      <c r="E528" s="40" t="s">
        <v>102</v>
      </c>
      <c r="F528" s="40" t="s">
        <v>102</v>
      </c>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36"/>
      <c r="EE528" s="36"/>
      <c r="EF528" s="36"/>
      <c r="EG528" s="36"/>
      <c r="EH528" s="36"/>
      <c r="EI528" s="36"/>
      <c r="EJ528" s="36"/>
      <c r="EK528" s="36"/>
      <c r="EL528" s="36"/>
      <c r="EM528" s="36"/>
      <c r="EN528" s="36"/>
      <c r="EO528" s="36"/>
      <c r="EP528" s="36"/>
      <c r="EQ528" s="36"/>
      <c r="ER528" s="36"/>
      <c r="ES528" s="36"/>
      <c r="ET528" s="36"/>
      <c r="EU528" s="36"/>
      <c r="EV528" s="36"/>
      <c r="EW528" s="36"/>
      <c r="EX528" s="36"/>
      <c r="EY528" s="36"/>
      <c r="EZ528" s="36"/>
      <c r="FA528" s="36"/>
      <c r="FB528" s="36"/>
      <c r="FC528" s="36"/>
      <c r="FD528" s="36"/>
      <c r="FE528" s="36"/>
      <c r="FF528" s="36"/>
      <c r="FG528" s="36"/>
      <c r="FH528" s="36"/>
      <c r="FI528" s="36"/>
      <c r="FJ528" s="36"/>
      <c r="FK528" s="36"/>
      <c r="FL528" s="36"/>
      <c r="FM528" s="36"/>
      <c r="FN528" s="36"/>
      <c r="FO528" s="36"/>
      <c r="FP528" s="36"/>
      <c r="FQ528" s="36"/>
      <c r="FR528" s="36"/>
      <c r="FS528" s="36"/>
      <c r="FT528" s="36"/>
      <c r="FU528" s="36"/>
      <c r="FV528" s="36"/>
      <c r="FW528" s="36"/>
      <c r="FX528" s="36"/>
      <c r="FY528" s="36"/>
      <c r="FZ528" s="36"/>
      <c r="GA528" s="36"/>
      <c r="GB528" s="36"/>
      <c r="GC528" s="36"/>
      <c r="GD528" s="36"/>
      <c r="GE528" s="36"/>
      <c r="GF528" s="36"/>
      <c r="GG528" s="36"/>
      <c r="GH528" s="36"/>
      <c r="GI528" s="36"/>
      <c r="GJ528" s="36"/>
      <c r="GK528" s="36"/>
      <c r="GL528" s="36"/>
      <c r="GM528" s="36"/>
      <c r="GN528" s="36"/>
      <c r="GO528" s="36"/>
      <c r="GP528" s="36"/>
      <c r="GQ528" s="36"/>
      <c r="GR528" s="36"/>
      <c r="GS528" s="36"/>
      <c r="GT528" s="36"/>
      <c r="GU528" s="36"/>
      <c r="GV528" s="36"/>
      <c r="GW528" s="36"/>
      <c r="GX528" s="36"/>
      <c r="GY528" s="36"/>
      <c r="GZ528" s="36"/>
      <c r="HA528" s="36"/>
      <c r="HB528" s="36"/>
      <c r="HC528" s="36"/>
    </row>
    <row r="529" spans="1:211" s="38" customFormat="1" ht="25.5" customHeight="1" x14ac:dyDescent="0.25">
      <c r="A529" s="39" t="s">
        <v>230</v>
      </c>
      <c r="B529" s="96" t="s">
        <v>231</v>
      </c>
      <c r="C529" s="191"/>
      <c r="D529" s="10" t="s">
        <v>207</v>
      </c>
      <c r="E529" s="40" t="s">
        <v>102</v>
      </c>
      <c r="F529" s="40" t="s">
        <v>102</v>
      </c>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c r="DL529" s="36"/>
      <c r="DM529" s="36"/>
      <c r="DN529" s="36"/>
      <c r="DO529" s="36"/>
      <c r="DP529" s="36"/>
      <c r="DQ529" s="36"/>
      <c r="DR529" s="36"/>
      <c r="DS529" s="36"/>
      <c r="DT529" s="36"/>
      <c r="DU529" s="36"/>
      <c r="DV529" s="36"/>
      <c r="DW529" s="36"/>
      <c r="DX529" s="36"/>
      <c r="DY529" s="36"/>
      <c r="DZ529" s="36"/>
      <c r="EA529" s="36"/>
      <c r="EB529" s="36"/>
      <c r="EC529" s="36"/>
      <c r="ED529" s="36"/>
      <c r="EE529" s="36"/>
      <c r="EF529" s="36"/>
      <c r="EG529" s="36"/>
      <c r="EH529" s="36"/>
      <c r="EI529" s="36"/>
      <c r="EJ529" s="36"/>
      <c r="EK529" s="36"/>
      <c r="EL529" s="36"/>
      <c r="EM529" s="36"/>
      <c r="EN529" s="36"/>
      <c r="EO529" s="36"/>
      <c r="EP529" s="36"/>
      <c r="EQ529" s="36"/>
      <c r="ER529" s="36"/>
      <c r="ES529" s="36"/>
      <c r="ET529" s="36"/>
      <c r="EU529" s="36"/>
      <c r="EV529" s="36"/>
      <c r="EW529" s="36"/>
      <c r="EX529" s="36"/>
      <c r="EY529" s="36"/>
      <c r="EZ529" s="36"/>
      <c r="FA529" s="36"/>
      <c r="FB529" s="36"/>
      <c r="FC529" s="36"/>
      <c r="FD529" s="36"/>
      <c r="FE529" s="36"/>
      <c r="FF529" s="36"/>
      <c r="FG529" s="36"/>
      <c r="FH529" s="36"/>
      <c r="FI529" s="36"/>
      <c r="FJ529" s="36"/>
      <c r="FK529" s="36"/>
      <c r="FL529" s="36"/>
      <c r="FM529" s="36"/>
      <c r="FN529" s="36"/>
      <c r="FO529" s="36"/>
      <c r="FP529" s="36"/>
      <c r="FQ529" s="36"/>
      <c r="FR529" s="36"/>
      <c r="FS529" s="36"/>
      <c r="FT529" s="36"/>
      <c r="FU529" s="36"/>
      <c r="FV529" s="36"/>
      <c r="FW529" s="36"/>
      <c r="FX529" s="36"/>
      <c r="FY529" s="36"/>
      <c r="FZ529" s="36"/>
      <c r="GA529" s="36"/>
      <c r="GB529" s="36"/>
      <c r="GC529" s="36"/>
      <c r="GD529" s="36"/>
      <c r="GE529" s="36"/>
      <c r="GF529" s="36"/>
      <c r="GG529" s="36"/>
      <c r="GH529" s="36"/>
      <c r="GI529" s="36"/>
      <c r="GJ529" s="36"/>
      <c r="GK529" s="36"/>
      <c r="GL529" s="36"/>
      <c r="GM529" s="36"/>
      <c r="GN529" s="36"/>
      <c r="GO529" s="36"/>
      <c r="GP529" s="36"/>
      <c r="GQ529" s="36"/>
      <c r="GR529" s="36"/>
      <c r="GS529" s="36"/>
      <c r="GT529" s="36"/>
      <c r="GU529" s="36"/>
      <c r="GV529" s="36"/>
      <c r="GW529" s="36"/>
      <c r="GX529" s="36"/>
      <c r="GY529" s="36"/>
      <c r="GZ529" s="36"/>
      <c r="HA529" s="36"/>
      <c r="HB529" s="36"/>
      <c r="HC529" s="36"/>
    </row>
    <row r="530" spans="1:211" s="38" customFormat="1" ht="25.5" customHeight="1" x14ac:dyDescent="0.25">
      <c r="A530" s="39" t="s">
        <v>235</v>
      </c>
      <c r="B530" s="96" t="s">
        <v>236</v>
      </c>
      <c r="C530" s="50"/>
      <c r="D530" s="10" t="s">
        <v>207</v>
      </c>
      <c r="E530" s="40" t="s">
        <v>102</v>
      </c>
      <c r="F530" s="40" t="s">
        <v>102</v>
      </c>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c r="DL530" s="36"/>
      <c r="DM530" s="36"/>
      <c r="DN530" s="36"/>
      <c r="DO530" s="36"/>
      <c r="DP530" s="36"/>
      <c r="DQ530" s="36"/>
      <c r="DR530" s="36"/>
      <c r="DS530" s="36"/>
      <c r="DT530" s="36"/>
      <c r="DU530" s="36"/>
      <c r="DV530" s="36"/>
      <c r="DW530" s="36"/>
      <c r="DX530" s="36"/>
      <c r="DY530" s="36"/>
      <c r="DZ530" s="36"/>
      <c r="EA530" s="36"/>
      <c r="EB530" s="36"/>
      <c r="EC530" s="36"/>
      <c r="ED530" s="36"/>
      <c r="EE530" s="36"/>
      <c r="EF530" s="36"/>
      <c r="EG530" s="36"/>
      <c r="EH530" s="36"/>
      <c r="EI530" s="36"/>
      <c r="EJ530" s="36"/>
      <c r="EK530" s="36"/>
      <c r="EL530" s="36"/>
      <c r="EM530" s="36"/>
      <c r="EN530" s="36"/>
      <c r="EO530" s="36"/>
      <c r="EP530" s="36"/>
      <c r="EQ530" s="36"/>
      <c r="ER530" s="36"/>
      <c r="ES530" s="36"/>
      <c r="ET530" s="36"/>
      <c r="EU530" s="36"/>
      <c r="EV530" s="36"/>
      <c r="EW530" s="36"/>
      <c r="EX530" s="36"/>
      <c r="EY530" s="36"/>
      <c r="EZ530" s="36"/>
      <c r="FA530" s="36"/>
      <c r="FB530" s="36"/>
      <c r="FC530" s="36"/>
      <c r="FD530" s="36"/>
      <c r="FE530" s="36"/>
      <c r="FF530" s="36"/>
      <c r="FG530" s="36"/>
      <c r="FH530" s="36"/>
      <c r="FI530" s="36"/>
      <c r="FJ530" s="36"/>
      <c r="FK530" s="36"/>
      <c r="FL530" s="36"/>
      <c r="FM530" s="36"/>
      <c r="FN530" s="36"/>
      <c r="FO530" s="36"/>
      <c r="FP530" s="36"/>
      <c r="FQ530" s="36"/>
      <c r="FR530" s="36"/>
      <c r="FS530" s="36"/>
      <c r="FT530" s="36"/>
      <c r="FU530" s="36"/>
      <c r="FV530" s="36"/>
      <c r="FW530" s="36"/>
      <c r="FX530" s="36"/>
      <c r="FY530" s="36"/>
      <c r="FZ530" s="36"/>
      <c r="GA530" s="36"/>
      <c r="GB530" s="36"/>
      <c r="GC530" s="36"/>
      <c r="GD530" s="36"/>
      <c r="GE530" s="36"/>
      <c r="GF530" s="36"/>
      <c r="GG530" s="36"/>
      <c r="GH530" s="36"/>
      <c r="GI530" s="36"/>
      <c r="GJ530" s="36"/>
      <c r="GK530" s="36"/>
      <c r="GL530" s="36"/>
      <c r="GM530" s="36"/>
      <c r="GN530" s="36"/>
      <c r="GO530" s="36"/>
      <c r="GP530" s="36"/>
      <c r="GQ530" s="36"/>
      <c r="GR530" s="36"/>
      <c r="GS530" s="36"/>
      <c r="GT530" s="36"/>
      <c r="GU530" s="36"/>
      <c r="GV530" s="36"/>
      <c r="GW530" s="36"/>
      <c r="GX530" s="36"/>
      <c r="GY530" s="36"/>
      <c r="GZ530" s="36"/>
      <c r="HA530" s="36"/>
      <c r="HB530" s="36"/>
      <c r="HC530" s="36"/>
    </row>
    <row r="531" spans="1:211" s="38" customFormat="1" ht="25.5" customHeight="1" x14ac:dyDescent="0.25">
      <c r="A531" s="39" t="s">
        <v>239</v>
      </c>
      <c r="B531" s="96" t="s">
        <v>240</v>
      </c>
      <c r="C531" s="50"/>
      <c r="D531" s="10" t="s">
        <v>207</v>
      </c>
      <c r="E531" s="40" t="s">
        <v>102</v>
      </c>
      <c r="F531" s="40" t="s">
        <v>102</v>
      </c>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c r="DL531" s="36"/>
      <c r="DM531" s="36"/>
      <c r="DN531" s="36"/>
      <c r="DO531" s="36"/>
      <c r="DP531" s="36"/>
      <c r="DQ531" s="36"/>
      <c r="DR531" s="36"/>
      <c r="DS531" s="36"/>
      <c r="DT531" s="36"/>
      <c r="DU531" s="36"/>
      <c r="DV531" s="36"/>
      <c r="DW531" s="36"/>
      <c r="DX531" s="36"/>
      <c r="DY531" s="36"/>
      <c r="DZ531" s="36"/>
      <c r="EA531" s="36"/>
      <c r="EB531" s="36"/>
      <c r="EC531" s="36"/>
      <c r="ED531" s="36"/>
      <c r="EE531" s="36"/>
      <c r="EF531" s="36"/>
      <c r="EG531" s="36"/>
      <c r="EH531" s="36"/>
      <c r="EI531" s="36"/>
      <c r="EJ531" s="36"/>
      <c r="EK531" s="36"/>
      <c r="EL531" s="36"/>
      <c r="EM531" s="36"/>
      <c r="EN531" s="36"/>
      <c r="EO531" s="36"/>
      <c r="EP531" s="36"/>
      <c r="EQ531" s="36"/>
      <c r="ER531" s="36"/>
      <c r="ES531" s="36"/>
      <c r="ET531" s="36"/>
      <c r="EU531" s="36"/>
      <c r="EV531" s="36"/>
      <c r="EW531" s="36"/>
      <c r="EX531" s="36"/>
      <c r="EY531" s="36"/>
      <c r="EZ531" s="36"/>
      <c r="FA531" s="36"/>
      <c r="FB531" s="36"/>
      <c r="FC531" s="36"/>
      <c r="FD531" s="36"/>
      <c r="FE531" s="36"/>
      <c r="FF531" s="36"/>
      <c r="FG531" s="36"/>
      <c r="FH531" s="36"/>
      <c r="FI531" s="36"/>
      <c r="FJ531" s="36"/>
      <c r="FK531" s="36"/>
      <c r="FL531" s="36"/>
      <c r="FM531" s="36"/>
      <c r="FN531" s="36"/>
      <c r="FO531" s="36"/>
      <c r="FP531" s="36"/>
      <c r="FQ531" s="36"/>
      <c r="FR531" s="36"/>
      <c r="FS531" s="36"/>
      <c r="FT531" s="36"/>
      <c r="FU531" s="36"/>
      <c r="FV531" s="36"/>
      <c r="FW531" s="36"/>
      <c r="FX531" s="36"/>
      <c r="FY531" s="36"/>
      <c r="FZ531" s="36"/>
      <c r="GA531" s="36"/>
      <c r="GB531" s="36"/>
      <c r="GC531" s="36"/>
      <c r="GD531" s="36"/>
      <c r="GE531" s="36"/>
      <c r="GF531" s="36"/>
      <c r="GG531" s="36"/>
      <c r="GH531" s="36"/>
      <c r="GI531" s="36"/>
      <c r="GJ531" s="36"/>
      <c r="GK531" s="36"/>
      <c r="GL531" s="36"/>
      <c r="GM531" s="36"/>
      <c r="GN531" s="36"/>
      <c r="GO531" s="36"/>
      <c r="GP531" s="36"/>
      <c r="GQ531" s="36"/>
      <c r="GR531" s="36"/>
      <c r="GS531" s="36"/>
      <c r="GT531" s="36"/>
      <c r="GU531" s="36"/>
      <c r="GV531" s="36"/>
      <c r="GW531" s="36"/>
      <c r="GX531" s="36"/>
      <c r="GY531" s="36"/>
      <c r="GZ531" s="36"/>
      <c r="HA531" s="36"/>
      <c r="HB531" s="36"/>
      <c r="HC531" s="36"/>
    </row>
    <row r="532" spans="1:211" s="38" customFormat="1" ht="25.5" customHeight="1" x14ac:dyDescent="0.25">
      <c r="A532" s="39" t="s">
        <v>241</v>
      </c>
      <c r="B532" s="96" t="s">
        <v>167</v>
      </c>
      <c r="C532" s="50"/>
      <c r="D532" s="10" t="s">
        <v>207</v>
      </c>
      <c r="E532" s="40" t="s">
        <v>102</v>
      </c>
      <c r="F532" s="40" t="s">
        <v>102</v>
      </c>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c r="DL532" s="36"/>
      <c r="DM532" s="36"/>
      <c r="DN532" s="36"/>
      <c r="DO532" s="36"/>
      <c r="DP532" s="36"/>
      <c r="DQ532" s="36"/>
      <c r="DR532" s="36"/>
      <c r="DS532" s="36"/>
      <c r="DT532" s="36"/>
      <c r="DU532" s="36"/>
      <c r="DV532" s="36"/>
      <c r="DW532" s="36"/>
      <c r="DX532" s="36"/>
      <c r="DY532" s="36"/>
      <c r="DZ532" s="36"/>
      <c r="EA532" s="36"/>
      <c r="EB532" s="36"/>
      <c r="EC532" s="36"/>
      <c r="ED532" s="36"/>
      <c r="EE532" s="36"/>
      <c r="EF532" s="36"/>
      <c r="EG532" s="36"/>
      <c r="EH532" s="36"/>
      <c r="EI532" s="36"/>
      <c r="EJ532" s="36"/>
      <c r="EK532" s="36"/>
      <c r="EL532" s="36"/>
      <c r="EM532" s="36"/>
      <c r="EN532" s="36"/>
      <c r="EO532" s="36"/>
      <c r="EP532" s="36"/>
      <c r="EQ532" s="36"/>
      <c r="ER532" s="36"/>
      <c r="ES532" s="36"/>
      <c r="ET532" s="36"/>
      <c r="EU532" s="36"/>
      <c r="EV532" s="36"/>
      <c r="EW532" s="36"/>
      <c r="EX532" s="36"/>
      <c r="EY532" s="36"/>
      <c r="EZ532" s="36"/>
      <c r="FA532" s="36"/>
      <c r="FB532" s="36"/>
      <c r="FC532" s="36"/>
      <c r="FD532" s="36"/>
      <c r="FE532" s="36"/>
      <c r="FF532" s="36"/>
      <c r="FG532" s="36"/>
      <c r="FH532" s="36"/>
      <c r="FI532" s="36"/>
      <c r="FJ532" s="36"/>
      <c r="FK532" s="36"/>
      <c r="FL532" s="36"/>
      <c r="FM532" s="36"/>
      <c r="FN532" s="36"/>
      <c r="FO532" s="36"/>
      <c r="FP532" s="36"/>
      <c r="FQ532" s="36"/>
      <c r="FR532" s="36"/>
      <c r="FS532" s="36"/>
      <c r="FT532" s="36"/>
      <c r="FU532" s="36"/>
      <c r="FV532" s="36"/>
      <c r="FW532" s="36"/>
      <c r="FX532" s="36"/>
      <c r="FY532" s="36"/>
      <c r="FZ532" s="36"/>
      <c r="GA532" s="36"/>
      <c r="GB532" s="36"/>
      <c r="GC532" s="36"/>
      <c r="GD532" s="36"/>
      <c r="GE532" s="36"/>
      <c r="GF532" s="36"/>
      <c r="GG532" s="36"/>
      <c r="GH532" s="36"/>
      <c r="GI532" s="36"/>
      <c r="GJ532" s="36"/>
      <c r="GK532" s="36"/>
      <c r="GL532" s="36"/>
      <c r="GM532" s="36"/>
      <c r="GN532" s="36"/>
      <c r="GO532" s="36"/>
      <c r="GP532" s="36"/>
      <c r="GQ532" s="36"/>
      <c r="GR532" s="36"/>
      <c r="GS532" s="36"/>
      <c r="GT532" s="36"/>
      <c r="GU532" s="36"/>
      <c r="GV532" s="36"/>
      <c r="GW532" s="36"/>
      <c r="GX532" s="36"/>
      <c r="GY532" s="36"/>
      <c r="GZ532" s="36"/>
      <c r="HA532" s="36"/>
      <c r="HB532" s="36"/>
      <c r="HC532" s="36"/>
    </row>
    <row r="533" spans="1:211" s="38" customFormat="1" ht="38.25" x14ac:dyDescent="0.25">
      <c r="A533" s="184" t="s">
        <v>808</v>
      </c>
      <c r="B533" s="149" t="s">
        <v>1</v>
      </c>
      <c r="C533" s="150" t="s">
        <v>131</v>
      </c>
      <c r="D533" s="94" t="s">
        <v>3</v>
      </c>
      <c r="E533" s="94" t="s">
        <v>4</v>
      </c>
      <c r="F533" s="94" t="s">
        <v>5</v>
      </c>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36"/>
      <c r="EF533" s="36"/>
      <c r="EG533" s="36"/>
      <c r="EH533" s="36"/>
      <c r="EI533" s="36"/>
      <c r="EJ533" s="36"/>
      <c r="EK533" s="36"/>
      <c r="EL533" s="36"/>
      <c r="EM533" s="36"/>
      <c r="EN533" s="36"/>
      <c r="EO533" s="36"/>
      <c r="EP533" s="36"/>
      <c r="EQ533" s="36"/>
      <c r="ER533" s="36"/>
      <c r="ES533" s="36"/>
      <c r="ET533" s="36"/>
      <c r="EU533" s="36"/>
      <c r="EV533" s="36"/>
      <c r="EW533" s="36"/>
      <c r="EX533" s="36"/>
      <c r="EY533" s="36"/>
      <c r="EZ533" s="36"/>
      <c r="FA533" s="36"/>
      <c r="FB533" s="36"/>
      <c r="FC533" s="36"/>
      <c r="FD533" s="36"/>
      <c r="FE533" s="36"/>
      <c r="FF533" s="36"/>
      <c r="FG533" s="36"/>
      <c r="FH533" s="36"/>
      <c r="FI533" s="36"/>
      <c r="FJ533" s="36"/>
      <c r="FK533" s="36"/>
      <c r="FL533" s="36"/>
      <c r="FM533" s="36"/>
      <c r="FN533" s="36"/>
      <c r="FO533" s="36"/>
      <c r="FP533" s="36"/>
      <c r="FQ533" s="36"/>
      <c r="FR533" s="36"/>
      <c r="FS533" s="36"/>
      <c r="FT533" s="36"/>
      <c r="FU533" s="36"/>
      <c r="FV533" s="36"/>
      <c r="FW533" s="36"/>
      <c r="FX533" s="36"/>
      <c r="FY533" s="36"/>
      <c r="FZ533" s="36"/>
      <c r="GA533" s="36"/>
      <c r="GB533" s="36"/>
      <c r="GC533" s="36"/>
      <c r="GD533" s="36"/>
      <c r="GE533" s="36"/>
      <c r="GF533" s="36"/>
      <c r="GG533" s="36"/>
      <c r="GH533" s="36"/>
      <c r="GI533" s="36"/>
      <c r="GJ533" s="36"/>
      <c r="GK533" s="36"/>
      <c r="GL533" s="36"/>
      <c r="GM533" s="36"/>
      <c r="GN533" s="36"/>
      <c r="GO533" s="36"/>
      <c r="GP533" s="36"/>
      <c r="GQ533" s="36"/>
      <c r="GR533" s="36"/>
      <c r="GS533" s="36"/>
      <c r="GT533" s="36"/>
      <c r="GU533" s="36"/>
      <c r="GV533" s="36"/>
      <c r="GW533" s="36"/>
      <c r="GX533" s="36"/>
      <c r="GY533" s="36"/>
      <c r="GZ533" s="36"/>
      <c r="HA533" s="36"/>
      <c r="HB533" s="36"/>
      <c r="HC533" s="36"/>
    </row>
    <row r="534" spans="1:211" s="38" customFormat="1" ht="25.5" customHeight="1" x14ac:dyDescent="0.25">
      <c r="A534" s="39" t="s">
        <v>466</v>
      </c>
      <c r="B534" s="96" t="s">
        <v>142</v>
      </c>
      <c r="C534" s="24">
        <f>3500/1.19</f>
        <v>2941.1764705882356</v>
      </c>
      <c r="D534" s="10" t="s">
        <v>365</v>
      </c>
      <c r="E534" s="40" t="s">
        <v>16</v>
      </c>
      <c r="F534" s="40" t="s">
        <v>9</v>
      </c>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c r="DL534" s="36"/>
      <c r="DM534" s="36"/>
      <c r="DN534" s="36"/>
      <c r="DO534" s="36"/>
      <c r="DP534" s="36"/>
      <c r="DQ534" s="36"/>
      <c r="DR534" s="36"/>
      <c r="DS534" s="36"/>
      <c r="DT534" s="36"/>
      <c r="DU534" s="36"/>
      <c r="DV534" s="36"/>
      <c r="DW534" s="36"/>
      <c r="DX534" s="36"/>
      <c r="DY534" s="36"/>
      <c r="DZ534" s="36"/>
      <c r="EA534" s="36"/>
      <c r="EB534" s="36"/>
      <c r="EC534" s="36"/>
      <c r="ED534" s="36"/>
      <c r="EE534" s="36"/>
      <c r="EF534" s="36"/>
      <c r="EG534" s="36"/>
      <c r="EH534" s="36"/>
      <c r="EI534" s="36"/>
      <c r="EJ534" s="36"/>
      <c r="EK534" s="36"/>
      <c r="EL534" s="36"/>
      <c r="EM534" s="36"/>
      <c r="EN534" s="36"/>
      <c r="EO534" s="36"/>
      <c r="EP534" s="36"/>
      <c r="EQ534" s="36"/>
      <c r="ER534" s="36"/>
      <c r="ES534" s="36"/>
      <c r="ET534" s="36"/>
      <c r="EU534" s="36"/>
      <c r="EV534" s="36"/>
      <c r="EW534" s="36"/>
      <c r="EX534" s="36"/>
      <c r="EY534" s="36"/>
      <c r="EZ534" s="36"/>
      <c r="FA534" s="36"/>
      <c r="FB534" s="36"/>
      <c r="FC534" s="36"/>
      <c r="FD534" s="36"/>
      <c r="FE534" s="36"/>
      <c r="FF534" s="36"/>
      <c r="FG534" s="36"/>
      <c r="FH534" s="36"/>
      <c r="FI534" s="36"/>
      <c r="FJ534" s="36"/>
      <c r="FK534" s="36"/>
      <c r="FL534" s="36"/>
      <c r="FM534" s="36"/>
      <c r="FN534" s="36"/>
      <c r="FO534" s="36"/>
      <c r="FP534" s="36"/>
      <c r="FQ534" s="36"/>
      <c r="FR534" s="36"/>
      <c r="FS534" s="36"/>
      <c r="FT534" s="36"/>
      <c r="FU534" s="36"/>
      <c r="FV534" s="36"/>
      <c r="FW534" s="36"/>
      <c r="FX534" s="36"/>
      <c r="FY534" s="36"/>
      <c r="FZ534" s="36"/>
      <c r="GA534" s="36"/>
      <c r="GB534" s="36"/>
      <c r="GC534" s="36"/>
      <c r="GD534" s="36"/>
      <c r="GE534" s="36"/>
      <c r="GF534" s="36"/>
      <c r="GG534" s="36"/>
      <c r="GH534" s="36"/>
      <c r="GI534" s="36"/>
      <c r="GJ534" s="36"/>
      <c r="GK534" s="36"/>
      <c r="GL534" s="36"/>
      <c r="GM534" s="36"/>
      <c r="GN534" s="36"/>
      <c r="GO534" s="36"/>
      <c r="GP534" s="36"/>
      <c r="GQ534" s="36"/>
      <c r="GR534" s="36"/>
      <c r="GS534" s="36"/>
      <c r="GT534" s="36"/>
      <c r="GU534" s="36"/>
      <c r="GV534" s="36"/>
      <c r="GW534" s="36"/>
      <c r="GX534" s="36"/>
      <c r="GY534" s="36"/>
      <c r="GZ534" s="36"/>
      <c r="HA534" s="36"/>
      <c r="HB534" s="36"/>
      <c r="HC534" s="36"/>
    </row>
    <row r="535" spans="1:211" s="38" customFormat="1" ht="33.75" customHeight="1" x14ac:dyDescent="0.25">
      <c r="A535" s="39" t="s">
        <v>468</v>
      </c>
      <c r="B535" s="96" t="s">
        <v>467</v>
      </c>
      <c r="C535" s="24">
        <v>13991</v>
      </c>
      <c r="D535" s="10" t="s">
        <v>365</v>
      </c>
      <c r="E535" s="40" t="s">
        <v>16</v>
      </c>
      <c r="F535" s="40" t="s">
        <v>9</v>
      </c>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c r="DL535" s="36"/>
      <c r="DM535" s="36"/>
      <c r="DN535" s="36"/>
      <c r="DO535" s="36"/>
      <c r="DP535" s="36"/>
      <c r="DQ535" s="36"/>
      <c r="DR535" s="36"/>
      <c r="DS535" s="36"/>
      <c r="DT535" s="36"/>
      <c r="DU535" s="36"/>
      <c r="DV535" s="36"/>
      <c r="DW535" s="36"/>
      <c r="DX535" s="36"/>
      <c r="DY535" s="36"/>
      <c r="DZ535" s="36"/>
      <c r="EA535" s="36"/>
      <c r="EB535" s="36"/>
      <c r="EC535" s="36"/>
      <c r="ED535" s="36"/>
      <c r="EE535" s="36"/>
      <c r="EF535" s="36"/>
      <c r="EG535" s="36"/>
      <c r="EH535" s="36"/>
      <c r="EI535" s="36"/>
      <c r="EJ535" s="36"/>
      <c r="EK535" s="36"/>
      <c r="EL535" s="36"/>
      <c r="EM535" s="36"/>
      <c r="EN535" s="36"/>
      <c r="EO535" s="36"/>
      <c r="EP535" s="36"/>
      <c r="EQ535" s="36"/>
      <c r="ER535" s="36"/>
      <c r="ES535" s="36"/>
      <c r="ET535" s="36"/>
      <c r="EU535" s="36"/>
      <c r="EV535" s="36"/>
      <c r="EW535" s="36"/>
      <c r="EX535" s="36"/>
      <c r="EY535" s="36"/>
      <c r="EZ535" s="36"/>
      <c r="FA535" s="36"/>
      <c r="FB535" s="36"/>
      <c r="FC535" s="36"/>
      <c r="FD535" s="36"/>
      <c r="FE535" s="36"/>
      <c r="FF535" s="36"/>
      <c r="FG535" s="36"/>
      <c r="FH535" s="36"/>
      <c r="FI535" s="36"/>
      <c r="FJ535" s="36"/>
      <c r="FK535" s="36"/>
      <c r="FL535" s="36"/>
      <c r="FM535" s="36"/>
      <c r="FN535" s="36"/>
      <c r="FO535" s="36"/>
      <c r="FP535" s="36"/>
      <c r="FQ535" s="36"/>
      <c r="FR535" s="36"/>
      <c r="FS535" s="36"/>
      <c r="FT535" s="36"/>
      <c r="FU535" s="36"/>
      <c r="FV535" s="36"/>
      <c r="FW535" s="36"/>
      <c r="FX535" s="36"/>
      <c r="FY535" s="36"/>
      <c r="FZ535" s="36"/>
      <c r="GA535" s="36"/>
      <c r="GB535" s="36"/>
      <c r="GC535" s="36"/>
      <c r="GD535" s="36"/>
      <c r="GE535" s="36"/>
      <c r="GF535" s="36"/>
      <c r="GG535" s="36"/>
      <c r="GH535" s="36"/>
      <c r="GI535" s="36"/>
      <c r="GJ535" s="36"/>
      <c r="GK535" s="36"/>
      <c r="GL535" s="36"/>
      <c r="GM535" s="36"/>
      <c r="GN535" s="36"/>
      <c r="GO535" s="36"/>
      <c r="GP535" s="36"/>
      <c r="GQ535" s="36"/>
      <c r="GR535" s="36"/>
      <c r="GS535" s="36"/>
      <c r="GT535" s="36"/>
      <c r="GU535" s="36"/>
      <c r="GV535" s="36"/>
      <c r="GW535" s="36"/>
      <c r="GX535" s="36"/>
      <c r="GY535" s="36"/>
      <c r="GZ535" s="36"/>
      <c r="HA535" s="36"/>
      <c r="HB535" s="36"/>
      <c r="HC535" s="36"/>
    </row>
    <row r="536" spans="1:211" s="38" customFormat="1" ht="26.25" customHeight="1" x14ac:dyDescent="0.25">
      <c r="A536" s="39" t="s">
        <v>487</v>
      </c>
      <c r="B536" s="96" t="s">
        <v>26</v>
      </c>
      <c r="C536" s="56">
        <v>2000</v>
      </c>
      <c r="D536" s="10" t="s">
        <v>365</v>
      </c>
      <c r="E536" s="40" t="s">
        <v>16</v>
      </c>
      <c r="F536" s="40" t="s">
        <v>9</v>
      </c>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6"/>
      <c r="EV536" s="36"/>
      <c r="EW536" s="36"/>
      <c r="EX536" s="36"/>
      <c r="EY536" s="36"/>
      <c r="EZ536" s="36"/>
      <c r="FA536" s="36"/>
      <c r="FB536" s="36"/>
      <c r="FC536" s="36"/>
      <c r="FD536" s="36"/>
      <c r="FE536" s="36"/>
      <c r="FF536" s="36"/>
      <c r="FG536" s="36"/>
      <c r="FH536" s="36"/>
      <c r="FI536" s="36"/>
      <c r="FJ536" s="36"/>
      <c r="FK536" s="36"/>
      <c r="FL536" s="36"/>
      <c r="FM536" s="36"/>
      <c r="FN536" s="36"/>
      <c r="FO536" s="36"/>
      <c r="FP536" s="36"/>
      <c r="FQ536" s="36"/>
      <c r="FR536" s="36"/>
      <c r="FS536" s="36"/>
      <c r="FT536" s="36"/>
      <c r="FU536" s="36"/>
      <c r="FV536" s="36"/>
      <c r="FW536" s="36"/>
      <c r="FX536" s="36"/>
      <c r="FY536" s="36"/>
      <c r="FZ536" s="36"/>
      <c r="GA536" s="36"/>
      <c r="GB536" s="36"/>
      <c r="GC536" s="36"/>
      <c r="GD536" s="36"/>
      <c r="GE536" s="36"/>
      <c r="GF536" s="36"/>
      <c r="GG536" s="36"/>
      <c r="GH536" s="36"/>
      <c r="GI536" s="36"/>
      <c r="GJ536" s="36"/>
      <c r="GK536" s="36"/>
      <c r="GL536" s="36"/>
      <c r="GM536" s="36"/>
      <c r="GN536" s="36"/>
      <c r="GO536" s="36"/>
      <c r="GP536" s="36"/>
      <c r="GQ536" s="36"/>
      <c r="GR536" s="36"/>
      <c r="GS536" s="36"/>
      <c r="GT536" s="36"/>
      <c r="GU536" s="36"/>
      <c r="GV536" s="36"/>
      <c r="GW536" s="36"/>
      <c r="GX536" s="36"/>
      <c r="GY536" s="36"/>
      <c r="GZ536" s="36"/>
      <c r="HA536" s="36"/>
      <c r="HB536" s="36"/>
      <c r="HC536" s="36"/>
    </row>
    <row r="537" spans="1:211" s="38" customFormat="1" ht="38.25" x14ac:dyDescent="0.25">
      <c r="A537" s="184" t="s">
        <v>486</v>
      </c>
      <c r="B537" s="149" t="s">
        <v>1</v>
      </c>
      <c r="C537" s="150" t="s">
        <v>131</v>
      </c>
      <c r="D537" s="94" t="s">
        <v>3</v>
      </c>
      <c r="E537" s="94" t="s">
        <v>4</v>
      </c>
      <c r="F537" s="94" t="s">
        <v>5</v>
      </c>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c r="DL537" s="36"/>
      <c r="DM537" s="36"/>
      <c r="DN537" s="36"/>
      <c r="DO537" s="36"/>
      <c r="DP537" s="36"/>
      <c r="DQ537" s="36"/>
      <c r="DR537" s="36"/>
      <c r="DS537" s="36"/>
      <c r="DT537" s="36"/>
      <c r="DU537" s="36"/>
      <c r="DV537" s="36"/>
      <c r="DW537" s="36"/>
      <c r="DX537" s="36"/>
      <c r="DY537" s="36"/>
      <c r="DZ537" s="36"/>
      <c r="EA537" s="36"/>
      <c r="EB537" s="36"/>
      <c r="EC537" s="36"/>
      <c r="ED537" s="36"/>
      <c r="EE537" s="36"/>
      <c r="EF537" s="36"/>
      <c r="EG537" s="36"/>
      <c r="EH537" s="36"/>
      <c r="EI537" s="36"/>
      <c r="EJ537" s="36"/>
      <c r="EK537" s="36"/>
      <c r="EL537" s="36"/>
      <c r="EM537" s="36"/>
      <c r="EN537" s="36"/>
      <c r="EO537" s="36"/>
      <c r="EP537" s="36"/>
      <c r="EQ537" s="36"/>
      <c r="ER537" s="36"/>
      <c r="ES537" s="36"/>
      <c r="ET537" s="36"/>
      <c r="EU537" s="36"/>
      <c r="EV537" s="36"/>
      <c r="EW537" s="36"/>
      <c r="EX537" s="36"/>
      <c r="EY537" s="36"/>
      <c r="EZ537" s="36"/>
      <c r="FA537" s="36"/>
      <c r="FB537" s="36"/>
      <c r="FC537" s="36"/>
      <c r="FD537" s="36"/>
      <c r="FE537" s="36"/>
      <c r="FF537" s="36"/>
      <c r="FG537" s="36"/>
      <c r="FH537" s="36"/>
      <c r="FI537" s="36"/>
      <c r="FJ537" s="36"/>
      <c r="FK537" s="36"/>
      <c r="FL537" s="36"/>
      <c r="FM537" s="36"/>
      <c r="FN537" s="36"/>
      <c r="FO537" s="36"/>
      <c r="FP537" s="36"/>
      <c r="FQ537" s="36"/>
      <c r="FR537" s="36"/>
      <c r="FS537" s="36"/>
      <c r="FT537" s="36"/>
      <c r="FU537" s="36"/>
      <c r="FV537" s="36"/>
      <c r="FW537" s="36"/>
      <c r="FX537" s="36"/>
      <c r="FY537" s="36"/>
      <c r="FZ537" s="36"/>
      <c r="GA537" s="36"/>
      <c r="GB537" s="36"/>
      <c r="GC537" s="36"/>
      <c r="GD537" s="36"/>
      <c r="GE537" s="36"/>
      <c r="GF537" s="36"/>
      <c r="GG537" s="36"/>
      <c r="GH537" s="36"/>
      <c r="GI537" s="36"/>
      <c r="GJ537" s="36"/>
      <c r="GK537" s="36"/>
      <c r="GL537" s="36"/>
      <c r="GM537" s="36"/>
      <c r="GN537" s="36"/>
      <c r="GO537" s="36"/>
      <c r="GP537" s="36"/>
      <c r="GQ537" s="36"/>
      <c r="GR537" s="36"/>
      <c r="GS537" s="36"/>
      <c r="GT537" s="36"/>
      <c r="GU537" s="36"/>
      <c r="GV537" s="36"/>
      <c r="GW537" s="36"/>
      <c r="GX537" s="36"/>
      <c r="GY537" s="36"/>
      <c r="GZ537" s="36"/>
      <c r="HA537" s="36"/>
      <c r="HB537" s="36"/>
      <c r="HC537" s="36"/>
    </row>
    <row r="538" spans="1:211" s="38" customFormat="1" ht="34.5" customHeight="1" x14ac:dyDescent="0.25">
      <c r="A538" s="39" t="s">
        <v>520</v>
      </c>
      <c r="B538" s="96" t="s">
        <v>130</v>
      </c>
      <c r="C538" s="24">
        <v>1780</v>
      </c>
      <c r="D538" s="10" t="s">
        <v>365</v>
      </c>
      <c r="E538" s="40" t="s">
        <v>9</v>
      </c>
      <c r="F538" s="40" t="s">
        <v>9</v>
      </c>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36"/>
      <c r="CD538" s="36"/>
      <c r="CE538" s="36"/>
      <c r="CF538" s="36"/>
      <c r="CG538" s="36"/>
      <c r="CH538" s="36"/>
      <c r="CI538" s="36"/>
      <c r="CJ538" s="36"/>
      <c r="CK538" s="36"/>
      <c r="CL538" s="36"/>
      <c r="CM538" s="36"/>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36"/>
      <c r="DL538" s="36"/>
      <c r="DM538" s="36"/>
      <c r="DN538" s="36"/>
      <c r="DO538" s="36"/>
      <c r="DP538" s="36"/>
      <c r="DQ538" s="36"/>
      <c r="DR538" s="36"/>
      <c r="DS538" s="36"/>
      <c r="DT538" s="36"/>
      <c r="DU538" s="36"/>
      <c r="DV538" s="36"/>
      <c r="DW538" s="36"/>
      <c r="DX538" s="36"/>
      <c r="DY538" s="36"/>
      <c r="DZ538" s="36"/>
      <c r="EA538" s="36"/>
      <c r="EB538" s="36"/>
      <c r="EC538" s="36"/>
      <c r="ED538" s="36"/>
      <c r="EE538" s="36"/>
      <c r="EF538" s="36"/>
      <c r="EG538" s="36"/>
      <c r="EH538" s="36"/>
      <c r="EI538" s="36"/>
      <c r="EJ538" s="36"/>
      <c r="EK538" s="36"/>
      <c r="EL538" s="36"/>
      <c r="EM538" s="36"/>
      <c r="EN538" s="36"/>
      <c r="EO538" s="36"/>
      <c r="EP538" s="36"/>
      <c r="EQ538" s="36"/>
      <c r="ER538" s="36"/>
      <c r="ES538" s="36"/>
      <c r="ET538" s="36"/>
      <c r="EU538" s="36"/>
      <c r="EV538" s="36"/>
      <c r="EW538" s="36"/>
      <c r="EX538" s="36"/>
      <c r="EY538" s="36"/>
      <c r="EZ538" s="36"/>
      <c r="FA538" s="36"/>
      <c r="FB538" s="36"/>
      <c r="FC538" s="36"/>
      <c r="FD538" s="36"/>
      <c r="FE538" s="36"/>
      <c r="FF538" s="36"/>
      <c r="FG538" s="36"/>
      <c r="FH538" s="36"/>
      <c r="FI538" s="36"/>
      <c r="FJ538" s="36"/>
      <c r="FK538" s="36"/>
      <c r="FL538" s="36"/>
      <c r="FM538" s="36"/>
      <c r="FN538" s="36"/>
      <c r="FO538" s="36"/>
      <c r="FP538" s="36"/>
      <c r="FQ538" s="36"/>
      <c r="FR538" s="36"/>
      <c r="FS538" s="36"/>
      <c r="FT538" s="36"/>
      <c r="FU538" s="36"/>
      <c r="FV538" s="36"/>
      <c r="FW538" s="36"/>
      <c r="FX538" s="36"/>
      <c r="FY538" s="36"/>
      <c r="FZ538" s="36"/>
      <c r="GA538" s="36"/>
      <c r="GB538" s="36"/>
      <c r="GC538" s="36"/>
      <c r="GD538" s="36"/>
      <c r="GE538" s="36"/>
      <c r="GF538" s="36"/>
      <c r="GG538" s="36"/>
      <c r="GH538" s="36"/>
      <c r="GI538" s="36"/>
      <c r="GJ538" s="36"/>
      <c r="GK538" s="36"/>
      <c r="GL538" s="36"/>
      <c r="GM538" s="36"/>
      <c r="GN538" s="36"/>
      <c r="GO538" s="36"/>
      <c r="GP538" s="36"/>
      <c r="GQ538" s="36"/>
      <c r="GR538" s="36"/>
      <c r="GS538" s="36"/>
      <c r="GT538" s="36"/>
      <c r="GU538" s="36"/>
      <c r="GV538" s="36"/>
      <c r="GW538" s="36"/>
      <c r="GX538" s="36"/>
      <c r="GY538" s="36"/>
      <c r="GZ538" s="36"/>
      <c r="HA538" s="36"/>
      <c r="HB538" s="36"/>
      <c r="HC538" s="36"/>
    </row>
    <row r="539" spans="1:211" s="38" customFormat="1" x14ac:dyDescent="0.25">
      <c r="A539" s="51"/>
      <c r="B539" s="97"/>
      <c r="C539" s="98"/>
      <c r="D539" s="19"/>
      <c r="E539" s="19"/>
      <c r="F539" s="19"/>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36"/>
      <c r="EF539" s="36"/>
      <c r="EG539" s="36"/>
      <c r="EH539" s="36"/>
      <c r="EI539" s="36"/>
      <c r="EJ539" s="36"/>
      <c r="EK539" s="36"/>
      <c r="EL539" s="36"/>
      <c r="EM539" s="36"/>
      <c r="EN539" s="36"/>
      <c r="EO539" s="36"/>
      <c r="EP539" s="36"/>
      <c r="EQ539" s="36"/>
      <c r="ER539" s="36"/>
      <c r="ES539" s="36"/>
      <c r="ET539" s="36"/>
      <c r="EU539" s="36"/>
      <c r="EV539" s="36"/>
      <c r="EW539" s="36"/>
      <c r="EX539" s="36"/>
      <c r="EY539" s="36"/>
      <c r="EZ539" s="36"/>
      <c r="FA539" s="36"/>
      <c r="FB539" s="36"/>
      <c r="FC539" s="36"/>
      <c r="FD539" s="36"/>
      <c r="FE539" s="36"/>
      <c r="FF539" s="36"/>
      <c r="FG539" s="36"/>
      <c r="FH539" s="36"/>
      <c r="FI539" s="36"/>
      <c r="FJ539" s="36"/>
      <c r="FK539" s="36"/>
      <c r="FL539" s="36"/>
      <c r="FM539" s="36"/>
      <c r="FN539" s="36"/>
      <c r="FO539" s="36"/>
      <c r="FP539" s="36"/>
      <c r="FQ539" s="36"/>
      <c r="FR539" s="36"/>
      <c r="FS539" s="36"/>
      <c r="FT539" s="36"/>
      <c r="FU539" s="36"/>
      <c r="FV539" s="36"/>
      <c r="FW539" s="36"/>
      <c r="FX539" s="36"/>
      <c r="FY539" s="36"/>
      <c r="FZ539" s="36"/>
      <c r="GA539" s="36"/>
      <c r="GB539" s="36"/>
      <c r="GC539" s="36"/>
      <c r="GD539" s="36"/>
      <c r="GE539" s="36"/>
      <c r="GF539" s="36"/>
      <c r="GG539" s="36"/>
      <c r="GH539" s="36"/>
      <c r="GI539" s="36"/>
      <c r="GJ539" s="36"/>
      <c r="GK539" s="36"/>
      <c r="GL539" s="36"/>
      <c r="GM539" s="36"/>
      <c r="GN539" s="36"/>
      <c r="GO539" s="36"/>
      <c r="GP539" s="36"/>
      <c r="GQ539" s="36"/>
      <c r="GR539" s="36"/>
      <c r="GS539" s="36"/>
      <c r="GT539" s="36"/>
      <c r="GU539" s="36"/>
      <c r="GV539" s="36"/>
      <c r="GW539" s="36"/>
      <c r="GX539" s="36"/>
      <c r="GY539" s="36"/>
      <c r="GZ539" s="36"/>
      <c r="HA539" s="36"/>
      <c r="HB539" s="36"/>
      <c r="HC539" s="36"/>
    </row>
    <row r="540" spans="1:211" s="38" customFormat="1" x14ac:dyDescent="0.25">
      <c r="A540" s="51"/>
      <c r="B540" s="97"/>
      <c r="C540" s="98"/>
      <c r="D540" s="19"/>
      <c r="E540" s="19"/>
      <c r="F540" s="19"/>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c r="EK540" s="36"/>
      <c r="EL540" s="36"/>
      <c r="EM540" s="36"/>
      <c r="EN540" s="36"/>
      <c r="EO540" s="36"/>
      <c r="EP540" s="36"/>
      <c r="EQ540" s="36"/>
      <c r="ER540" s="36"/>
      <c r="ES540" s="36"/>
      <c r="ET540" s="36"/>
      <c r="EU540" s="36"/>
      <c r="EV540" s="36"/>
      <c r="EW540" s="36"/>
      <c r="EX540" s="36"/>
      <c r="EY540" s="36"/>
      <c r="EZ540" s="36"/>
      <c r="FA540" s="36"/>
      <c r="FB540" s="36"/>
      <c r="FC540" s="36"/>
      <c r="FD540" s="36"/>
      <c r="FE540" s="36"/>
      <c r="FF540" s="36"/>
      <c r="FG540" s="36"/>
      <c r="FH540" s="36"/>
      <c r="FI540" s="36"/>
      <c r="FJ540" s="36"/>
      <c r="FK540" s="36"/>
      <c r="FL540" s="36"/>
      <c r="FM540" s="36"/>
      <c r="FN540" s="36"/>
      <c r="FO540" s="36"/>
      <c r="FP540" s="36"/>
      <c r="FQ540" s="36"/>
      <c r="FR540" s="36"/>
      <c r="FS540" s="36"/>
      <c r="FT540" s="36"/>
      <c r="FU540" s="36"/>
      <c r="FV540" s="36"/>
      <c r="FW540" s="36"/>
      <c r="FX540" s="36"/>
      <c r="FY540" s="36"/>
      <c r="FZ540" s="36"/>
      <c r="GA540" s="36"/>
      <c r="GB540" s="36"/>
      <c r="GC540" s="36"/>
      <c r="GD540" s="36"/>
      <c r="GE540" s="36"/>
      <c r="GF540" s="36"/>
      <c r="GG540" s="36"/>
      <c r="GH540" s="36"/>
      <c r="GI540" s="36"/>
      <c r="GJ540" s="36"/>
      <c r="GK540" s="36"/>
      <c r="GL540" s="36"/>
      <c r="GM540" s="36"/>
      <c r="GN540" s="36"/>
      <c r="GO540" s="36"/>
      <c r="GP540" s="36"/>
      <c r="GQ540" s="36"/>
      <c r="GR540" s="36"/>
      <c r="GS540" s="36"/>
      <c r="GT540" s="36"/>
      <c r="GU540" s="36"/>
      <c r="GV540" s="36"/>
      <c r="GW540" s="36"/>
      <c r="GX540" s="36"/>
      <c r="GY540" s="36"/>
      <c r="GZ540" s="36"/>
      <c r="HA540" s="36"/>
      <c r="HB540" s="36"/>
      <c r="HC540" s="36"/>
    </row>
    <row r="541" spans="1:211" s="38" customFormat="1" ht="38.25" x14ac:dyDescent="0.25">
      <c r="A541" s="184" t="s">
        <v>658</v>
      </c>
      <c r="B541" s="149" t="s">
        <v>1</v>
      </c>
      <c r="C541" s="150" t="s">
        <v>131</v>
      </c>
      <c r="D541" s="94" t="s">
        <v>3</v>
      </c>
      <c r="E541" s="94" t="s">
        <v>4</v>
      </c>
      <c r="F541" s="94" t="s">
        <v>5</v>
      </c>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V541" s="36"/>
      <c r="BW541" s="36"/>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c r="DL541" s="36"/>
      <c r="DM541" s="36"/>
      <c r="DN541" s="36"/>
      <c r="DO541" s="36"/>
      <c r="DP541" s="36"/>
      <c r="DQ541" s="36"/>
      <c r="DR541" s="36"/>
      <c r="DS541" s="36"/>
      <c r="DT541" s="36"/>
      <c r="DU541" s="36"/>
      <c r="DV541" s="36"/>
      <c r="DW541" s="36"/>
      <c r="DX541" s="36"/>
      <c r="DY541" s="36"/>
      <c r="DZ541" s="36"/>
      <c r="EA541" s="36"/>
      <c r="EB541" s="36"/>
      <c r="EC541" s="36"/>
      <c r="ED541" s="36"/>
      <c r="EE541" s="36"/>
      <c r="EF541" s="36"/>
      <c r="EG541" s="36"/>
      <c r="EH541" s="36"/>
      <c r="EI541" s="36"/>
      <c r="EJ541" s="36"/>
      <c r="EK541" s="36"/>
      <c r="EL541" s="36"/>
      <c r="EM541" s="36"/>
      <c r="EN541" s="36"/>
      <c r="EO541" s="36"/>
      <c r="EP541" s="36"/>
      <c r="EQ541" s="36"/>
      <c r="ER541" s="36"/>
      <c r="ES541" s="36"/>
      <c r="ET541" s="36"/>
      <c r="EU541" s="36"/>
      <c r="EV541" s="36"/>
      <c r="EW541" s="36"/>
      <c r="EX541" s="36"/>
      <c r="EY541" s="36"/>
      <c r="EZ541" s="36"/>
      <c r="FA541" s="36"/>
      <c r="FB541" s="36"/>
      <c r="FC541" s="36"/>
      <c r="FD541" s="36"/>
      <c r="FE541" s="36"/>
      <c r="FF541" s="36"/>
      <c r="FG541" s="36"/>
      <c r="FH541" s="36"/>
      <c r="FI541" s="36"/>
      <c r="FJ541" s="36"/>
      <c r="FK541" s="36"/>
      <c r="FL541" s="36"/>
      <c r="FM541" s="36"/>
      <c r="FN541" s="36"/>
      <c r="FO541" s="36"/>
      <c r="FP541" s="36"/>
      <c r="FQ541" s="36"/>
      <c r="FR541" s="36"/>
      <c r="FS541" s="36"/>
      <c r="FT541" s="36"/>
      <c r="FU541" s="36"/>
      <c r="FV541" s="36"/>
      <c r="FW541" s="36"/>
      <c r="FX541" s="36"/>
      <c r="FY541" s="36"/>
      <c r="FZ541" s="36"/>
      <c r="GA541" s="36"/>
      <c r="GB541" s="36"/>
      <c r="GC541" s="36"/>
      <c r="GD541" s="36"/>
      <c r="GE541" s="36"/>
      <c r="GF541" s="36"/>
      <c r="GG541" s="36"/>
      <c r="GH541" s="36"/>
      <c r="GI541" s="36"/>
      <c r="GJ541" s="36"/>
      <c r="GK541" s="36"/>
      <c r="GL541" s="36"/>
      <c r="GM541" s="36"/>
      <c r="GN541" s="36"/>
      <c r="GO541" s="36"/>
      <c r="GP541" s="36"/>
      <c r="GQ541" s="36"/>
      <c r="GR541" s="36"/>
      <c r="GS541" s="36"/>
      <c r="GT541" s="36"/>
      <c r="GU541" s="36"/>
      <c r="GV541" s="36"/>
      <c r="GW541" s="36"/>
      <c r="GX541" s="36"/>
      <c r="GY541" s="36"/>
      <c r="GZ541" s="36"/>
      <c r="HA541" s="36"/>
      <c r="HB541" s="36"/>
      <c r="HC541" s="36"/>
    </row>
    <row r="542" spans="1:211" s="38" customFormat="1" ht="27.75" customHeight="1" x14ac:dyDescent="0.25">
      <c r="A542" s="39" t="s">
        <v>716</v>
      </c>
      <c r="B542" s="96" t="s">
        <v>483</v>
      </c>
      <c r="C542" s="24">
        <v>8400</v>
      </c>
      <c r="D542" s="10" t="s">
        <v>659</v>
      </c>
      <c r="E542" s="40" t="s">
        <v>97</v>
      </c>
      <c r="F542" s="40" t="s">
        <v>100</v>
      </c>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V542" s="36"/>
      <c r="BW542" s="36"/>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c r="DL542" s="36"/>
      <c r="DM542" s="36"/>
      <c r="DN542" s="36"/>
      <c r="DO542" s="36"/>
      <c r="DP542" s="36"/>
      <c r="DQ542" s="36"/>
      <c r="DR542" s="36"/>
      <c r="DS542" s="36"/>
      <c r="DT542" s="36"/>
      <c r="DU542" s="36"/>
      <c r="DV542" s="36"/>
      <c r="DW542" s="36"/>
      <c r="DX542" s="36"/>
      <c r="DY542" s="36"/>
      <c r="DZ542" s="36"/>
      <c r="EA542" s="36"/>
      <c r="EB542" s="36"/>
      <c r="EC542" s="36"/>
      <c r="ED542" s="36"/>
      <c r="EE542" s="36"/>
      <c r="EF542" s="36"/>
      <c r="EG542" s="36"/>
      <c r="EH542" s="36"/>
      <c r="EI542" s="36"/>
      <c r="EJ542" s="36"/>
      <c r="EK542" s="36"/>
      <c r="EL542" s="36"/>
      <c r="EM542" s="36"/>
      <c r="EN542" s="36"/>
      <c r="EO542" s="36"/>
      <c r="EP542" s="36"/>
      <c r="EQ542" s="36"/>
      <c r="ER542" s="36"/>
      <c r="ES542" s="36"/>
      <c r="ET542" s="36"/>
      <c r="EU542" s="36"/>
      <c r="EV542" s="36"/>
      <c r="EW542" s="36"/>
      <c r="EX542" s="36"/>
      <c r="EY542" s="36"/>
      <c r="EZ542" s="36"/>
      <c r="FA542" s="36"/>
      <c r="FB542" s="36"/>
      <c r="FC542" s="36"/>
      <c r="FD542" s="36"/>
      <c r="FE542" s="36"/>
      <c r="FF542" s="36"/>
      <c r="FG542" s="36"/>
      <c r="FH542" s="36"/>
      <c r="FI542" s="36"/>
      <c r="FJ542" s="36"/>
      <c r="FK542" s="36"/>
      <c r="FL542" s="36"/>
      <c r="FM542" s="36"/>
      <c r="FN542" s="36"/>
      <c r="FO542" s="36"/>
      <c r="FP542" s="36"/>
      <c r="FQ542" s="36"/>
      <c r="FR542" s="36"/>
      <c r="FS542" s="36"/>
      <c r="FT542" s="36"/>
      <c r="FU542" s="36"/>
      <c r="FV542" s="36"/>
      <c r="FW542" s="36"/>
      <c r="FX542" s="36"/>
      <c r="FY542" s="36"/>
      <c r="FZ542" s="36"/>
      <c r="GA542" s="36"/>
      <c r="GB542" s="36"/>
      <c r="GC542" s="36"/>
      <c r="GD542" s="36"/>
      <c r="GE542" s="36"/>
      <c r="GF542" s="36"/>
      <c r="GG542" s="36"/>
      <c r="GH542" s="36"/>
      <c r="GI542" s="36"/>
      <c r="GJ542" s="36"/>
      <c r="GK542" s="36"/>
      <c r="GL542" s="36"/>
      <c r="GM542" s="36"/>
      <c r="GN542" s="36"/>
      <c r="GO542" s="36"/>
      <c r="GP542" s="36"/>
      <c r="GQ542" s="36"/>
      <c r="GR542" s="36"/>
      <c r="GS542" s="36"/>
      <c r="GT542" s="36"/>
      <c r="GU542" s="36"/>
      <c r="GV542" s="36"/>
      <c r="GW542" s="36"/>
      <c r="GX542" s="36"/>
      <c r="GY542" s="36"/>
      <c r="GZ542" s="36"/>
      <c r="HA542" s="36"/>
      <c r="HB542" s="36"/>
      <c r="HC542" s="36"/>
    </row>
    <row r="543" spans="1:211" s="38" customFormat="1" ht="26.25" customHeight="1" x14ac:dyDescent="0.25">
      <c r="A543" s="39" t="s">
        <v>660</v>
      </c>
      <c r="B543" s="96" t="s">
        <v>155</v>
      </c>
      <c r="C543" s="24">
        <v>537.80999999999995</v>
      </c>
      <c r="D543" s="10" t="s">
        <v>659</v>
      </c>
      <c r="E543" s="40" t="s">
        <v>97</v>
      </c>
      <c r="F543" s="40" t="s">
        <v>100</v>
      </c>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c r="DL543" s="36"/>
      <c r="DM543" s="36"/>
      <c r="DN543" s="36"/>
      <c r="DO543" s="36"/>
      <c r="DP543" s="36"/>
      <c r="DQ543" s="36"/>
      <c r="DR543" s="36"/>
      <c r="DS543" s="36"/>
      <c r="DT543" s="36"/>
      <c r="DU543" s="36"/>
      <c r="DV543" s="36"/>
      <c r="DW543" s="36"/>
      <c r="DX543" s="36"/>
      <c r="DY543" s="36"/>
      <c r="DZ543" s="36"/>
      <c r="EA543" s="36"/>
      <c r="EB543" s="36"/>
      <c r="EC543" s="36"/>
      <c r="ED543" s="36"/>
      <c r="EE543" s="36"/>
      <c r="EF543" s="36"/>
      <c r="EG543" s="36"/>
      <c r="EH543" s="36"/>
      <c r="EI543" s="36"/>
      <c r="EJ543" s="36"/>
      <c r="EK543" s="36"/>
      <c r="EL543" s="36"/>
      <c r="EM543" s="36"/>
      <c r="EN543" s="36"/>
      <c r="EO543" s="36"/>
      <c r="EP543" s="36"/>
      <c r="EQ543" s="36"/>
      <c r="ER543" s="36"/>
      <c r="ES543" s="36"/>
      <c r="ET543" s="36"/>
      <c r="EU543" s="36"/>
      <c r="EV543" s="36"/>
      <c r="EW543" s="36"/>
      <c r="EX543" s="36"/>
      <c r="EY543" s="36"/>
      <c r="EZ543" s="36"/>
      <c r="FA543" s="36"/>
      <c r="FB543" s="36"/>
      <c r="FC543" s="36"/>
      <c r="FD543" s="36"/>
      <c r="FE543" s="36"/>
      <c r="FF543" s="36"/>
      <c r="FG543" s="36"/>
      <c r="FH543" s="36"/>
      <c r="FI543" s="36"/>
      <c r="FJ543" s="36"/>
      <c r="FK543" s="36"/>
      <c r="FL543" s="36"/>
      <c r="FM543" s="36"/>
      <c r="FN543" s="36"/>
      <c r="FO543" s="36"/>
      <c r="FP543" s="36"/>
      <c r="FQ543" s="36"/>
      <c r="FR543" s="36"/>
      <c r="FS543" s="36"/>
      <c r="FT543" s="36"/>
      <c r="FU543" s="36"/>
      <c r="FV543" s="36"/>
      <c r="FW543" s="36"/>
      <c r="FX543" s="36"/>
      <c r="FY543" s="36"/>
      <c r="FZ543" s="36"/>
      <c r="GA543" s="36"/>
      <c r="GB543" s="36"/>
      <c r="GC543" s="36"/>
      <c r="GD543" s="36"/>
      <c r="GE543" s="36"/>
      <c r="GF543" s="36"/>
      <c r="GG543" s="36"/>
      <c r="GH543" s="36"/>
      <c r="GI543" s="36"/>
      <c r="GJ543" s="36"/>
      <c r="GK543" s="36"/>
      <c r="GL543" s="36"/>
      <c r="GM543" s="36"/>
      <c r="GN543" s="36"/>
      <c r="GO543" s="36"/>
      <c r="GP543" s="36"/>
      <c r="GQ543" s="36"/>
      <c r="GR543" s="36"/>
      <c r="GS543" s="36"/>
      <c r="GT543" s="36"/>
      <c r="GU543" s="36"/>
      <c r="GV543" s="36"/>
      <c r="GW543" s="36"/>
      <c r="GX543" s="36"/>
      <c r="GY543" s="36"/>
      <c r="GZ543" s="36"/>
      <c r="HA543" s="36"/>
      <c r="HB543" s="36"/>
      <c r="HC543" s="36"/>
    </row>
    <row r="544" spans="1:211" s="38" customFormat="1" ht="31.5" customHeight="1" x14ac:dyDescent="0.25">
      <c r="A544" s="39" t="s">
        <v>717</v>
      </c>
      <c r="B544" s="96" t="s">
        <v>719</v>
      </c>
      <c r="C544" s="24">
        <v>252.1</v>
      </c>
      <c r="D544" s="10" t="s">
        <v>659</v>
      </c>
      <c r="E544" s="40" t="s">
        <v>97</v>
      </c>
      <c r="F544" s="40" t="s">
        <v>100</v>
      </c>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c r="DL544" s="36"/>
      <c r="DM544" s="36"/>
      <c r="DN544" s="36"/>
      <c r="DO544" s="36"/>
      <c r="DP544" s="36"/>
      <c r="DQ544" s="36"/>
      <c r="DR544" s="36"/>
      <c r="DS544" s="36"/>
      <c r="DT544" s="36"/>
      <c r="DU544" s="36"/>
      <c r="DV544" s="36"/>
      <c r="DW544" s="36"/>
      <c r="DX544" s="36"/>
      <c r="DY544" s="36"/>
      <c r="DZ544" s="36"/>
      <c r="EA544" s="36"/>
      <c r="EB544" s="36"/>
      <c r="EC544" s="36"/>
      <c r="ED544" s="36"/>
      <c r="EE544" s="36"/>
      <c r="EF544" s="36"/>
      <c r="EG544" s="36"/>
      <c r="EH544" s="36"/>
      <c r="EI544" s="36"/>
      <c r="EJ544" s="36"/>
      <c r="EK544" s="36"/>
      <c r="EL544" s="36"/>
      <c r="EM544" s="36"/>
      <c r="EN544" s="36"/>
      <c r="EO544" s="36"/>
      <c r="EP544" s="36"/>
      <c r="EQ544" s="36"/>
      <c r="ER544" s="36"/>
      <c r="ES544" s="36"/>
      <c r="ET544" s="36"/>
      <c r="EU544" s="36"/>
      <c r="EV544" s="36"/>
      <c r="EW544" s="36"/>
      <c r="EX544" s="36"/>
      <c r="EY544" s="36"/>
      <c r="EZ544" s="36"/>
      <c r="FA544" s="36"/>
      <c r="FB544" s="36"/>
      <c r="FC544" s="36"/>
      <c r="FD544" s="36"/>
      <c r="FE544" s="36"/>
      <c r="FF544" s="36"/>
      <c r="FG544" s="36"/>
      <c r="FH544" s="36"/>
      <c r="FI544" s="36"/>
      <c r="FJ544" s="36"/>
      <c r="FK544" s="36"/>
      <c r="FL544" s="36"/>
      <c r="FM544" s="36"/>
      <c r="FN544" s="36"/>
      <c r="FO544" s="36"/>
      <c r="FP544" s="36"/>
      <c r="FQ544" s="36"/>
      <c r="FR544" s="36"/>
      <c r="FS544" s="36"/>
      <c r="FT544" s="36"/>
      <c r="FU544" s="36"/>
      <c r="FV544" s="36"/>
      <c r="FW544" s="36"/>
      <c r="FX544" s="36"/>
      <c r="FY544" s="36"/>
      <c r="FZ544" s="36"/>
      <c r="GA544" s="36"/>
      <c r="GB544" s="36"/>
      <c r="GC544" s="36"/>
      <c r="GD544" s="36"/>
      <c r="GE544" s="36"/>
      <c r="GF544" s="36"/>
      <c r="GG544" s="36"/>
      <c r="GH544" s="36"/>
      <c r="GI544" s="36"/>
      <c r="GJ544" s="36"/>
      <c r="GK544" s="36"/>
      <c r="GL544" s="36"/>
      <c r="GM544" s="36"/>
      <c r="GN544" s="36"/>
      <c r="GO544" s="36"/>
      <c r="GP544" s="36"/>
      <c r="GQ544" s="36"/>
      <c r="GR544" s="36"/>
      <c r="GS544" s="36"/>
      <c r="GT544" s="36"/>
      <c r="GU544" s="36"/>
      <c r="GV544" s="36"/>
      <c r="GW544" s="36"/>
      <c r="GX544" s="36"/>
      <c r="GY544" s="36"/>
      <c r="GZ544" s="36"/>
      <c r="HA544" s="36"/>
      <c r="HB544" s="36"/>
      <c r="HC544" s="36"/>
    </row>
    <row r="545" spans="1:211" s="38" customFormat="1" ht="26.25" customHeight="1" x14ac:dyDescent="0.25">
      <c r="A545" s="39" t="s">
        <v>718</v>
      </c>
      <c r="B545" s="96" t="s">
        <v>661</v>
      </c>
      <c r="C545" s="24">
        <v>2092.4299999999998</v>
      </c>
      <c r="D545" s="10" t="s">
        <v>659</v>
      </c>
      <c r="E545" s="40" t="s">
        <v>97</v>
      </c>
      <c r="F545" s="40" t="s">
        <v>100</v>
      </c>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c r="CY545" s="36"/>
      <c r="CZ545" s="36"/>
      <c r="DA545" s="36"/>
      <c r="DB545" s="36"/>
      <c r="DC545" s="36"/>
      <c r="DD545" s="36"/>
      <c r="DE545" s="36"/>
      <c r="DF545" s="36"/>
      <c r="DG545" s="36"/>
      <c r="DH545" s="36"/>
      <c r="DI545" s="36"/>
      <c r="DJ545" s="36"/>
      <c r="DK545" s="36"/>
      <c r="DL545" s="36"/>
      <c r="DM545" s="36"/>
      <c r="DN545" s="36"/>
      <c r="DO545" s="36"/>
      <c r="DP545" s="36"/>
      <c r="DQ545" s="36"/>
      <c r="DR545" s="36"/>
      <c r="DS545" s="36"/>
      <c r="DT545" s="36"/>
      <c r="DU545" s="36"/>
      <c r="DV545" s="36"/>
      <c r="DW545" s="36"/>
      <c r="DX545" s="36"/>
      <c r="DY545" s="36"/>
      <c r="DZ545" s="36"/>
      <c r="EA545" s="36"/>
      <c r="EB545" s="36"/>
      <c r="EC545" s="36"/>
      <c r="ED545" s="36"/>
      <c r="EE545" s="36"/>
      <c r="EF545" s="36"/>
      <c r="EG545" s="36"/>
      <c r="EH545" s="36"/>
      <c r="EI545" s="36"/>
      <c r="EJ545" s="36"/>
      <c r="EK545" s="36"/>
      <c r="EL545" s="36"/>
      <c r="EM545" s="36"/>
      <c r="EN545" s="36"/>
      <c r="EO545" s="36"/>
      <c r="EP545" s="36"/>
      <c r="EQ545" s="36"/>
      <c r="ER545" s="36"/>
      <c r="ES545" s="36"/>
      <c r="ET545" s="36"/>
      <c r="EU545" s="36"/>
      <c r="EV545" s="36"/>
      <c r="EW545" s="36"/>
      <c r="EX545" s="36"/>
      <c r="EY545" s="36"/>
      <c r="EZ545" s="36"/>
      <c r="FA545" s="36"/>
      <c r="FB545" s="36"/>
      <c r="FC545" s="36"/>
      <c r="FD545" s="36"/>
      <c r="FE545" s="36"/>
      <c r="FF545" s="36"/>
      <c r="FG545" s="36"/>
      <c r="FH545" s="36"/>
      <c r="FI545" s="36"/>
      <c r="FJ545" s="36"/>
      <c r="FK545" s="36"/>
      <c r="FL545" s="36"/>
      <c r="FM545" s="36"/>
      <c r="FN545" s="36"/>
      <c r="FO545" s="36"/>
      <c r="FP545" s="36"/>
      <c r="FQ545" s="36"/>
      <c r="FR545" s="36"/>
      <c r="FS545" s="36"/>
      <c r="FT545" s="36"/>
      <c r="FU545" s="36"/>
      <c r="FV545" s="36"/>
      <c r="FW545" s="36"/>
      <c r="FX545" s="36"/>
      <c r="FY545" s="36"/>
      <c r="FZ545" s="36"/>
      <c r="GA545" s="36"/>
      <c r="GB545" s="36"/>
      <c r="GC545" s="36"/>
      <c r="GD545" s="36"/>
      <c r="GE545" s="36"/>
      <c r="GF545" s="36"/>
      <c r="GG545" s="36"/>
      <c r="GH545" s="36"/>
      <c r="GI545" s="36"/>
      <c r="GJ545" s="36"/>
      <c r="GK545" s="36"/>
      <c r="GL545" s="36"/>
      <c r="GM545" s="36"/>
      <c r="GN545" s="36"/>
      <c r="GO545" s="36"/>
      <c r="GP545" s="36"/>
      <c r="GQ545" s="36"/>
      <c r="GR545" s="36"/>
      <c r="GS545" s="36"/>
      <c r="GT545" s="36"/>
      <c r="GU545" s="36"/>
      <c r="GV545" s="36"/>
      <c r="GW545" s="36"/>
      <c r="GX545" s="36"/>
      <c r="GY545" s="36"/>
      <c r="GZ545" s="36"/>
      <c r="HA545" s="36"/>
      <c r="HB545" s="36"/>
      <c r="HC545" s="36"/>
    </row>
    <row r="546" spans="1:211" s="38" customFormat="1" ht="32.25" customHeight="1" x14ac:dyDescent="0.25">
      <c r="A546" s="39" t="s">
        <v>699</v>
      </c>
      <c r="B546" s="96" t="s">
        <v>700</v>
      </c>
      <c r="C546" s="24">
        <v>8067</v>
      </c>
      <c r="D546" s="10" t="s">
        <v>659</v>
      </c>
      <c r="E546" s="40" t="s">
        <v>100</v>
      </c>
      <c r="F546" s="40" t="s">
        <v>86</v>
      </c>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6"/>
      <c r="FH546" s="36"/>
      <c r="FI546" s="36"/>
      <c r="FJ546" s="36"/>
      <c r="FK546" s="36"/>
      <c r="FL546" s="36"/>
      <c r="FM546" s="36"/>
      <c r="FN546" s="36"/>
      <c r="FO546" s="36"/>
      <c r="FP546" s="36"/>
      <c r="FQ546" s="36"/>
      <c r="FR546" s="36"/>
      <c r="FS546" s="36"/>
      <c r="FT546" s="36"/>
      <c r="FU546" s="36"/>
      <c r="FV546" s="36"/>
      <c r="FW546" s="36"/>
      <c r="FX546" s="36"/>
      <c r="FY546" s="36"/>
      <c r="FZ546" s="36"/>
      <c r="GA546" s="36"/>
      <c r="GB546" s="36"/>
      <c r="GC546" s="36"/>
      <c r="GD546" s="36"/>
      <c r="GE546" s="36"/>
      <c r="GF546" s="36"/>
      <c r="GG546" s="36"/>
      <c r="GH546" s="36"/>
      <c r="GI546" s="36"/>
      <c r="GJ546" s="36"/>
      <c r="GK546" s="36"/>
      <c r="GL546" s="36"/>
      <c r="GM546" s="36"/>
      <c r="GN546" s="36"/>
      <c r="GO546" s="36"/>
      <c r="GP546" s="36"/>
      <c r="GQ546" s="36"/>
      <c r="GR546" s="36"/>
      <c r="GS546" s="36"/>
      <c r="GT546" s="36"/>
      <c r="GU546" s="36"/>
      <c r="GV546" s="36"/>
      <c r="GW546" s="36"/>
      <c r="GX546" s="36"/>
      <c r="GY546" s="36"/>
      <c r="GZ546" s="36"/>
      <c r="HA546" s="36"/>
      <c r="HB546" s="36"/>
      <c r="HC546" s="36"/>
    </row>
    <row r="547" spans="1:211" s="38" customFormat="1" ht="23.25" customHeight="1" x14ac:dyDescent="0.25">
      <c r="A547" s="39" t="s">
        <v>662</v>
      </c>
      <c r="B547" s="96" t="s">
        <v>155</v>
      </c>
      <c r="C547" s="24">
        <f>1008.4+672.26</f>
        <v>1680.6599999999999</v>
      </c>
      <c r="D547" s="10" t="s">
        <v>659</v>
      </c>
      <c r="E547" s="40" t="s">
        <v>97</v>
      </c>
      <c r="F547" s="40" t="s">
        <v>100</v>
      </c>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V547" s="36"/>
      <c r="BW547" s="36"/>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c r="CY547" s="36"/>
      <c r="CZ547" s="36"/>
      <c r="DA547" s="36"/>
      <c r="DB547" s="36"/>
      <c r="DC547" s="36"/>
      <c r="DD547" s="36"/>
      <c r="DE547" s="36"/>
      <c r="DF547" s="36"/>
      <c r="DG547" s="36"/>
      <c r="DH547" s="36"/>
      <c r="DI547" s="36"/>
      <c r="DJ547" s="36"/>
      <c r="DK547" s="36"/>
      <c r="DL547" s="36"/>
      <c r="DM547" s="36"/>
      <c r="DN547" s="36"/>
      <c r="DO547" s="36"/>
      <c r="DP547" s="36"/>
      <c r="DQ547" s="36"/>
      <c r="DR547" s="36"/>
      <c r="DS547" s="36"/>
      <c r="DT547" s="36"/>
      <c r="DU547" s="36"/>
      <c r="DV547" s="36"/>
      <c r="DW547" s="36"/>
      <c r="DX547" s="36"/>
      <c r="DY547" s="36"/>
      <c r="DZ547" s="36"/>
      <c r="EA547" s="36"/>
      <c r="EB547" s="36"/>
      <c r="EC547" s="36"/>
      <c r="ED547" s="36"/>
      <c r="EE547" s="36"/>
      <c r="EF547" s="36"/>
      <c r="EG547" s="36"/>
      <c r="EH547" s="36"/>
      <c r="EI547" s="36"/>
      <c r="EJ547" s="36"/>
      <c r="EK547" s="36"/>
      <c r="EL547" s="36"/>
      <c r="EM547" s="36"/>
      <c r="EN547" s="36"/>
      <c r="EO547" s="36"/>
      <c r="EP547" s="36"/>
      <c r="EQ547" s="36"/>
      <c r="ER547" s="36"/>
      <c r="ES547" s="36"/>
      <c r="ET547" s="36"/>
      <c r="EU547" s="36"/>
      <c r="EV547" s="36"/>
      <c r="EW547" s="36"/>
      <c r="EX547" s="36"/>
      <c r="EY547" s="36"/>
      <c r="EZ547" s="36"/>
      <c r="FA547" s="36"/>
      <c r="FB547" s="36"/>
      <c r="FC547" s="36"/>
      <c r="FD547" s="36"/>
      <c r="FE547" s="36"/>
      <c r="FF547" s="36"/>
      <c r="FG547" s="36"/>
      <c r="FH547" s="36"/>
      <c r="FI547" s="36"/>
      <c r="FJ547" s="36"/>
      <c r="FK547" s="36"/>
      <c r="FL547" s="36"/>
      <c r="FM547" s="36"/>
      <c r="FN547" s="36"/>
      <c r="FO547" s="36"/>
      <c r="FP547" s="36"/>
      <c r="FQ547" s="36"/>
      <c r="FR547" s="36"/>
      <c r="FS547" s="36"/>
      <c r="FT547" s="36"/>
      <c r="FU547" s="36"/>
      <c r="FV547" s="36"/>
      <c r="FW547" s="36"/>
      <c r="FX547" s="36"/>
      <c r="FY547" s="36"/>
      <c r="FZ547" s="36"/>
      <c r="GA547" s="36"/>
      <c r="GB547" s="36"/>
      <c r="GC547" s="36"/>
      <c r="GD547" s="36"/>
      <c r="GE547" s="36"/>
      <c r="GF547" s="36"/>
      <c r="GG547" s="36"/>
      <c r="GH547" s="36"/>
      <c r="GI547" s="36"/>
      <c r="GJ547" s="36"/>
      <c r="GK547" s="36"/>
      <c r="GL547" s="36"/>
      <c r="GM547" s="36"/>
      <c r="GN547" s="36"/>
      <c r="GO547" s="36"/>
      <c r="GP547" s="36"/>
      <c r="GQ547" s="36"/>
      <c r="GR547" s="36"/>
      <c r="GS547" s="36"/>
      <c r="GT547" s="36"/>
      <c r="GU547" s="36"/>
      <c r="GV547" s="36"/>
      <c r="GW547" s="36"/>
      <c r="GX547" s="36"/>
      <c r="GY547" s="36"/>
      <c r="GZ547" s="36"/>
      <c r="HA547" s="36"/>
      <c r="HB547" s="36"/>
      <c r="HC547" s="36"/>
    </row>
    <row r="548" spans="1:211" s="38" customFormat="1" ht="26.25" customHeight="1" x14ac:dyDescent="0.25">
      <c r="A548" s="39" t="s">
        <v>663</v>
      </c>
      <c r="B548" s="96" t="s">
        <v>664</v>
      </c>
      <c r="C548" s="24">
        <v>336.13</v>
      </c>
      <c r="D548" s="10" t="s">
        <v>659</v>
      </c>
      <c r="E548" s="40" t="s">
        <v>97</v>
      </c>
      <c r="F548" s="40" t="s">
        <v>100</v>
      </c>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c r="EK548" s="36"/>
      <c r="EL548" s="36"/>
      <c r="EM548" s="36"/>
      <c r="EN548" s="36"/>
      <c r="EO548" s="36"/>
      <c r="EP548" s="36"/>
      <c r="EQ548" s="36"/>
      <c r="ER548" s="36"/>
      <c r="ES548" s="36"/>
      <c r="ET548" s="36"/>
      <c r="EU548" s="36"/>
      <c r="EV548" s="36"/>
      <c r="EW548" s="36"/>
      <c r="EX548" s="36"/>
      <c r="EY548" s="36"/>
      <c r="EZ548" s="36"/>
      <c r="FA548" s="36"/>
      <c r="FB548" s="36"/>
      <c r="FC548" s="36"/>
      <c r="FD548" s="36"/>
      <c r="FE548" s="36"/>
      <c r="FF548" s="36"/>
      <c r="FG548" s="36"/>
      <c r="FH548" s="36"/>
      <c r="FI548" s="36"/>
      <c r="FJ548" s="36"/>
      <c r="FK548" s="36"/>
      <c r="FL548" s="36"/>
      <c r="FM548" s="36"/>
      <c r="FN548" s="36"/>
      <c r="FO548" s="36"/>
      <c r="FP548" s="36"/>
      <c r="FQ548" s="36"/>
      <c r="FR548" s="36"/>
      <c r="FS548" s="36"/>
      <c r="FT548" s="36"/>
      <c r="FU548" s="36"/>
      <c r="FV548" s="36"/>
      <c r="FW548" s="36"/>
      <c r="FX548" s="36"/>
      <c r="FY548" s="36"/>
      <c r="FZ548" s="36"/>
      <c r="GA548" s="36"/>
      <c r="GB548" s="36"/>
      <c r="GC548" s="36"/>
      <c r="GD548" s="36"/>
      <c r="GE548" s="36"/>
      <c r="GF548" s="36"/>
      <c r="GG548" s="36"/>
      <c r="GH548" s="36"/>
      <c r="GI548" s="36"/>
      <c r="GJ548" s="36"/>
      <c r="GK548" s="36"/>
      <c r="GL548" s="36"/>
      <c r="GM548" s="36"/>
      <c r="GN548" s="36"/>
      <c r="GO548" s="36"/>
      <c r="GP548" s="36"/>
      <c r="GQ548" s="36"/>
      <c r="GR548" s="36"/>
      <c r="GS548" s="36"/>
      <c r="GT548" s="36"/>
      <c r="GU548" s="36"/>
      <c r="GV548" s="36"/>
      <c r="GW548" s="36"/>
      <c r="GX548" s="36"/>
      <c r="GY548" s="36"/>
      <c r="GZ548" s="36"/>
      <c r="HA548" s="36"/>
      <c r="HB548" s="36"/>
      <c r="HC548" s="36"/>
    </row>
    <row r="549" spans="1:211" s="38" customFormat="1" x14ac:dyDescent="0.25">
      <c r="A549" s="51"/>
      <c r="B549" s="97"/>
      <c r="C549" s="98"/>
      <c r="D549" s="19"/>
      <c r="E549" s="19"/>
      <c r="F549" s="19"/>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V549" s="36"/>
      <c r="BW549" s="36"/>
      <c r="BX549" s="36"/>
      <c r="BY549" s="36"/>
      <c r="BZ549" s="36"/>
      <c r="CA549" s="36"/>
      <c r="CB549" s="36"/>
      <c r="CC549" s="36"/>
      <c r="CD549" s="36"/>
      <c r="CE549" s="36"/>
      <c r="CF549" s="36"/>
      <c r="CG549" s="36"/>
      <c r="CH549" s="36"/>
      <c r="CI549" s="36"/>
      <c r="CJ549" s="36"/>
      <c r="CK549" s="36"/>
      <c r="CL549" s="36"/>
      <c r="CM549" s="36"/>
      <c r="CN549" s="36"/>
      <c r="CO549" s="36"/>
      <c r="CP549" s="36"/>
      <c r="CQ549" s="36"/>
      <c r="CR549" s="36"/>
      <c r="CS549" s="36"/>
      <c r="CT549" s="36"/>
      <c r="CU549" s="36"/>
      <c r="CV549" s="36"/>
      <c r="CW549" s="36"/>
      <c r="CX549" s="36"/>
      <c r="CY549" s="36"/>
      <c r="CZ549" s="36"/>
      <c r="DA549" s="36"/>
      <c r="DB549" s="36"/>
      <c r="DC549" s="36"/>
      <c r="DD549" s="36"/>
      <c r="DE549" s="36"/>
      <c r="DF549" s="36"/>
      <c r="DG549" s="36"/>
      <c r="DH549" s="36"/>
      <c r="DI549" s="36"/>
      <c r="DJ549" s="36"/>
      <c r="DK549" s="36"/>
      <c r="DL549" s="36"/>
      <c r="DM549" s="36"/>
      <c r="DN549" s="36"/>
      <c r="DO549" s="36"/>
      <c r="DP549" s="36"/>
      <c r="DQ549" s="36"/>
      <c r="DR549" s="36"/>
      <c r="DS549" s="36"/>
      <c r="DT549" s="36"/>
      <c r="DU549" s="36"/>
      <c r="DV549" s="36"/>
      <c r="DW549" s="36"/>
      <c r="DX549" s="36"/>
      <c r="DY549" s="36"/>
      <c r="DZ549" s="36"/>
      <c r="EA549" s="36"/>
      <c r="EB549" s="36"/>
      <c r="EC549" s="36"/>
      <c r="ED549" s="36"/>
      <c r="EE549" s="36"/>
      <c r="EF549" s="36"/>
      <c r="EG549" s="36"/>
      <c r="EH549" s="36"/>
      <c r="EI549" s="36"/>
      <c r="EJ549" s="36"/>
      <c r="EK549" s="36"/>
      <c r="EL549" s="36"/>
      <c r="EM549" s="36"/>
      <c r="EN549" s="36"/>
      <c r="EO549" s="36"/>
      <c r="EP549" s="36"/>
      <c r="EQ549" s="36"/>
      <c r="ER549" s="36"/>
      <c r="ES549" s="36"/>
      <c r="ET549" s="36"/>
      <c r="EU549" s="36"/>
      <c r="EV549" s="36"/>
      <c r="EW549" s="36"/>
      <c r="EX549" s="36"/>
      <c r="EY549" s="36"/>
      <c r="EZ549" s="36"/>
      <c r="FA549" s="36"/>
      <c r="FB549" s="36"/>
      <c r="FC549" s="36"/>
      <c r="FD549" s="36"/>
      <c r="FE549" s="36"/>
      <c r="FF549" s="36"/>
      <c r="FG549" s="36"/>
      <c r="FH549" s="36"/>
      <c r="FI549" s="36"/>
      <c r="FJ549" s="36"/>
      <c r="FK549" s="36"/>
      <c r="FL549" s="36"/>
      <c r="FM549" s="36"/>
      <c r="FN549" s="36"/>
      <c r="FO549" s="36"/>
      <c r="FP549" s="36"/>
      <c r="FQ549" s="36"/>
      <c r="FR549" s="36"/>
      <c r="FS549" s="36"/>
      <c r="FT549" s="36"/>
      <c r="FU549" s="36"/>
      <c r="FV549" s="36"/>
      <c r="FW549" s="36"/>
      <c r="FX549" s="36"/>
      <c r="FY549" s="36"/>
      <c r="FZ549" s="36"/>
      <c r="GA549" s="36"/>
      <c r="GB549" s="36"/>
      <c r="GC549" s="36"/>
      <c r="GD549" s="36"/>
      <c r="GE549" s="36"/>
      <c r="GF549" s="36"/>
      <c r="GG549" s="36"/>
      <c r="GH549" s="36"/>
      <c r="GI549" s="36"/>
      <c r="GJ549" s="36"/>
      <c r="GK549" s="36"/>
      <c r="GL549" s="36"/>
      <c r="GM549" s="36"/>
      <c r="GN549" s="36"/>
      <c r="GO549" s="36"/>
      <c r="GP549" s="36"/>
      <c r="GQ549" s="36"/>
      <c r="GR549" s="36"/>
      <c r="GS549" s="36"/>
      <c r="GT549" s="36"/>
      <c r="GU549" s="36"/>
      <c r="GV549" s="36"/>
      <c r="GW549" s="36"/>
      <c r="GX549" s="36"/>
      <c r="GY549" s="36"/>
      <c r="GZ549" s="36"/>
      <c r="HA549" s="36"/>
      <c r="HB549" s="36"/>
      <c r="HC549" s="36"/>
    </row>
    <row r="550" spans="1:211" s="38" customFormat="1" ht="38.25" x14ac:dyDescent="0.25">
      <c r="A550" s="184" t="s">
        <v>703</v>
      </c>
      <c r="B550" s="149" t="s">
        <v>1</v>
      </c>
      <c r="C550" s="150" t="s">
        <v>131</v>
      </c>
      <c r="D550" s="94" t="s">
        <v>3</v>
      </c>
      <c r="E550" s="94" t="s">
        <v>4</v>
      </c>
      <c r="F550" s="94" t="s">
        <v>5</v>
      </c>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c r="CY550" s="36"/>
      <c r="CZ550" s="36"/>
      <c r="DA550" s="36"/>
      <c r="DB550" s="36"/>
      <c r="DC550" s="36"/>
      <c r="DD550" s="36"/>
      <c r="DE550" s="36"/>
      <c r="DF550" s="36"/>
      <c r="DG550" s="36"/>
      <c r="DH550" s="36"/>
      <c r="DI550" s="36"/>
      <c r="DJ550" s="36"/>
      <c r="DK550" s="36"/>
      <c r="DL550" s="36"/>
      <c r="DM550" s="36"/>
      <c r="DN550" s="36"/>
      <c r="DO550" s="36"/>
      <c r="DP550" s="36"/>
      <c r="DQ550" s="36"/>
      <c r="DR550" s="36"/>
      <c r="DS550" s="36"/>
      <c r="DT550" s="36"/>
      <c r="DU550" s="36"/>
      <c r="DV550" s="36"/>
      <c r="DW550" s="36"/>
      <c r="DX550" s="36"/>
      <c r="DY550" s="36"/>
      <c r="DZ550" s="36"/>
      <c r="EA550" s="36"/>
      <c r="EB550" s="36"/>
      <c r="EC550" s="36"/>
      <c r="ED550" s="36"/>
      <c r="EE550" s="36"/>
      <c r="EF550" s="36"/>
      <c r="EG550" s="36"/>
      <c r="EH550" s="36"/>
      <c r="EI550" s="36"/>
      <c r="EJ550" s="36"/>
      <c r="EK550" s="36"/>
      <c r="EL550" s="36"/>
      <c r="EM550" s="36"/>
      <c r="EN550" s="36"/>
      <c r="EO550" s="36"/>
      <c r="EP550" s="36"/>
      <c r="EQ550" s="36"/>
      <c r="ER550" s="36"/>
      <c r="ES550" s="36"/>
      <c r="ET550" s="36"/>
      <c r="EU550" s="36"/>
      <c r="EV550" s="36"/>
      <c r="EW550" s="36"/>
      <c r="EX550" s="36"/>
      <c r="EY550" s="36"/>
      <c r="EZ550" s="36"/>
      <c r="FA550" s="36"/>
      <c r="FB550" s="36"/>
      <c r="FC550" s="36"/>
      <c r="FD550" s="36"/>
      <c r="FE550" s="36"/>
      <c r="FF550" s="36"/>
      <c r="FG550" s="36"/>
      <c r="FH550" s="36"/>
      <c r="FI550" s="36"/>
      <c r="FJ550" s="36"/>
      <c r="FK550" s="36"/>
      <c r="FL550" s="36"/>
      <c r="FM550" s="36"/>
      <c r="FN550" s="36"/>
      <c r="FO550" s="36"/>
      <c r="FP550" s="36"/>
      <c r="FQ550" s="36"/>
      <c r="FR550" s="36"/>
      <c r="FS550" s="36"/>
      <c r="FT550" s="36"/>
      <c r="FU550" s="36"/>
      <c r="FV550" s="36"/>
      <c r="FW550" s="36"/>
      <c r="FX550" s="36"/>
      <c r="FY550" s="36"/>
      <c r="FZ550" s="36"/>
      <c r="GA550" s="36"/>
      <c r="GB550" s="36"/>
      <c r="GC550" s="36"/>
      <c r="GD550" s="36"/>
      <c r="GE550" s="36"/>
      <c r="GF550" s="36"/>
      <c r="GG550" s="36"/>
      <c r="GH550" s="36"/>
      <c r="GI550" s="36"/>
      <c r="GJ550" s="36"/>
      <c r="GK550" s="36"/>
      <c r="GL550" s="36"/>
      <c r="GM550" s="36"/>
      <c r="GN550" s="36"/>
      <c r="GO550" s="36"/>
      <c r="GP550" s="36"/>
      <c r="GQ550" s="36"/>
      <c r="GR550" s="36"/>
      <c r="GS550" s="36"/>
      <c r="GT550" s="36"/>
      <c r="GU550" s="36"/>
      <c r="GV550" s="36"/>
      <c r="GW550" s="36"/>
      <c r="GX550" s="36"/>
      <c r="GY550" s="36"/>
      <c r="GZ550" s="36"/>
      <c r="HA550" s="36"/>
      <c r="HB550" s="36"/>
      <c r="HC550" s="36"/>
    </row>
    <row r="551" spans="1:211" s="38" customFormat="1" ht="51" x14ac:dyDescent="0.2">
      <c r="A551" s="102" t="s">
        <v>704</v>
      </c>
      <c r="B551" s="96" t="s">
        <v>705</v>
      </c>
      <c r="C551" s="24" t="s">
        <v>706</v>
      </c>
      <c r="D551" s="10" t="s">
        <v>659</v>
      </c>
      <c r="E551" s="40" t="s">
        <v>100</v>
      </c>
      <c r="F551" s="40" t="s">
        <v>86</v>
      </c>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c r="CY551" s="36"/>
      <c r="CZ551" s="36"/>
      <c r="DA551" s="36"/>
      <c r="DB551" s="36"/>
      <c r="DC551" s="36"/>
      <c r="DD551" s="36"/>
      <c r="DE551" s="36"/>
      <c r="DF551" s="36"/>
      <c r="DG551" s="36"/>
      <c r="DH551" s="36"/>
      <c r="DI551" s="36"/>
      <c r="DJ551" s="36"/>
      <c r="DK551" s="36"/>
      <c r="DL551" s="36"/>
      <c r="DM551" s="36"/>
      <c r="DN551" s="36"/>
      <c r="DO551" s="36"/>
      <c r="DP551" s="36"/>
      <c r="DQ551" s="36"/>
      <c r="DR551" s="36"/>
      <c r="DS551" s="36"/>
      <c r="DT551" s="36"/>
      <c r="DU551" s="36"/>
      <c r="DV551" s="36"/>
      <c r="DW551" s="36"/>
      <c r="DX551" s="36"/>
      <c r="DY551" s="36"/>
      <c r="DZ551" s="36"/>
      <c r="EA551" s="36"/>
      <c r="EB551" s="36"/>
      <c r="EC551" s="36"/>
      <c r="ED551" s="36"/>
      <c r="EE551" s="36"/>
      <c r="EF551" s="36"/>
      <c r="EG551" s="36"/>
      <c r="EH551" s="36"/>
      <c r="EI551" s="36"/>
      <c r="EJ551" s="36"/>
      <c r="EK551" s="36"/>
      <c r="EL551" s="36"/>
      <c r="EM551" s="36"/>
      <c r="EN551" s="36"/>
      <c r="EO551" s="36"/>
      <c r="EP551" s="36"/>
      <c r="EQ551" s="36"/>
      <c r="ER551" s="36"/>
      <c r="ES551" s="36"/>
      <c r="ET551" s="36"/>
      <c r="EU551" s="36"/>
      <c r="EV551" s="36"/>
      <c r="EW551" s="36"/>
      <c r="EX551" s="36"/>
      <c r="EY551" s="36"/>
      <c r="EZ551" s="36"/>
      <c r="FA551" s="36"/>
      <c r="FB551" s="36"/>
      <c r="FC551" s="36"/>
      <c r="FD551" s="36"/>
      <c r="FE551" s="36"/>
      <c r="FF551" s="36"/>
      <c r="FG551" s="36"/>
      <c r="FH551" s="36"/>
      <c r="FI551" s="36"/>
      <c r="FJ551" s="36"/>
      <c r="FK551" s="36"/>
      <c r="FL551" s="36"/>
      <c r="FM551" s="36"/>
      <c r="FN551" s="36"/>
      <c r="FO551" s="36"/>
      <c r="FP551" s="36"/>
      <c r="FQ551" s="36"/>
      <c r="FR551" s="36"/>
      <c r="FS551" s="36"/>
      <c r="FT551" s="36"/>
      <c r="FU551" s="36"/>
      <c r="FV551" s="36"/>
      <c r="FW551" s="36"/>
      <c r="FX551" s="36"/>
      <c r="FY551" s="36"/>
      <c r="FZ551" s="36"/>
      <c r="GA551" s="36"/>
      <c r="GB551" s="36"/>
      <c r="GC551" s="36"/>
      <c r="GD551" s="36"/>
      <c r="GE551" s="36"/>
      <c r="GF551" s="36"/>
      <c r="GG551" s="36"/>
      <c r="GH551" s="36"/>
      <c r="GI551" s="36"/>
      <c r="GJ551" s="36"/>
      <c r="GK551" s="36"/>
      <c r="GL551" s="36"/>
      <c r="GM551" s="36"/>
      <c r="GN551" s="36"/>
      <c r="GO551" s="36"/>
      <c r="GP551" s="36"/>
      <c r="GQ551" s="36"/>
      <c r="GR551" s="36"/>
      <c r="GS551" s="36"/>
      <c r="GT551" s="36"/>
      <c r="GU551" s="36"/>
      <c r="GV551" s="36"/>
      <c r="GW551" s="36"/>
      <c r="GX551" s="36"/>
      <c r="GY551" s="36"/>
      <c r="GZ551" s="36"/>
      <c r="HA551" s="36"/>
      <c r="HB551" s="36"/>
      <c r="HC551" s="36"/>
    </row>
    <row r="552" spans="1:211" s="38" customFormat="1" ht="26.25" customHeight="1" x14ac:dyDescent="0.25">
      <c r="A552" s="39" t="s">
        <v>768</v>
      </c>
      <c r="B552" s="42" t="s">
        <v>542</v>
      </c>
      <c r="C552" s="35">
        <v>11825</v>
      </c>
      <c r="D552" s="40" t="s">
        <v>659</v>
      </c>
      <c r="E552" s="37" t="s">
        <v>100</v>
      </c>
      <c r="F552" s="37" t="s">
        <v>86</v>
      </c>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c r="CY552" s="36"/>
      <c r="CZ552" s="36"/>
      <c r="DA552" s="36"/>
      <c r="DB552" s="36"/>
      <c r="DC552" s="36"/>
      <c r="DD552" s="36"/>
      <c r="DE552" s="36"/>
      <c r="DF552" s="36"/>
      <c r="DG552" s="36"/>
      <c r="DH552" s="36"/>
      <c r="DI552" s="36"/>
      <c r="DJ552" s="36"/>
      <c r="DK552" s="36"/>
      <c r="DL552" s="36"/>
      <c r="DM552" s="36"/>
      <c r="DN552" s="36"/>
      <c r="DO552" s="36"/>
      <c r="DP552" s="36"/>
      <c r="DQ552" s="36"/>
      <c r="DR552" s="36"/>
      <c r="DS552" s="36"/>
      <c r="DT552" s="36"/>
      <c r="DU552" s="36"/>
      <c r="DV552" s="36"/>
      <c r="DW552" s="36"/>
      <c r="DX552" s="36"/>
      <c r="DY552" s="36"/>
      <c r="DZ552" s="36"/>
      <c r="EA552" s="36"/>
      <c r="EB552" s="36"/>
      <c r="EC552" s="36"/>
      <c r="ED552" s="36"/>
      <c r="EE552" s="36"/>
      <c r="EF552" s="36"/>
      <c r="EG552" s="36"/>
      <c r="EH552" s="36"/>
      <c r="EI552" s="36"/>
      <c r="EJ552" s="36"/>
      <c r="EK552" s="36"/>
      <c r="EL552" s="36"/>
      <c r="EM552" s="36"/>
      <c r="EN552" s="36"/>
      <c r="EO552" s="36"/>
      <c r="EP552" s="36"/>
      <c r="EQ552" s="36"/>
      <c r="ER552" s="36"/>
      <c r="ES552" s="36"/>
      <c r="ET552" s="36"/>
      <c r="EU552" s="36"/>
      <c r="EV552" s="36"/>
      <c r="EW552" s="36"/>
      <c r="EX552" s="36"/>
      <c r="EY552" s="36"/>
      <c r="EZ552" s="36"/>
      <c r="FA552" s="36"/>
      <c r="FB552" s="36"/>
      <c r="FC552" s="36"/>
      <c r="FD552" s="36"/>
      <c r="FE552" s="36"/>
      <c r="FF552" s="36"/>
      <c r="FG552" s="36"/>
      <c r="FH552" s="36"/>
      <c r="FI552" s="36"/>
      <c r="FJ552" s="36"/>
      <c r="FK552" s="36"/>
      <c r="FL552" s="36"/>
      <c r="FM552" s="36"/>
      <c r="FN552" s="36"/>
      <c r="FO552" s="36"/>
      <c r="FP552" s="36"/>
      <c r="FQ552" s="36"/>
      <c r="FR552" s="36"/>
      <c r="FS552" s="36"/>
      <c r="FT552" s="36"/>
      <c r="FU552" s="36"/>
      <c r="FV552" s="36"/>
      <c r="FW552" s="36"/>
      <c r="FX552" s="36"/>
      <c r="FY552" s="36"/>
      <c r="FZ552" s="36"/>
      <c r="GA552" s="36"/>
      <c r="GB552" s="36"/>
      <c r="GC552" s="36"/>
      <c r="GD552" s="36"/>
      <c r="GE552" s="36"/>
      <c r="GF552" s="36"/>
      <c r="GG552" s="36"/>
      <c r="GH552" s="36"/>
      <c r="GI552" s="36"/>
      <c r="GJ552" s="36"/>
      <c r="GK552" s="36"/>
      <c r="GL552" s="36"/>
      <c r="GM552" s="36"/>
      <c r="GN552" s="36"/>
      <c r="GO552" s="36"/>
      <c r="GP552" s="36"/>
      <c r="GQ552" s="36"/>
      <c r="GR552" s="36"/>
      <c r="GS552" s="36"/>
      <c r="GT552" s="36"/>
      <c r="GU552" s="36"/>
      <c r="GV552" s="36"/>
      <c r="GW552" s="36"/>
      <c r="GX552" s="36"/>
      <c r="GY552" s="36"/>
      <c r="GZ552" s="36"/>
      <c r="HA552" s="36"/>
      <c r="HB552" s="36"/>
      <c r="HC552" s="36"/>
    </row>
    <row r="553" spans="1:211" s="38" customFormat="1" ht="60" x14ac:dyDescent="0.2">
      <c r="A553" s="39" t="s">
        <v>771</v>
      </c>
      <c r="B553" s="185" t="s">
        <v>780</v>
      </c>
      <c r="C553" s="24">
        <v>519.26</v>
      </c>
      <c r="D553" s="40" t="s">
        <v>659</v>
      </c>
      <c r="E553" s="37" t="s">
        <v>86</v>
      </c>
      <c r="F553" s="37" t="s">
        <v>86</v>
      </c>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c r="CY553" s="36"/>
      <c r="CZ553" s="36"/>
      <c r="DA553" s="36"/>
      <c r="DB553" s="36"/>
      <c r="DC553" s="36"/>
      <c r="DD553" s="36"/>
      <c r="DE553" s="36"/>
      <c r="DF553" s="36"/>
      <c r="DG553" s="36"/>
      <c r="DH553" s="36"/>
      <c r="DI553" s="36"/>
      <c r="DJ553" s="36"/>
      <c r="DK553" s="36"/>
      <c r="DL553" s="36"/>
      <c r="DM553" s="36"/>
      <c r="DN553" s="36"/>
      <c r="DO553" s="36"/>
      <c r="DP553" s="36"/>
      <c r="DQ553" s="36"/>
      <c r="DR553" s="36"/>
      <c r="DS553" s="36"/>
      <c r="DT553" s="36"/>
      <c r="DU553" s="36"/>
      <c r="DV553" s="36"/>
      <c r="DW553" s="36"/>
      <c r="DX553" s="36"/>
      <c r="DY553" s="36"/>
      <c r="DZ553" s="36"/>
      <c r="EA553" s="36"/>
      <c r="EB553" s="36"/>
      <c r="EC553" s="36"/>
      <c r="ED553" s="36"/>
      <c r="EE553" s="36"/>
      <c r="EF553" s="36"/>
      <c r="EG553" s="36"/>
      <c r="EH553" s="36"/>
      <c r="EI553" s="36"/>
      <c r="EJ553" s="36"/>
      <c r="EK553" s="36"/>
      <c r="EL553" s="36"/>
      <c r="EM553" s="36"/>
      <c r="EN553" s="36"/>
      <c r="EO553" s="36"/>
      <c r="EP553" s="36"/>
      <c r="EQ553" s="36"/>
      <c r="ER553" s="36"/>
      <c r="ES553" s="36"/>
      <c r="ET553" s="36"/>
      <c r="EU553" s="36"/>
      <c r="EV553" s="36"/>
      <c r="EW553" s="36"/>
      <c r="EX553" s="36"/>
      <c r="EY553" s="36"/>
      <c r="EZ553" s="36"/>
      <c r="FA553" s="36"/>
      <c r="FB553" s="36"/>
      <c r="FC553" s="36"/>
      <c r="FD553" s="36"/>
      <c r="FE553" s="36"/>
      <c r="FF553" s="36"/>
      <c r="FG553" s="36"/>
      <c r="FH553" s="36"/>
      <c r="FI553" s="36"/>
      <c r="FJ553" s="36"/>
      <c r="FK553" s="36"/>
      <c r="FL553" s="36"/>
      <c r="FM553" s="36"/>
      <c r="FN553" s="36"/>
      <c r="FO553" s="36"/>
      <c r="FP553" s="36"/>
      <c r="FQ553" s="36"/>
      <c r="FR553" s="36"/>
      <c r="FS553" s="36"/>
      <c r="FT553" s="36"/>
      <c r="FU553" s="36"/>
      <c r="FV553" s="36"/>
      <c r="FW553" s="36"/>
      <c r="FX553" s="36"/>
      <c r="FY553" s="36"/>
      <c r="FZ553" s="36"/>
      <c r="GA553" s="36"/>
      <c r="GB553" s="36"/>
      <c r="GC553" s="36"/>
      <c r="GD553" s="36"/>
      <c r="GE553" s="36"/>
      <c r="GF553" s="36"/>
      <c r="GG553" s="36"/>
      <c r="GH553" s="36"/>
      <c r="GI553" s="36"/>
      <c r="GJ553" s="36"/>
      <c r="GK553" s="36"/>
      <c r="GL553" s="36"/>
      <c r="GM553" s="36"/>
      <c r="GN553" s="36"/>
      <c r="GO553" s="36"/>
      <c r="GP553" s="36"/>
      <c r="GQ553" s="36"/>
      <c r="GR553" s="36"/>
      <c r="GS553" s="36"/>
      <c r="GT553" s="36"/>
      <c r="GU553" s="36"/>
      <c r="GV553" s="36"/>
      <c r="GW553" s="36"/>
      <c r="GX553" s="36"/>
      <c r="GY553" s="36"/>
      <c r="GZ553" s="36"/>
      <c r="HA553" s="36"/>
      <c r="HB553" s="36"/>
      <c r="HC553" s="36"/>
    </row>
    <row r="554" spans="1:211" s="38" customFormat="1" x14ac:dyDescent="0.25">
      <c r="A554" s="51"/>
      <c r="B554" s="97"/>
      <c r="C554" s="98"/>
      <c r="D554" s="19"/>
      <c r="E554" s="19"/>
      <c r="F554" s="19"/>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c r="CY554" s="36"/>
      <c r="CZ554" s="36"/>
      <c r="DA554" s="36"/>
      <c r="DB554" s="36"/>
      <c r="DC554" s="36"/>
      <c r="DD554" s="36"/>
      <c r="DE554" s="36"/>
      <c r="DF554" s="36"/>
      <c r="DG554" s="36"/>
      <c r="DH554" s="36"/>
      <c r="DI554" s="36"/>
      <c r="DJ554" s="36"/>
      <c r="DK554" s="36"/>
      <c r="DL554" s="36"/>
      <c r="DM554" s="36"/>
      <c r="DN554" s="36"/>
      <c r="DO554" s="36"/>
      <c r="DP554" s="36"/>
      <c r="DQ554" s="36"/>
      <c r="DR554" s="36"/>
      <c r="DS554" s="36"/>
      <c r="DT554" s="36"/>
      <c r="DU554" s="36"/>
      <c r="DV554" s="36"/>
      <c r="DW554" s="36"/>
      <c r="DX554" s="36"/>
      <c r="DY554" s="36"/>
      <c r="DZ554" s="36"/>
      <c r="EA554" s="36"/>
      <c r="EB554" s="36"/>
      <c r="EC554" s="36"/>
      <c r="ED554" s="36"/>
      <c r="EE554" s="36"/>
      <c r="EF554" s="36"/>
      <c r="EG554" s="36"/>
      <c r="EH554" s="36"/>
      <c r="EI554" s="36"/>
      <c r="EJ554" s="36"/>
      <c r="EK554" s="36"/>
      <c r="EL554" s="36"/>
      <c r="EM554" s="36"/>
      <c r="EN554" s="36"/>
      <c r="EO554" s="36"/>
      <c r="EP554" s="36"/>
      <c r="EQ554" s="36"/>
      <c r="ER554" s="36"/>
      <c r="ES554" s="36"/>
      <c r="ET554" s="36"/>
      <c r="EU554" s="36"/>
      <c r="EV554" s="36"/>
      <c r="EW554" s="36"/>
      <c r="EX554" s="36"/>
      <c r="EY554" s="36"/>
      <c r="EZ554" s="36"/>
      <c r="FA554" s="36"/>
      <c r="FB554" s="36"/>
      <c r="FC554" s="36"/>
      <c r="FD554" s="36"/>
      <c r="FE554" s="36"/>
      <c r="FF554" s="36"/>
      <c r="FG554" s="36"/>
      <c r="FH554" s="36"/>
      <c r="FI554" s="36"/>
      <c r="FJ554" s="36"/>
      <c r="FK554" s="36"/>
      <c r="FL554" s="36"/>
      <c r="FM554" s="36"/>
      <c r="FN554" s="36"/>
      <c r="FO554" s="36"/>
      <c r="FP554" s="36"/>
      <c r="FQ554" s="36"/>
      <c r="FR554" s="36"/>
      <c r="FS554" s="36"/>
      <c r="FT554" s="36"/>
      <c r="FU554" s="36"/>
      <c r="FV554" s="36"/>
      <c r="FW554" s="36"/>
      <c r="FX554" s="36"/>
      <c r="FY554" s="36"/>
      <c r="FZ554" s="36"/>
      <c r="GA554" s="36"/>
      <c r="GB554" s="36"/>
      <c r="GC554" s="36"/>
      <c r="GD554" s="36"/>
      <c r="GE554" s="36"/>
      <c r="GF554" s="36"/>
      <c r="GG554" s="36"/>
      <c r="GH554" s="36"/>
      <c r="GI554" s="36"/>
      <c r="GJ554" s="36"/>
      <c r="GK554" s="36"/>
      <c r="GL554" s="36"/>
      <c r="GM554" s="36"/>
      <c r="GN554" s="36"/>
      <c r="GO554" s="36"/>
      <c r="GP554" s="36"/>
      <c r="GQ554" s="36"/>
      <c r="GR554" s="36"/>
      <c r="GS554" s="36"/>
      <c r="GT554" s="36"/>
      <c r="GU554" s="36"/>
      <c r="GV554" s="36"/>
      <c r="GW554" s="36"/>
      <c r="GX554" s="36"/>
      <c r="GY554" s="36"/>
      <c r="GZ554" s="36"/>
      <c r="HA554" s="36"/>
      <c r="HB554" s="36"/>
      <c r="HC554" s="36"/>
    </row>
    <row r="555" spans="1:211" s="38" customFormat="1" ht="38.25" x14ac:dyDescent="0.25">
      <c r="A555" s="184" t="s">
        <v>730</v>
      </c>
      <c r="B555" s="149" t="s">
        <v>1</v>
      </c>
      <c r="C555" s="150" t="s">
        <v>131</v>
      </c>
      <c r="D555" s="94" t="s">
        <v>3</v>
      </c>
      <c r="E555" s="94" t="s">
        <v>4</v>
      </c>
      <c r="F555" s="94" t="s">
        <v>5</v>
      </c>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c r="CY555" s="36"/>
      <c r="CZ555" s="36"/>
      <c r="DA555" s="36"/>
      <c r="DB555" s="36"/>
      <c r="DC555" s="36"/>
      <c r="DD555" s="36"/>
      <c r="DE555" s="36"/>
      <c r="DF555" s="36"/>
      <c r="DG555" s="36"/>
      <c r="DH555" s="36"/>
      <c r="DI555" s="36"/>
      <c r="DJ555" s="36"/>
      <c r="DK555" s="36"/>
      <c r="DL555" s="36"/>
      <c r="DM555" s="36"/>
      <c r="DN555" s="36"/>
      <c r="DO555" s="36"/>
      <c r="DP555" s="36"/>
      <c r="DQ555" s="36"/>
      <c r="DR555" s="36"/>
      <c r="DS555" s="36"/>
      <c r="DT555" s="36"/>
      <c r="DU555" s="36"/>
      <c r="DV555" s="36"/>
      <c r="DW555" s="36"/>
      <c r="DX555" s="36"/>
      <c r="DY555" s="36"/>
      <c r="DZ555" s="36"/>
      <c r="EA555" s="36"/>
      <c r="EB555" s="36"/>
      <c r="EC555" s="36"/>
      <c r="ED555" s="36"/>
      <c r="EE555" s="36"/>
      <c r="EF555" s="36"/>
      <c r="EG555" s="36"/>
      <c r="EH555" s="36"/>
      <c r="EI555" s="36"/>
      <c r="EJ555" s="36"/>
      <c r="EK555" s="36"/>
      <c r="EL555" s="36"/>
      <c r="EM555" s="36"/>
      <c r="EN555" s="36"/>
      <c r="EO555" s="36"/>
      <c r="EP555" s="36"/>
      <c r="EQ555" s="36"/>
      <c r="ER555" s="36"/>
      <c r="ES555" s="36"/>
      <c r="ET555" s="36"/>
      <c r="EU555" s="36"/>
      <c r="EV555" s="36"/>
      <c r="EW555" s="36"/>
      <c r="EX555" s="36"/>
      <c r="EY555" s="36"/>
      <c r="EZ555" s="36"/>
      <c r="FA555" s="36"/>
      <c r="FB555" s="36"/>
      <c r="FC555" s="36"/>
      <c r="FD555" s="36"/>
      <c r="FE555" s="36"/>
      <c r="FF555" s="36"/>
      <c r="FG555" s="36"/>
      <c r="FH555" s="36"/>
      <c r="FI555" s="36"/>
      <c r="FJ555" s="36"/>
      <c r="FK555" s="36"/>
      <c r="FL555" s="36"/>
      <c r="FM555" s="36"/>
      <c r="FN555" s="36"/>
      <c r="FO555" s="36"/>
      <c r="FP555" s="36"/>
      <c r="FQ555" s="36"/>
      <c r="FR555" s="36"/>
      <c r="FS555" s="36"/>
      <c r="FT555" s="36"/>
      <c r="FU555" s="36"/>
      <c r="FV555" s="36"/>
      <c r="FW555" s="36"/>
      <c r="FX555" s="36"/>
      <c r="FY555" s="36"/>
      <c r="FZ555" s="36"/>
      <c r="GA555" s="36"/>
      <c r="GB555" s="36"/>
      <c r="GC555" s="36"/>
      <c r="GD555" s="36"/>
      <c r="GE555" s="36"/>
      <c r="GF555" s="36"/>
      <c r="GG555" s="36"/>
      <c r="GH555" s="36"/>
      <c r="GI555" s="36"/>
      <c r="GJ555" s="36"/>
      <c r="GK555" s="36"/>
      <c r="GL555" s="36"/>
      <c r="GM555" s="36"/>
      <c r="GN555" s="36"/>
      <c r="GO555" s="36"/>
      <c r="GP555" s="36"/>
      <c r="GQ555" s="36"/>
      <c r="GR555" s="36"/>
      <c r="GS555" s="36"/>
      <c r="GT555" s="36"/>
      <c r="GU555" s="36"/>
      <c r="GV555" s="36"/>
      <c r="GW555" s="36"/>
      <c r="GX555" s="36"/>
      <c r="GY555" s="36"/>
      <c r="GZ555" s="36"/>
      <c r="HA555" s="36"/>
      <c r="HB555" s="36"/>
      <c r="HC555" s="36"/>
    </row>
    <row r="556" spans="1:211" s="38" customFormat="1" ht="24" x14ac:dyDescent="0.25">
      <c r="A556" s="129" t="s">
        <v>731</v>
      </c>
      <c r="B556" s="96" t="s">
        <v>732</v>
      </c>
      <c r="C556" s="24">
        <v>4000</v>
      </c>
      <c r="D556" s="10" t="s">
        <v>659</v>
      </c>
      <c r="E556" s="40" t="s">
        <v>100</v>
      </c>
      <c r="F556" s="40" t="s">
        <v>86</v>
      </c>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6"/>
      <c r="EV556" s="36"/>
      <c r="EW556" s="36"/>
      <c r="EX556" s="36"/>
      <c r="EY556" s="36"/>
      <c r="EZ556" s="36"/>
      <c r="FA556" s="36"/>
      <c r="FB556" s="36"/>
      <c r="FC556" s="36"/>
      <c r="FD556" s="36"/>
      <c r="FE556" s="36"/>
      <c r="FF556" s="36"/>
      <c r="FG556" s="36"/>
      <c r="FH556" s="36"/>
      <c r="FI556" s="36"/>
      <c r="FJ556" s="36"/>
      <c r="FK556" s="36"/>
      <c r="FL556" s="36"/>
      <c r="FM556" s="36"/>
      <c r="FN556" s="36"/>
      <c r="FO556" s="36"/>
      <c r="FP556" s="36"/>
      <c r="FQ556" s="36"/>
      <c r="FR556" s="36"/>
      <c r="FS556" s="36"/>
      <c r="FT556" s="36"/>
      <c r="FU556" s="36"/>
      <c r="FV556" s="36"/>
      <c r="FW556" s="36"/>
      <c r="FX556" s="36"/>
      <c r="FY556" s="36"/>
      <c r="FZ556" s="36"/>
      <c r="GA556" s="36"/>
      <c r="GB556" s="36"/>
      <c r="GC556" s="36"/>
      <c r="GD556" s="36"/>
      <c r="GE556" s="36"/>
      <c r="GF556" s="36"/>
      <c r="GG556" s="36"/>
      <c r="GH556" s="36"/>
      <c r="GI556" s="36"/>
      <c r="GJ556" s="36"/>
      <c r="GK556" s="36"/>
      <c r="GL556" s="36"/>
      <c r="GM556" s="36"/>
      <c r="GN556" s="36"/>
      <c r="GO556" s="36"/>
      <c r="GP556" s="36"/>
      <c r="GQ556" s="36"/>
      <c r="GR556" s="36"/>
      <c r="GS556" s="36"/>
      <c r="GT556" s="36"/>
      <c r="GU556" s="36"/>
      <c r="GV556" s="36"/>
      <c r="GW556" s="36"/>
      <c r="GX556" s="36"/>
      <c r="GY556" s="36"/>
      <c r="GZ556" s="36"/>
      <c r="HA556" s="36"/>
      <c r="HB556" s="36"/>
      <c r="HC556" s="36"/>
    </row>
    <row r="557" spans="1:211" s="38" customFormat="1" x14ac:dyDescent="0.25">
      <c r="A557" s="51"/>
      <c r="B557" s="97"/>
      <c r="C557" s="98"/>
      <c r="D557" s="19"/>
      <c r="E557" s="19"/>
      <c r="F557" s="19"/>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V557" s="36"/>
      <c r="BW557" s="36"/>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c r="CY557" s="36"/>
      <c r="CZ557" s="36"/>
      <c r="DA557" s="36"/>
      <c r="DB557" s="36"/>
      <c r="DC557" s="36"/>
      <c r="DD557" s="36"/>
      <c r="DE557" s="36"/>
      <c r="DF557" s="36"/>
      <c r="DG557" s="36"/>
      <c r="DH557" s="36"/>
      <c r="DI557" s="36"/>
      <c r="DJ557" s="36"/>
      <c r="DK557" s="36"/>
      <c r="DL557" s="36"/>
      <c r="DM557" s="36"/>
      <c r="DN557" s="36"/>
      <c r="DO557" s="36"/>
      <c r="DP557" s="36"/>
      <c r="DQ557" s="36"/>
      <c r="DR557" s="36"/>
      <c r="DS557" s="36"/>
      <c r="DT557" s="36"/>
      <c r="DU557" s="36"/>
      <c r="DV557" s="36"/>
      <c r="DW557" s="36"/>
      <c r="DX557" s="36"/>
      <c r="DY557" s="36"/>
      <c r="DZ557" s="36"/>
      <c r="EA557" s="36"/>
      <c r="EB557" s="36"/>
      <c r="EC557" s="36"/>
      <c r="ED557" s="36"/>
      <c r="EE557" s="36"/>
      <c r="EF557" s="36"/>
      <c r="EG557" s="36"/>
      <c r="EH557" s="36"/>
      <c r="EI557" s="36"/>
      <c r="EJ557" s="36"/>
      <c r="EK557" s="36"/>
      <c r="EL557" s="36"/>
      <c r="EM557" s="36"/>
      <c r="EN557" s="36"/>
      <c r="EO557" s="36"/>
      <c r="EP557" s="36"/>
      <c r="EQ557" s="36"/>
      <c r="ER557" s="36"/>
      <c r="ES557" s="36"/>
      <c r="ET557" s="36"/>
      <c r="EU557" s="36"/>
      <c r="EV557" s="36"/>
      <c r="EW557" s="36"/>
      <c r="EX557" s="36"/>
      <c r="EY557" s="36"/>
      <c r="EZ557" s="36"/>
      <c r="FA557" s="36"/>
      <c r="FB557" s="36"/>
      <c r="FC557" s="36"/>
      <c r="FD557" s="36"/>
      <c r="FE557" s="36"/>
      <c r="FF557" s="36"/>
      <c r="FG557" s="36"/>
      <c r="FH557" s="36"/>
      <c r="FI557" s="36"/>
      <c r="FJ557" s="36"/>
      <c r="FK557" s="36"/>
      <c r="FL557" s="36"/>
      <c r="FM557" s="36"/>
      <c r="FN557" s="36"/>
      <c r="FO557" s="36"/>
      <c r="FP557" s="36"/>
      <c r="FQ557" s="36"/>
      <c r="FR557" s="36"/>
      <c r="FS557" s="36"/>
      <c r="FT557" s="36"/>
      <c r="FU557" s="36"/>
      <c r="FV557" s="36"/>
      <c r="FW557" s="36"/>
      <c r="FX557" s="36"/>
      <c r="FY557" s="36"/>
      <c r="FZ557" s="36"/>
      <c r="GA557" s="36"/>
      <c r="GB557" s="36"/>
      <c r="GC557" s="36"/>
      <c r="GD557" s="36"/>
      <c r="GE557" s="36"/>
      <c r="GF557" s="36"/>
      <c r="GG557" s="36"/>
      <c r="GH557" s="36"/>
      <c r="GI557" s="36"/>
      <c r="GJ557" s="36"/>
      <c r="GK557" s="36"/>
      <c r="GL557" s="36"/>
      <c r="GM557" s="36"/>
      <c r="GN557" s="36"/>
      <c r="GO557" s="36"/>
      <c r="GP557" s="36"/>
      <c r="GQ557" s="36"/>
      <c r="GR557" s="36"/>
      <c r="GS557" s="36"/>
      <c r="GT557" s="36"/>
      <c r="GU557" s="36"/>
      <c r="GV557" s="36"/>
      <c r="GW557" s="36"/>
      <c r="GX557" s="36"/>
      <c r="GY557" s="36"/>
      <c r="GZ557" s="36"/>
      <c r="HA557" s="36"/>
      <c r="HB557" s="36"/>
      <c r="HC557" s="36"/>
    </row>
    <row r="558" spans="1:211" s="38" customFormat="1" x14ac:dyDescent="0.25">
      <c r="A558" s="51"/>
      <c r="B558" s="97"/>
      <c r="C558" s="98"/>
      <c r="D558" s="19"/>
      <c r="E558" s="19"/>
      <c r="F558" s="19"/>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V558" s="36"/>
      <c r="BW558" s="36"/>
      <c r="BX558" s="36"/>
      <c r="BY558" s="36"/>
      <c r="BZ558" s="36"/>
      <c r="CA558" s="36"/>
      <c r="CB558" s="36"/>
      <c r="CC558" s="36"/>
      <c r="CD558" s="36"/>
      <c r="CE558" s="36"/>
      <c r="CF558" s="36"/>
      <c r="CG558" s="36"/>
      <c r="CH558" s="36"/>
      <c r="CI558" s="36"/>
      <c r="CJ558" s="36"/>
      <c r="CK558" s="36"/>
      <c r="CL558" s="36"/>
      <c r="CM558" s="36"/>
      <c r="CN558" s="36"/>
      <c r="CO558" s="36"/>
      <c r="CP558" s="36"/>
      <c r="CQ558" s="36"/>
      <c r="CR558" s="36"/>
      <c r="CS558" s="36"/>
      <c r="CT558" s="36"/>
      <c r="CU558" s="36"/>
      <c r="CV558" s="36"/>
      <c r="CW558" s="36"/>
      <c r="CX558" s="36"/>
      <c r="CY558" s="36"/>
      <c r="CZ558" s="36"/>
      <c r="DA558" s="36"/>
      <c r="DB558" s="36"/>
      <c r="DC558" s="36"/>
      <c r="DD558" s="36"/>
      <c r="DE558" s="36"/>
      <c r="DF558" s="36"/>
      <c r="DG558" s="36"/>
      <c r="DH558" s="36"/>
      <c r="DI558" s="36"/>
      <c r="DJ558" s="36"/>
      <c r="DK558" s="36"/>
      <c r="DL558" s="36"/>
      <c r="DM558" s="36"/>
      <c r="DN558" s="36"/>
      <c r="DO558" s="36"/>
      <c r="DP558" s="36"/>
      <c r="DQ558" s="36"/>
      <c r="DR558" s="36"/>
      <c r="DS558" s="36"/>
      <c r="DT558" s="36"/>
      <c r="DU558" s="36"/>
      <c r="DV558" s="36"/>
      <c r="DW558" s="36"/>
      <c r="DX558" s="36"/>
      <c r="DY558" s="36"/>
      <c r="DZ558" s="36"/>
      <c r="EA558" s="36"/>
      <c r="EB558" s="36"/>
      <c r="EC558" s="36"/>
      <c r="ED558" s="36"/>
      <c r="EE558" s="36"/>
      <c r="EF558" s="36"/>
      <c r="EG558" s="36"/>
      <c r="EH558" s="36"/>
      <c r="EI558" s="36"/>
      <c r="EJ558" s="36"/>
      <c r="EK558" s="36"/>
      <c r="EL558" s="36"/>
      <c r="EM558" s="36"/>
      <c r="EN558" s="36"/>
      <c r="EO558" s="36"/>
      <c r="EP558" s="36"/>
      <c r="EQ558" s="36"/>
      <c r="ER558" s="36"/>
      <c r="ES558" s="36"/>
      <c r="ET558" s="36"/>
      <c r="EU558" s="36"/>
      <c r="EV558" s="36"/>
      <c r="EW558" s="36"/>
      <c r="EX558" s="36"/>
      <c r="EY558" s="36"/>
      <c r="EZ558" s="36"/>
      <c r="FA558" s="36"/>
      <c r="FB558" s="36"/>
      <c r="FC558" s="36"/>
      <c r="FD558" s="36"/>
      <c r="FE558" s="36"/>
      <c r="FF558" s="36"/>
      <c r="FG558" s="36"/>
      <c r="FH558" s="36"/>
      <c r="FI558" s="36"/>
      <c r="FJ558" s="36"/>
      <c r="FK558" s="36"/>
      <c r="FL558" s="36"/>
      <c r="FM558" s="36"/>
      <c r="FN558" s="36"/>
      <c r="FO558" s="36"/>
      <c r="FP558" s="36"/>
      <c r="FQ558" s="36"/>
      <c r="FR558" s="36"/>
      <c r="FS558" s="36"/>
      <c r="FT558" s="36"/>
      <c r="FU558" s="36"/>
      <c r="FV558" s="36"/>
      <c r="FW558" s="36"/>
      <c r="FX558" s="36"/>
      <c r="FY558" s="36"/>
      <c r="FZ558" s="36"/>
      <c r="GA558" s="36"/>
      <c r="GB558" s="36"/>
      <c r="GC558" s="36"/>
      <c r="GD558" s="36"/>
      <c r="GE558" s="36"/>
      <c r="GF558" s="36"/>
      <c r="GG558" s="36"/>
      <c r="GH558" s="36"/>
      <c r="GI558" s="36"/>
      <c r="GJ558" s="36"/>
      <c r="GK558" s="36"/>
      <c r="GL558" s="36"/>
      <c r="GM558" s="36"/>
      <c r="GN558" s="36"/>
      <c r="GO558" s="36"/>
      <c r="GP558" s="36"/>
      <c r="GQ558" s="36"/>
      <c r="GR558" s="36"/>
      <c r="GS558" s="36"/>
      <c r="GT558" s="36"/>
      <c r="GU558" s="36"/>
      <c r="GV558" s="36"/>
      <c r="GW558" s="36"/>
      <c r="GX558" s="36"/>
      <c r="GY558" s="36"/>
      <c r="GZ558" s="36"/>
      <c r="HA558" s="36"/>
      <c r="HB558" s="36"/>
      <c r="HC558" s="36"/>
    </row>
    <row r="559" spans="1:211" s="38" customFormat="1" x14ac:dyDescent="0.25">
      <c r="A559" s="51"/>
      <c r="B559" s="97"/>
      <c r="C559" s="98"/>
      <c r="D559" s="19"/>
      <c r="E559" s="19"/>
      <c r="F559" s="19"/>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V559" s="36"/>
      <c r="BW559" s="36"/>
      <c r="BX559" s="36"/>
      <c r="BY559" s="36"/>
      <c r="BZ559" s="36"/>
      <c r="CA559" s="36"/>
      <c r="CB559" s="36"/>
      <c r="CC559" s="36"/>
      <c r="CD559" s="36"/>
      <c r="CE559" s="36"/>
      <c r="CF559" s="36"/>
      <c r="CG559" s="36"/>
      <c r="CH559" s="36"/>
      <c r="CI559" s="36"/>
      <c r="CJ559" s="36"/>
      <c r="CK559" s="36"/>
      <c r="CL559" s="36"/>
      <c r="CM559" s="36"/>
      <c r="CN559" s="36"/>
      <c r="CO559" s="36"/>
      <c r="CP559" s="36"/>
      <c r="CQ559" s="36"/>
      <c r="CR559" s="36"/>
      <c r="CS559" s="36"/>
      <c r="CT559" s="36"/>
      <c r="CU559" s="36"/>
      <c r="CV559" s="36"/>
      <c r="CW559" s="36"/>
      <c r="CX559" s="36"/>
      <c r="CY559" s="36"/>
      <c r="CZ559" s="36"/>
      <c r="DA559" s="36"/>
      <c r="DB559" s="36"/>
      <c r="DC559" s="36"/>
      <c r="DD559" s="36"/>
      <c r="DE559" s="36"/>
      <c r="DF559" s="36"/>
      <c r="DG559" s="36"/>
      <c r="DH559" s="36"/>
      <c r="DI559" s="36"/>
      <c r="DJ559" s="36"/>
      <c r="DK559" s="36"/>
      <c r="DL559" s="36"/>
      <c r="DM559" s="36"/>
      <c r="DN559" s="36"/>
      <c r="DO559" s="36"/>
      <c r="DP559" s="36"/>
      <c r="DQ559" s="36"/>
      <c r="DR559" s="36"/>
      <c r="DS559" s="36"/>
      <c r="DT559" s="36"/>
      <c r="DU559" s="36"/>
      <c r="DV559" s="36"/>
      <c r="DW559" s="36"/>
      <c r="DX559" s="36"/>
      <c r="DY559" s="36"/>
      <c r="DZ559" s="36"/>
      <c r="EA559" s="36"/>
      <c r="EB559" s="36"/>
      <c r="EC559" s="36"/>
      <c r="ED559" s="36"/>
      <c r="EE559" s="36"/>
      <c r="EF559" s="36"/>
      <c r="EG559" s="36"/>
      <c r="EH559" s="36"/>
      <c r="EI559" s="36"/>
      <c r="EJ559" s="36"/>
      <c r="EK559" s="36"/>
      <c r="EL559" s="36"/>
      <c r="EM559" s="36"/>
      <c r="EN559" s="36"/>
      <c r="EO559" s="36"/>
      <c r="EP559" s="36"/>
      <c r="EQ559" s="36"/>
      <c r="ER559" s="36"/>
      <c r="ES559" s="36"/>
      <c r="ET559" s="36"/>
      <c r="EU559" s="36"/>
      <c r="EV559" s="36"/>
      <c r="EW559" s="36"/>
      <c r="EX559" s="36"/>
      <c r="EY559" s="36"/>
      <c r="EZ559" s="36"/>
      <c r="FA559" s="36"/>
      <c r="FB559" s="36"/>
      <c r="FC559" s="36"/>
      <c r="FD559" s="36"/>
      <c r="FE559" s="36"/>
      <c r="FF559" s="36"/>
      <c r="FG559" s="36"/>
      <c r="FH559" s="36"/>
      <c r="FI559" s="36"/>
      <c r="FJ559" s="36"/>
      <c r="FK559" s="36"/>
      <c r="FL559" s="36"/>
      <c r="FM559" s="36"/>
      <c r="FN559" s="36"/>
      <c r="FO559" s="36"/>
      <c r="FP559" s="36"/>
      <c r="FQ559" s="36"/>
      <c r="FR559" s="36"/>
      <c r="FS559" s="36"/>
      <c r="FT559" s="36"/>
      <c r="FU559" s="36"/>
      <c r="FV559" s="36"/>
      <c r="FW559" s="36"/>
      <c r="FX559" s="36"/>
      <c r="FY559" s="36"/>
      <c r="FZ559" s="36"/>
      <c r="GA559" s="36"/>
      <c r="GB559" s="36"/>
      <c r="GC559" s="36"/>
      <c r="GD559" s="36"/>
      <c r="GE559" s="36"/>
      <c r="GF559" s="36"/>
      <c r="GG559" s="36"/>
      <c r="GH559" s="36"/>
      <c r="GI559" s="36"/>
      <c r="GJ559" s="36"/>
      <c r="GK559" s="36"/>
      <c r="GL559" s="36"/>
      <c r="GM559" s="36"/>
      <c r="GN559" s="36"/>
      <c r="GO559" s="36"/>
      <c r="GP559" s="36"/>
      <c r="GQ559" s="36"/>
      <c r="GR559" s="36"/>
      <c r="GS559" s="36"/>
      <c r="GT559" s="36"/>
      <c r="GU559" s="36"/>
      <c r="GV559" s="36"/>
      <c r="GW559" s="36"/>
      <c r="GX559" s="36"/>
      <c r="GY559" s="36"/>
      <c r="GZ559" s="36"/>
      <c r="HA559" s="36"/>
      <c r="HB559" s="36"/>
      <c r="HC559" s="36"/>
    </row>
    <row r="560" spans="1:211" s="38" customFormat="1" x14ac:dyDescent="0.25">
      <c r="A560" s="51"/>
      <c r="B560" s="97"/>
      <c r="C560" s="98"/>
      <c r="D560" s="19"/>
      <c r="E560" s="19"/>
      <c r="F560" s="19"/>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c r="BV560" s="36"/>
      <c r="BW560" s="36"/>
      <c r="BX560" s="36"/>
      <c r="BY560" s="36"/>
      <c r="BZ560" s="36"/>
      <c r="CA560" s="36"/>
      <c r="CB560" s="36"/>
      <c r="CC560" s="36"/>
      <c r="CD560" s="36"/>
      <c r="CE560" s="36"/>
      <c r="CF560" s="36"/>
      <c r="CG560" s="36"/>
      <c r="CH560" s="36"/>
      <c r="CI560" s="36"/>
      <c r="CJ560" s="36"/>
      <c r="CK560" s="36"/>
      <c r="CL560" s="36"/>
      <c r="CM560" s="36"/>
      <c r="CN560" s="36"/>
      <c r="CO560" s="36"/>
      <c r="CP560" s="36"/>
      <c r="CQ560" s="36"/>
      <c r="CR560" s="36"/>
      <c r="CS560" s="36"/>
      <c r="CT560" s="36"/>
      <c r="CU560" s="36"/>
      <c r="CV560" s="36"/>
      <c r="CW560" s="36"/>
      <c r="CX560" s="36"/>
      <c r="CY560" s="36"/>
      <c r="CZ560" s="36"/>
      <c r="DA560" s="36"/>
      <c r="DB560" s="36"/>
      <c r="DC560" s="36"/>
      <c r="DD560" s="36"/>
      <c r="DE560" s="36"/>
      <c r="DF560" s="36"/>
      <c r="DG560" s="36"/>
      <c r="DH560" s="36"/>
      <c r="DI560" s="36"/>
      <c r="DJ560" s="36"/>
      <c r="DK560" s="36"/>
      <c r="DL560" s="36"/>
      <c r="DM560" s="36"/>
      <c r="DN560" s="36"/>
      <c r="DO560" s="36"/>
      <c r="DP560" s="36"/>
      <c r="DQ560" s="36"/>
      <c r="DR560" s="36"/>
      <c r="DS560" s="36"/>
      <c r="DT560" s="36"/>
      <c r="DU560" s="36"/>
      <c r="DV560" s="36"/>
      <c r="DW560" s="36"/>
      <c r="DX560" s="36"/>
      <c r="DY560" s="36"/>
      <c r="DZ560" s="36"/>
      <c r="EA560" s="36"/>
      <c r="EB560" s="36"/>
      <c r="EC560" s="36"/>
      <c r="ED560" s="36"/>
      <c r="EE560" s="36"/>
      <c r="EF560" s="36"/>
      <c r="EG560" s="36"/>
      <c r="EH560" s="36"/>
      <c r="EI560" s="36"/>
      <c r="EJ560" s="36"/>
      <c r="EK560" s="36"/>
      <c r="EL560" s="36"/>
      <c r="EM560" s="36"/>
      <c r="EN560" s="36"/>
      <c r="EO560" s="36"/>
      <c r="EP560" s="36"/>
      <c r="EQ560" s="36"/>
      <c r="ER560" s="36"/>
      <c r="ES560" s="36"/>
      <c r="ET560" s="36"/>
      <c r="EU560" s="36"/>
      <c r="EV560" s="36"/>
      <c r="EW560" s="36"/>
      <c r="EX560" s="36"/>
      <c r="EY560" s="36"/>
      <c r="EZ560" s="36"/>
      <c r="FA560" s="36"/>
      <c r="FB560" s="36"/>
      <c r="FC560" s="36"/>
      <c r="FD560" s="36"/>
      <c r="FE560" s="36"/>
      <c r="FF560" s="36"/>
      <c r="FG560" s="36"/>
      <c r="FH560" s="36"/>
      <c r="FI560" s="36"/>
      <c r="FJ560" s="36"/>
      <c r="FK560" s="36"/>
      <c r="FL560" s="36"/>
      <c r="FM560" s="36"/>
      <c r="FN560" s="36"/>
      <c r="FO560" s="36"/>
      <c r="FP560" s="36"/>
      <c r="FQ560" s="36"/>
      <c r="FR560" s="36"/>
      <c r="FS560" s="36"/>
      <c r="FT560" s="36"/>
      <c r="FU560" s="36"/>
      <c r="FV560" s="36"/>
      <c r="FW560" s="36"/>
      <c r="FX560" s="36"/>
      <c r="FY560" s="36"/>
      <c r="FZ560" s="36"/>
      <c r="GA560" s="36"/>
      <c r="GB560" s="36"/>
      <c r="GC560" s="36"/>
      <c r="GD560" s="36"/>
      <c r="GE560" s="36"/>
      <c r="GF560" s="36"/>
      <c r="GG560" s="36"/>
      <c r="GH560" s="36"/>
      <c r="GI560" s="36"/>
      <c r="GJ560" s="36"/>
      <c r="GK560" s="36"/>
      <c r="GL560" s="36"/>
      <c r="GM560" s="36"/>
      <c r="GN560" s="36"/>
      <c r="GO560" s="36"/>
      <c r="GP560" s="36"/>
      <c r="GQ560" s="36"/>
      <c r="GR560" s="36"/>
      <c r="GS560" s="36"/>
      <c r="GT560" s="36"/>
      <c r="GU560" s="36"/>
      <c r="GV560" s="36"/>
      <c r="GW560" s="36"/>
      <c r="GX560" s="36"/>
      <c r="GY560" s="36"/>
      <c r="GZ560" s="36"/>
      <c r="HA560" s="36"/>
      <c r="HB560" s="36"/>
      <c r="HC560" s="36"/>
    </row>
    <row r="561" spans="1:211" s="38" customFormat="1" x14ac:dyDescent="0.25">
      <c r="A561" s="51"/>
      <c r="B561" s="97"/>
      <c r="C561" s="98"/>
      <c r="D561" s="19"/>
      <c r="E561" s="19"/>
      <c r="F561" s="19"/>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c r="BV561" s="36"/>
      <c r="BW561" s="36"/>
      <c r="BX561" s="36"/>
      <c r="BY561" s="36"/>
      <c r="BZ561" s="36"/>
      <c r="CA561" s="36"/>
      <c r="CB561" s="36"/>
      <c r="CC561" s="36"/>
      <c r="CD561" s="36"/>
      <c r="CE561" s="36"/>
      <c r="CF561" s="36"/>
      <c r="CG561" s="36"/>
      <c r="CH561" s="36"/>
      <c r="CI561" s="36"/>
      <c r="CJ561" s="36"/>
      <c r="CK561" s="36"/>
      <c r="CL561" s="36"/>
      <c r="CM561" s="36"/>
      <c r="CN561" s="36"/>
      <c r="CO561" s="36"/>
      <c r="CP561" s="36"/>
      <c r="CQ561" s="36"/>
      <c r="CR561" s="36"/>
      <c r="CS561" s="36"/>
      <c r="CT561" s="36"/>
      <c r="CU561" s="36"/>
      <c r="CV561" s="36"/>
      <c r="CW561" s="36"/>
      <c r="CX561" s="36"/>
      <c r="CY561" s="36"/>
      <c r="CZ561" s="36"/>
      <c r="DA561" s="36"/>
      <c r="DB561" s="36"/>
      <c r="DC561" s="36"/>
      <c r="DD561" s="36"/>
      <c r="DE561" s="36"/>
      <c r="DF561" s="36"/>
      <c r="DG561" s="36"/>
      <c r="DH561" s="36"/>
      <c r="DI561" s="36"/>
      <c r="DJ561" s="36"/>
      <c r="DK561" s="36"/>
      <c r="DL561" s="36"/>
      <c r="DM561" s="36"/>
      <c r="DN561" s="36"/>
      <c r="DO561" s="36"/>
      <c r="DP561" s="36"/>
      <c r="DQ561" s="36"/>
      <c r="DR561" s="36"/>
      <c r="DS561" s="36"/>
      <c r="DT561" s="36"/>
      <c r="DU561" s="36"/>
      <c r="DV561" s="36"/>
      <c r="DW561" s="36"/>
      <c r="DX561" s="36"/>
      <c r="DY561" s="36"/>
      <c r="DZ561" s="36"/>
      <c r="EA561" s="36"/>
      <c r="EB561" s="36"/>
      <c r="EC561" s="36"/>
      <c r="ED561" s="36"/>
      <c r="EE561" s="36"/>
      <c r="EF561" s="36"/>
      <c r="EG561" s="36"/>
      <c r="EH561" s="36"/>
      <c r="EI561" s="36"/>
      <c r="EJ561" s="36"/>
      <c r="EK561" s="36"/>
      <c r="EL561" s="36"/>
      <c r="EM561" s="36"/>
      <c r="EN561" s="36"/>
      <c r="EO561" s="36"/>
      <c r="EP561" s="36"/>
      <c r="EQ561" s="36"/>
      <c r="ER561" s="36"/>
      <c r="ES561" s="36"/>
      <c r="ET561" s="36"/>
      <c r="EU561" s="36"/>
      <c r="EV561" s="36"/>
      <c r="EW561" s="36"/>
      <c r="EX561" s="36"/>
      <c r="EY561" s="36"/>
      <c r="EZ561" s="36"/>
      <c r="FA561" s="36"/>
      <c r="FB561" s="36"/>
      <c r="FC561" s="36"/>
      <c r="FD561" s="36"/>
      <c r="FE561" s="36"/>
      <c r="FF561" s="36"/>
      <c r="FG561" s="36"/>
      <c r="FH561" s="36"/>
      <c r="FI561" s="36"/>
      <c r="FJ561" s="36"/>
      <c r="FK561" s="36"/>
      <c r="FL561" s="36"/>
      <c r="FM561" s="36"/>
      <c r="FN561" s="36"/>
      <c r="FO561" s="36"/>
      <c r="FP561" s="36"/>
      <c r="FQ561" s="36"/>
      <c r="FR561" s="36"/>
      <c r="FS561" s="36"/>
      <c r="FT561" s="36"/>
      <c r="FU561" s="36"/>
      <c r="FV561" s="36"/>
      <c r="FW561" s="36"/>
      <c r="FX561" s="36"/>
      <c r="FY561" s="36"/>
      <c r="FZ561" s="36"/>
      <c r="GA561" s="36"/>
      <c r="GB561" s="36"/>
      <c r="GC561" s="36"/>
      <c r="GD561" s="36"/>
      <c r="GE561" s="36"/>
      <c r="GF561" s="36"/>
      <c r="GG561" s="36"/>
      <c r="GH561" s="36"/>
      <c r="GI561" s="36"/>
      <c r="GJ561" s="36"/>
      <c r="GK561" s="36"/>
      <c r="GL561" s="36"/>
      <c r="GM561" s="36"/>
      <c r="GN561" s="36"/>
      <c r="GO561" s="36"/>
      <c r="GP561" s="36"/>
      <c r="GQ561" s="36"/>
      <c r="GR561" s="36"/>
      <c r="GS561" s="36"/>
      <c r="GT561" s="36"/>
      <c r="GU561" s="36"/>
      <c r="GV561" s="36"/>
      <c r="GW561" s="36"/>
      <c r="GX561" s="36"/>
      <c r="GY561" s="36"/>
      <c r="GZ561" s="36"/>
      <c r="HA561" s="36"/>
      <c r="HB561" s="36"/>
      <c r="HC561" s="36"/>
    </row>
    <row r="562" spans="1:211" s="38" customFormat="1" x14ac:dyDescent="0.25">
      <c r="A562" s="51"/>
      <c r="B562" s="97"/>
      <c r="C562" s="98"/>
      <c r="D562" s="19"/>
      <c r="E562" s="19"/>
      <c r="F562" s="19"/>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c r="BV562" s="36"/>
      <c r="BW562" s="36"/>
      <c r="BX562" s="36"/>
      <c r="BY562" s="36"/>
      <c r="BZ562" s="36"/>
      <c r="CA562" s="36"/>
      <c r="CB562" s="36"/>
      <c r="CC562" s="36"/>
      <c r="CD562" s="36"/>
      <c r="CE562" s="36"/>
      <c r="CF562" s="36"/>
      <c r="CG562" s="36"/>
      <c r="CH562" s="36"/>
      <c r="CI562" s="36"/>
      <c r="CJ562" s="36"/>
      <c r="CK562" s="36"/>
      <c r="CL562" s="36"/>
      <c r="CM562" s="36"/>
      <c r="CN562" s="36"/>
      <c r="CO562" s="36"/>
      <c r="CP562" s="36"/>
      <c r="CQ562" s="36"/>
      <c r="CR562" s="36"/>
      <c r="CS562" s="36"/>
      <c r="CT562" s="36"/>
      <c r="CU562" s="36"/>
      <c r="CV562" s="36"/>
      <c r="CW562" s="36"/>
      <c r="CX562" s="36"/>
      <c r="CY562" s="36"/>
      <c r="CZ562" s="36"/>
      <c r="DA562" s="36"/>
      <c r="DB562" s="36"/>
      <c r="DC562" s="36"/>
      <c r="DD562" s="36"/>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c r="EK562" s="36"/>
      <c r="EL562" s="36"/>
      <c r="EM562" s="36"/>
      <c r="EN562" s="36"/>
      <c r="EO562" s="36"/>
      <c r="EP562" s="36"/>
      <c r="EQ562" s="36"/>
      <c r="ER562" s="36"/>
      <c r="ES562" s="36"/>
      <c r="ET562" s="36"/>
      <c r="EU562" s="36"/>
      <c r="EV562" s="36"/>
      <c r="EW562" s="36"/>
      <c r="EX562" s="36"/>
      <c r="EY562" s="36"/>
      <c r="EZ562" s="36"/>
      <c r="FA562" s="36"/>
      <c r="FB562" s="36"/>
      <c r="FC562" s="36"/>
      <c r="FD562" s="36"/>
      <c r="FE562" s="36"/>
      <c r="FF562" s="36"/>
      <c r="FG562" s="36"/>
      <c r="FH562" s="36"/>
      <c r="FI562" s="36"/>
      <c r="FJ562" s="36"/>
      <c r="FK562" s="36"/>
      <c r="FL562" s="36"/>
      <c r="FM562" s="36"/>
      <c r="FN562" s="36"/>
      <c r="FO562" s="36"/>
      <c r="FP562" s="36"/>
      <c r="FQ562" s="36"/>
      <c r="FR562" s="36"/>
      <c r="FS562" s="36"/>
      <c r="FT562" s="36"/>
      <c r="FU562" s="36"/>
      <c r="FV562" s="36"/>
      <c r="FW562" s="36"/>
      <c r="FX562" s="36"/>
      <c r="FY562" s="36"/>
      <c r="FZ562" s="36"/>
      <c r="GA562" s="36"/>
      <c r="GB562" s="36"/>
      <c r="GC562" s="36"/>
      <c r="GD562" s="36"/>
      <c r="GE562" s="36"/>
      <c r="GF562" s="36"/>
      <c r="GG562" s="36"/>
      <c r="GH562" s="36"/>
      <c r="GI562" s="36"/>
      <c r="GJ562" s="36"/>
      <c r="GK562" s="36"/>
      <c r="GL562" s="36"/>
      <c r="GM562" s="36"/>
      <c r="GN562" s="36"/>
      <c r="GO562" s="36"/>
      <c r="GP562" s="36"/>
      <c r="GQ562" s="36"/>
      <c r="GR562" s="36"/>
      <c r="GS562" s="36"/>
      <c r="GT562" s="36"/>
      <c r="GU562" s="36"/>
      <c r="GV562" s="36"/>
      <c r="GW562" s="36"/>
      <c r="GX562" s="36"/>
      <c r="GY562" s="36"/>
      <c r="GZ562" s="36"/>
      <c r="HA562" s="36"/>
      <c r="HB562" s="36"/>
      <c r="HC562" s="36"/>
    </row>
    <row r="563" spans="1:211" s="38" customFormat="1" x14ac:dyDescent="0.25">
      <c r="A563" s="51"/>
      <c r="B563" s="97"/>
      <c r="C563" s="98"/>
      <c r="D563" s="19"/>
      <c r="E563" s="19"/>
      <c r="F563" s="19"/>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c r="BV563" s="36"/>
      <c r="BW563" s="36"/>
      <c r="BX563" s="36"/>
      <c r="BY563" s="36"/>
      <c r="BZ563" s="36"/>
      <c r="CA563" s="36"/>
      <c r="CB563" s="36"/>
      <c r="CC563" s="36"/>
      <c r="CD563" s="36"/>
      <c r="CE563" s="36"/>
      <c r="CF563" s="36"/>
      <c r="CG563" s="36"/>
      <c r="CH563" s="36"/>
      <c r="CI563" s="36"/>
      <c r="CJ563" s="36"/>
      <c r="CK563" s="36"/>
      <c r="CL563" s="36"/>
      <c r="CM563" s="36"/>
      <c r="CN563" s="36"/>
      <c r="CO563" s="36"/>
      <c r="CP563" s="36"/>
      <c r="CQ563" s="36"/>
      <c r="CR563" s="36"/>
      <c r="CS563" s="36"/>
      <c r="CT563" s="36"/>
      <c r="CU563" s="36"/>
      <c r="CV563" s="36"/>
      <c r="CW563" s="36"/>
      <c r="CX563" s="36"/>
      <c r="CY563" s="36"/>
      <c r="CZ563" s="36"/>
      <c r="DA563" s="36"/>
      <c r="DB563" s="36"/>
      <c r="DC563" s="36"/>
      <c r="DD563" s="36"/>
      <c r="DE563" s="36"/>
      <c r="DF563" s="36"/>
      <c r="DG563" s="36"/>
      <c r="DH563" s="36"/>
      <c r="DI563" s="36"/>
      <c r="DJ563" s="36"/>
      <c r="DK563" s="36"/>
      <c r="DL563" s="36"/>
      <c r="DM563" s="36"/>
      <c r="DN563" s="36"/>
      <c r="DO563" s="36"/>
      <c r="DP563" s="36"/>
      <c r="DQ563" s="36"/>
      <c r="DR563" s="36"/>
      <c r="DS563" s="36"/>
      <c r="DT563" s="36"/>
      <c r="DU563" s="36"/>
      <c r="DV563" s="36"/>
      <c r="DW563" s="36"/>
      <c r="DX563" s="36"/>
      <c r="DY563" s="36"/>
      <c r="DZ563" s="36"/>
      <c r="EA563" s="36"/>
      <c r="EB563" s="36"/>
      <c r="EC563" s="36"/>
      <c r="ED563" s="36"/>
      <c r="EE563" s="36"/>
      <c r="EF563" s="36"/>
      <c r="EG563" s="36"/>
      <c r="EH563" s="36"/>
      <c r="EI563" s="36"/>
      <c r="EJ563" s="36"/>
      <c r="EK563" s="36"/>
      <c r="EL563" s="36"/>
      <c r="EM563" s="36"/>
      <c r="EN563" s="36"/>
      <c r="EO563" s="36"/>
      <c r="EP563" s="36"/>
      <c r="EQ563" s="36"/>
      <c r="ER563" s="36"/>
      <c r="ES563" s="36"/>
      <c r="ET563" s="36"/>
      <c r="EU563" s="36"/>
      <c r="EV563" s="36"/>
      <c r="EW563" s="36"/>
      <c r="EX563" s="36"/>
      <c r="EY563" s="36"/>
      <c r="EZ563" s="36"/>
      <c r="FA563" s="36"/>
      <c r="FB563" s="36"/>
      <c r="FC563" s="36"/>
      <c r="FD563" s="36"/>
      <c r="FE563" s="36"/>
      <c r="FF563" s="36"/>
      <c r="FG563" s="36"/>
      <c r="FH563" s="36"/>
      <c r="FI563" s="36"/>
      <c r="FJ563" s="36"/>
      <c r="FK563" s="36"/>
      <c r="FL563" s="36"/>
      <c r="FM563" s="36"/>
      <c r="FN563" s="36"/>
      <c r="FO563" s="36"/>
      <c r="FP563" s="36"/>
      <c r="FQ563" s="36"/>
      <c r="FR563" s="36"/>
      <c r="FS563" s="36"/>
      <c r="FT563" s="36"/>
      <c r="FU563" s="36"/>
      <c r="FV563" s="36"/>
      <c r="FW563" s="36"/>
      <c r="FX563" s="36"/>
      <c r="FY563" s="36"/>
      <c r="FZ563" s="36"/>
      <c r="GA563" s="36"/>
      <c r="GB563" s="36"/>
      <c r="GC563" s="36"/>
      <c r="GD563" s="36"/>
      <c r="GE563" s="36"/>
      <c r="GF563" s="36"/>
      <c r="GG563" s="36"/>
      <c r="GH563" s="36"/>
      <c r="GI563" s="36"/>
      <c r="GJ563" s="36"/>
      <c r="GK563" s="36"/>
      <c r="GL563" s="36"/>
      <c r="GM563" s="36"/>
      <c r="GN563" s="36"/>
      <c r="GO563" s="36"/>
      <c r="GP563" s="36"/>
      <c r="GQ563" s="36"/>
      <c r="GR563" s="36"/>
      <c r="GS563" s="36"/>
      <c r="GT563" s="36"/>
      <c r="GU563" s="36"/>
      <c r="GV563" s="36"/>
      <c r="GW563" s="36"/>
      <c r="GX563" s="36"/>
      <c r="GY563" s="36"/>
      <c r="GZ563" s="36"/>
      <c r="HA563" s="36"/>
      <c r="HB563" s="36"/>
      <c r="HC563" s="36"/>
    </row>
    <row r="564" spans="1:211" s="38" customFormat="1" x14ac:dyDescent="0.25">
      <c r="A564" s="51"/>
      <c r="B564" s="97"/>
      <c r="C564" s="98"/>
      <c r="D564" s="19"/>
      <c r="E564" s="19"/>
      <c r="F564" s="19"/>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V564" s="36"/>
      <c r="BW564" s="36"/>
      <c r="BX564" s="36"/>
      <c r="BY564" s="36"/>
      <c r="BZ564" s="36"/>
      <c r="CA564" s="36"/>
      <c r="CB564" s="36"/>
      <c r="CC564" s="36"/>
      <c r="CD564" s="36"/>
      <c r="CE564" s="36"/>
      <c r="CF564" s="36"/>
      <c r="CG564" s="36"/>
      <c r="CH564" s="36"/>
      <c r="CI564" s="36"/>
      <c r="CJ564" s="36"/>
      <c r="CK564" s="36"/>
      <c r="CL564" s="36"/>
      <c r="CM564" s="36"/>
      <c r="CN564" s="36"/>
      <c r="CO564" s="36"/>
      <c r="CP564" s="36"/>
      <c r="CQ564" s="36"/>
      <c r="CR564" s="36"/>
      <c r="CS564" s="36"/>
      <c r="CT564" s="36"/>
      <c r="CU564" s="36"/>
      <c r="CV564" s="36"/>
      <c r="CW564" s="36"/>
      <c r="CX564" s="36"/>
      <c r="CY564" s="36"/>
      <c r="CZ564" s="36"/>
      <c r="DA564" s="36"/>
      <c r="DB564" s="36"/>
      <c r="DC564" s="36"/>
      <c r="DD564" s="36"/>
      <c r="DE564" s="36"/>
      <c r="DF564" s="36"/>
      <c r="DG564" s="36"/>
      <c r="DH564" s="36"/>
      <c r="DI564" s="36"/>
      <c r="DJ564" s="36"/>
      <c r="DK564" s="36"/>
      <c r="DL564" s="36"/>
      <c r="DM564" s="36"/>
      <c r="DN564" s="36"/>
      <c r="DO564" s="36"/>
      <c r="DP564" s="36"/>
      <c r="DQ564" s="36"/>
      <c r="DR564" s="36"/>
      <c r="DS564" s="36"/>
      <c r="DT564" s="36"/>
      <c r="DU564" s="36"/>
      <c r="DV564" s="36"/>
      <c r="DW564" s="36"/>
      <c r="DX564" s="36"/>
      <c r="DY564" s="36"/>
      <c r="DZ564" s="36"/>
      <c r="EA564" s="36"/>
      <c r="EB564" s="36"/>
      <c r="EC564" s="36"/>
      <c r="ED564" s="36"/>
      <c r="EE564" s="36"/>
      <c r="EF564" s="36"/>
      <c r="EG564" s="36"/>
      <c r="EH564" s="36"/>
      <c r="EI564" s="36"/>
      <c r="EJ564" s="36"/>
      <c r="EK564" s="36"/>
      <c r="EL564" s="36"/>
      <c r="EM564" s="36"/>
      <c r="EN564" s="36"/>
      <c r="EO564" s="36"/>
      <c r="EP564" s="36"/>
      <c r="EQ564" s="36"/>
      <c r="ER564" s="36"/>
      <c r="ES564" s="36"/>
      <c r="ET564" s="36"/>
      <c r="EU564" s="36"/>
      <c r="EV564" s="36"/>
      <c r="EW564" s="36"/>
      <c r="EX564" s="36"/>
      <c r="EY564" s="36"/>
      <c r="EZ564" s="36"/>
      <c r="FA564" s="36"/>
      <c r="FB564" s="36"/>
      <c r="FC564" s="36"/>
      <c r="FD564" s="36"/>
      <c r="FE564" s="36"/>
      <c r="FF564" s="36"/>
      <c r="FG564" s="36"/>
      <c r="FH564" s="36"/>
      <c r="FI564" s="36"/>
      <c r="FJ564" s="36"/>
      <c r="FK564" s="36"/>
      <c r="FL564" s="36"/>
      <c r="FM564" s="36"/>
      <c r="FN564" s="36"/>
      <c r="FO564" s="36"/>
      <c r="FP564" s="36"/>
      <c r="FQ564" s="36"/>
      <c r="FR564" s="36"/>
      <c r="FS564" s="36"/>
      <c r="FT564" s="36"/>
      <c r="FU564" s="36"/>
      <c r="FV564" s="36"/>
      <c r="FW564" s="36"/>
      <c r="FX564" s="36"/>
      <c r="FY564" s="36"/>
      <c r="FZ564" s="36"/>
      <c r="GA564" s="36"/>
      <c r="GB564" s="36"/>
      <c r="GC564" s="36"/>
      <c r="GD564" s="36"/>
      <c r="GE564" s="36"/>
      <c r="GF564" s="36"/>
      <c r="GG564" s="36"/>
      <c r="GH564" s="36"/>
      <c r="GI564" s="36"/>
      <c r="GJ564" s="36"/>
      <c r="GK564" s="36"/>
      <c r="GL564" s="36"/>
      <c r="GM564" s="36"/>
      <c r="GN564" s="36"/>
      <c r="GO564" s="36"/>
      <c r="GP564" s="36"/>
      <c r="GQ564" s="36"/>
      <c r="GR564" s="36"/>
      <c r="GS564" s="36"/>
      <c r="GT564" s="36"/>
      <c r="GU564" s="36"/>
      <c r="GV564" s="36"/>
      <c r="GW564" s="36"/>
      <c r="GX564" s="36"/>
      <c r="GY564" s="36"/>
      <c r="GZ564" s="36"/>
      <c r="HA564" s="36"/>
      <c r="HB564" s="36"/>
      <c r="HC564" s="36"/>
    </row>
    <row r="565" spans="1:211" s="38" customFormat="1" x14ac:dyDescent="0.25">
      <c r="A565" s="51"/>
      <c r="B565" s="97"/>
      <c r="C565" s="98"/>
      <c r="D565" s="19"/>
      <c r="E565" s="19"/>
      <c r="F565" s="19"/>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c r="ED565" s="36"/>
      <c r="EE565" s="36"/>
      <c r="EF565" s="36"/>
      <c r="EG565" s="36"/>
      <c r="EH565" s="36"/>
      <c r="EI565" s="36"/>
      <c r="EJ565" s="36"/>
      <c r="EK565" s="36"/>
      <c r="EL565" s="36"/>
      <c r="EM565" s="36"/>
      <c r="EN565" s="36"/>
      <c r="EO565" s="36"/>
      <c r="EP565" s="36"/>
      <c r="EQ565" s="36"/>
      <c r="ER565" s="36"/>
      <c r="ES565" s="36"/>
      <c r="ET565" s="36"/>
      <c r="EU565" s="36"/>
      <c r="EV565" s="36"/>
      <c r="EW565" s="36"/>
      <c r="EX565" s="36"/>
      <c r="EY565" s="36"/>
      <c r="EZ565" s="36"/>
      <c r="FA565" s="36"/>
      <c r="FB565" s="36"/>
      <c r="FC565" s="36"/>
      <c r="FD565" s="36"/>
      <c r="FE565" s="36"/>
      <c r="FF565" s="36"/>
      <c r="FG565" s="36"/>
      <c r="FH565" s="36"/>
      <c r="FI565" s="36"/>
      <c r="FJ565" s="36"/>
      <c r="FK565" s="36"/>
      <c r="FL565" s="36"/>
      <c r="FM565" s="36"/>
      <c r="FN565" s="36"/>
      <c r="FO565" s="36"/>
      <c r="FP565" s="36"/>
      <c r="FQ565" s="36"/>
      <c r="FR565" s="36"/>
      <c r="FS565" s="36"/>
      <c r="FT565" s="36"/>
      <c r="FU565" s="36"/>
      <c r="FV565" s="36"/>
      <c r="FW565" s="36"/>
      <c r="FX565" s="36"/>
      <c r="FY565" s="36"/>
      <c r="FZ565" s="36"/>
      <c r="GA565" s="36"/>
      <c r="GB565" s="36"/>
      <c r="GC565" s="36"/>
      <c r="GD565" s="36"/>
      <c r="GE565" s="36"/>
      <c r="GF565" s="36"/>
      <c r="GG565" s="36"/>
      <c r="GH565" s="36"/>
      <c r="GI565" s="36"/>
      <c r="GJ565" s="36"/>
      <c r="GK565" s="36"/>
      <c r="GL565" s="36"/>
      <c r="GM565" s="36"/>
      <c r="GN565" s="36"/>
      <c r="GO565" s="36"/>
      <c r="GP565" s="36"/>
      <c r="GQ565" s="36"/>
      <c r="GR565" s="36"/>
      <c r="GS565" s="36"/>
      <c r="GT565" s="36"/>
      <c r="GU565" s="36"/>
      <c r="GV565" s="36"/>
      <c r="GW565" s="36"/>
      <c r="GX565" s="36"/>
      <c r="GY565" s="36"/>
      <c r="GZ565" s="36"/>
      <c r="HA565" s="36"/>
      <c r="HB565" s="36"/>
      <c r="HC565" s="36"/>
    </row>
    <row r="566" spans="1:211" s="38" customFormat="1" x14ac:dyDescent="0.25">
      <c r="A566" s="51"/>
      <c r="B566" s="97"/>
      <c r="C566" s="98"/>
      <c r="D566" s="19"/>
      <c r="E566" s="19"/>
      <c r="F566" s="19"/>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6"/>
      <c r="EV566" s="36"/>
      <c r="EW566" s="36"/>
      <c r="EX566" s="36"/>
      <c r="EY566" s="36"/>
      <c r="EZ566" s="36"/>
      <c r="FA566" s="36"/>
      <c r="FB566" s="36"/>
      <c r="FC566" s="36"/>
      <c r="FD566" s="36"/>
      <c r="FE566" s="36"/>
      <c r="FF566" s="36"/>
      <c r="FG566" s="36"/>
      <c r="FH566" s="36"/>
      <c r="FI566" s="36"/>
      <c r="FJ566" s="36"/>
      <c r="FK566" s="36"/>
      <c r="FL566" s="36"/>
      <c r="FM566" s="36"/>
      <c r="FN566" s="36"/>
      <c r="FO566" s="36"/>
      <c r="FP566" s="36"/>
      <c r="FQ566" s="36"/>
      <c r="FR566" s="36"/>
      <c r="FS566" s="36"/>
      <c r="FT566" s="36"/>
      <c r="FU566" s="36"/>
      <c r="FV566" s="36"/>
      <c r="FW566" s="36"/>
      <c r="FX566" s="36"/>
      <c r="FY566" s="36"/>
      <c r="FZ566" s="36"/>
      <c r="GA566" s="36"/>
      <c r="GB566" s="36"/>
      <c r="GC566" s="36"/>
      <c r="GD566" s="36"/>
      <c r="GE566" s="36"/>
      <c r="GF566" s="36"/>
      <c r="GG566" s="36"/>
      <c r="GH566" s="36"/>
      <c r="GI566" s="36"/>
      <c r="GJ566" s="36"/>
      <c r="GK566" s="36"/>
      <c r="GL566" s="36"/>
      <c r="GM566" s="36"/>
      <c r="GN566" s="36"/>
      <c r="GO566" s="36"/>
      <c r="GP566" s="36"/>
      <c r="GQ566" s="36"/>
      <c r="GR566" s="36"/>
      <c r="GS566" s="36"/>
      <c r="GT566" s="36"/>
      <c r="GU566" s="36"/>
      <c r="GV566" s="36"/>
      <c r="GW566" s="36"/>
      <c r="GX566" s="36"/>
      <c r="GY566" s="36"/>
      <c r="GZ566" s="36"/>
      <c r="HA566" s="36"/>
      <c r="HB566" s="36"/>
      <c r="HC566" s="36"/>
    </row>
    <row r="567" spans="1:211" s="38" customFormat="1" x14ac:dyDescent="0.25">
      <c r="A567" s="51"/>
      <c r="B567" s="97"/>
      <c r="C567" s="98"/>
      <c r="D567" s="19"/>
      <c r="E567" s="19"/>
      <c r="F567" s="19"/>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c r="ED567" s="36"/>
      <c r="EE567" s="36"/>
      <c r="EF567" s="36"/>
      <c r="EG567" s="36"/>
      <c r="EH567" s="36"/>
      <c r="EI567" s="36"/>
      <c r="EJ567" s="36"/>
      <c r="EK567" s="36"/>
      <c r="EL567" s="36"/>
      <c r="EM567" s="36"/>
      <c r="EN567" s="36"/>
      <c r="EO567" s="36"/>
      <c r="EP567" s="36"/>
      <c r="EQ567" s="36"/>
      <c r="ER567" s="36"/>
      <c r="ES567" s="36"/>
      <c r="ET567" s="36"/>
      <c r="EU567" s="36"/>
      <c r="EV567" s="36"/>
      <c r="EW567" s="36"/>
      <c r="EX567" s="36"/>
      <c r="EY567" s="36"/>
      <c r="EZ567" s="36"/>
      <c r="FA567" s="36"/>
      <c r="FB567" s="36"/>
      <c r="FC567" s="36"/>
      <c r="FD567" s="36"/>
      <c r="FE567" s="36"/>
      <c r="FF567" s="36"/>
      <c r="FG567" s="36"/>
      <c r="FH567" s="36"/>
      <c r="FI567" s="36"/>
      <c r="FJ567" s="36"/>
      <c r="FK567" s="36"/>
      <c r="FL567" s="36"/>
      <c r="FM567" s="36"/>
      <c r="FN567" s="36"/>
      <c r="FO567" s="36"/>
      <c r="FP567" s="36"/>
      <c r="FQ567" s="36"/>
      <c r="FR567" s="36"/>
      <c r="FS567" s="36"/>
      <c r="FT567" s="36"/>
      <c r="FU567" s="36"/>
      <c r="FV567" s="36"/>
      <c r="FW567" s="36"/>
      <c r="FX567" s="36"/>
      <c r="FY567" s="36"/>
      <c r="FZ567" s="36"/>
      <c r="GA567" s="36"/>
      <c r="GB567" s="36"/>
      <c r="GC567" s="36"/>
      <c r="GD567" s="36"/>
      <c r="GE567" s="36"/>
      <c r="GF567" s="36"/>
      <c r="GG567" s="36"/>
      <c r="GH567" s="36"/>
      <c r="GI567" s="36"/>
      <c r="GJ567" s="36"/>
      <c r="GK567" s="36"/>
      <c r="GL567" s="36"/>
      <c r="GM567" s="36"/>
      <c r="GN567" s="36"/>
      <c r="GO567" s="36"/>
      <c r="GP567" s="36"/>
      <c r="GQ567" s="36"/>
      <c r="GR567" s="36"/>
      <c r="GS567" s="36"/>
      <c r="GT567" s="36"/>
      <c r="GU567" s="36"/>
      <c r="GV567" s="36"/>
      <c r="GW567" s="36"/>
      <c r="GX567" s="36"/>
      <c r="GY567" s="36"/>
      <c r="GZ567" s="36"/>
      <c r="HA567" s="36"/>
      <c r="HB567" s="36"/>
      <c r="HC567" s="36"/>
    </row>
    <row r="568" spans="1:211" s="38" customFormat="1" x14ac:dyDescent="0.25">
      <c r="A568" s="51"/>
      <c r="B568" s="97"/>
      <c r="C568" s="98"/>
      <c r="D568" s="19"/>
      <c r="E568" s="19"/>
      <c r="F568" s="19"/>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c r="CY568" s="36"/>
      <c r="CZ568" s="36"/>
      <c r="DA568" s="36"/>
      <c r="DB568" s="36"/>
      <c r="DC568" s="36"/>
      <c r="DD568" s="36"/>
      <c r="DE568" s="36"/>
      <c r="DF568" s="36"/>
      <c r="DG568" s="36"/>
      <c r="DH568" s="36"/>
      <c r="DI568" s="36"/>
      <c r="DJ568" s="36"/>
      <c r="DK568" s="36"/>
      <c r="DL568" s="36"/>
      <c r="DM568" s="36"/>
      <c r="DN568" s="36"/>
      <c r="DO568" s="36"/>
      <c r="DP568" s="36"/>
      <c r="DQ568" s="36"/>
      <c r="DR568" s="36"/>
      <c r="DS568" s="36"/>
      <c r="DT568" s="36"/>
      <c r="DU568" s="36"/>
      <c r="DV568" s="36"/>
      <c r="DW568" s="36"/>
      <c r="DX568" s="36"/>
      <c r="DY568" s="36"/>
      <c r="DZ568" s="36"/>
      <c r="EA568" s="36"/>
      <c r="EB568" s="36"/>
      <c r="EC568" s="36"/>
      <c r="ED568" s="36"/>
      <c r="EE568" s="36"/>
      <c r="EF568" s="36"/>
      <c r="EG568" s="36"/>
      <c r="EH568" s="36"/>
      <c r="EI568" s="36"/>
      <c r="EJ568" s="36"/>
      <c r="EK568" s="36"/>
      <c r="EL568" s="36"/>
      <c r="EM568" s="36"/>
      <c r="EN568" s="36"/>
      <c r="EO568" s="36"/>
      <c r="EP568" s="36"/>
      <c r="EQ568" s="36"/>
      <c r="ER568" s="36"/>
      <c r="ES568" s="36"/>
      <c r="ET568" s="36"/>
      <c r="EU568" s="36"/>
      <c r="EV568" s="36"/>
      <c r="EW568" s="36"/>
      <c r="EX568" s="36"/>
      <c r="EY568" s="36"/>
      <c r="EZ568" s="36"/>
      <c r="FA568" s="36"/>
      <c r="FB568" s="36"/>
      <c r="FC568" s="36"/>
      <c r="FD568" s="36"/>
      <c r="FE568" s="36"/>
      <c r="FF568" s="36"/>
      <c r="FG568" s="36"/>
      <c r="FH568" s="36"/>
      <c r="FI568" s="36"/>
      <c r="FJ568" s="36"/>
      <c r="FK568" s="36"/>
      <c r="FL568" s="36"/>
      <c r="FM568" s="36"/>
      <c r="FN568" s="36"/>
      <c r="FO568" s="36"/>
      <c r="FP568" s="36"/>
      <c r="FQ568" s="36"/>
      <c r="FR568" s="36"/>
      <c r="FS568" s="36"/>
      <c r="FT568" s="36"/>
      <c r="FU568" s="36"/>
      <c r="FV568" s="36"/>
      <c r="FW568" s="36"/>
      <c r="FX568" s="36"/>
      <c r="FY568" s="36"/>
      <c r="FZ568" s="36"/>
      <c r="GA568" s="36"/>
      <c r="GB568" s="36"/>
      <c r="GC568" s="36"/>
      <c r="GD568" s="36"/>
      <c r="GE568" s="36"/>
      <c r="GF568" s="36"/>
      <c r="GG568" s="36"/>
      <c r="GH568" s="36"/>
      <c r="GI568" s="36"/>
      <c r="GJ568" s="36"/>
      <c r="GK568" s="36"/>
      <c r="GL568" s="36"/>
      <c r="GM568" s="36"/>
      <c r="GN568" s="36"/>
      <c r="GO568" s="36"/>
      <c r="GP568" s="36"/>
      <c r="GQ568" s="36"/>
      <c r="GR568" s="36"/>
      <c r="GS568" s="36"/>
      <c r="GT568" s="36"/>
      <c r="GU568" s="36"/>
      <c r="GV568" s="36"/>
      <c r="GW568" s="36"/>
      <c r="GX568" s="36"/>
      <c r="GY568" s="36"/>
      <c r="GZ568" s="36"/>
      <c r="HA568" s="36"/>
      <c r="HB568" s="36"/>
      <c r="HC568" s="36"/>
    </row>
    <row r="569" spans="1:211" s="38" customFormat="1" x14ac:dyDescent="0.25">
      <c r="A569" s="51"/>
      <c r="B569" s="97"/>
      <c r="C569" s="98"/>
      <c r="D569" s="19"/>
      <c r="E569" s="19"/>
      <c r="F569" s="19"/>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c r="CY569" s="36"/>
      <c r="CZ569" s="36"/>
      <c r="DA569" s="36"/>
      <c r="DB569" s="36"/>
      <c r="DC569" s="36"/>
      <c r="DD569" s="36"/>
      <c r="DE569" s="36"/>
      <c r="DF569" s="36"/>
      <c r="DG569" s="36"/>
      <c r="DH569" s="36"/>
      <c r="DI569" s="36"/>
      <c r="DJ569" s="36"/>
      <c r="DK569" s="36"/>
      <c r="DL569" s="36"/>
      <c r="DM569" s="36"/>
      <c r="DN569" s="36"/>
      <c r="DO569" s="36"/>
      <c r="DP569" s="36"/>
      <c r="DQ569" s="36"/>
      <c r="DR569" s="36"/>
      <c r="DS569" s="36"/>
      <c r="DT569" s="36"/>
      <c r="DU569" s="36"/>
      <c r="DV569" s="36"/>
      <c r="DW569" s="36"/>
      <c r="DX569" s="36"/>
      <c r="DY569" s="36"/>
      <c r="DZ569" s="36"/>
      <c r="EA569" s="36"/>
      <c r="EB569" s="36"/>
      <c r="EC569" s="36"/>
      <c r="ED569" s="36"/>
      <c r="EE569" s="36"/>
      <c r="EF569" s="36"/>
      <c r="EG569" s="36"/>
      <c r="EH569" s="36"/>
      <c r="EI569" s="36"/>
      <c r="EJ569" s="36"/>
      <c r="EK569" s="36"/>
      <c r="EL569" s="36"/>
      <c r="EM569" s="36"/>
      <c r="EN569" s="36"/>
      <c r="EO569" s="36"/>
      <c r="EP569" s="36"/>
      <c r="EQ569" s="36"/>
      <c r="ER569" s="36"/>
      <c r="ES569" s="36"/>
      <c r="ET569" s="36"/>
      <c r="EU569" s="36"/>
      <c r="EV569" s="36"/>
      <c r="EW569" s="36"/>
      <c r="EX569" s="36"/>
      <c r="EY569" s="36"/>
      <c r="EZ569" s="36"/>
      <c r="FA569" s="36"/>
      <c r="FB569" s="36"/>
      <c r="FC569" s="36"/>
      <c r="FD569" s="36"/>
      <c r="FE569" s="36"/>
      <c r="FF569" s="36"/>
      <c r="FG569" s="36"/>
      <c r="FH569" s="36"/>
      <c r="FI569" s="36"/>
      <c r="FJ569" s="36"/>
      <c r="FK569" s="36"/>
      <c r="FL569" s="36"/>
      <c r="FM569" s="36"/>
      <c r="FN569" s="36"/>
      <c r="FO569" s="36"/>
      <c r="FP569" s="36"/>
      <c r="FQ569" s="36"/>
      <c r="FR569" s="36"/>
      <c r="FS569" s="36"/>
      <c r="FT569" s="36"/>
      <c r="FU569" s="36"/>
      <c r="FV569" s="36"/>
      <c r="FW569" s="36"/>
      <c r="FX569" s="36"/>
      <c r="FY569" s="36"/>
      <c r="FZ569" s="36"/>
      <c r="GA569" s="36"/>
      <c r="GB569" s="36"/>
      <c r="GC569" s="36"/>
      <c r="GD569" s="36"/>
      <c r="GE569" s="36"/>
      <c r="GF569" s="36"/>
      <c r="GG569" s="36"/>
      <c r="GH569" s="36"/>
      <c r="GI569" s="36"/>
      <c r="GJ569" s="36"/>
      <c r="GK569" s="36"/>
      <c r="GL569" s="36"/>
      <c r="GM569" s="36"/>
      <c r="GN569" s="36"/>
      <c r="GO569" s="36"/>
      <c r="GP569" s="36"/>
      <c r="GQ569" s="36"/>
      <c r="GR569" s="36"/>
      <c r="GS569" s="36"/>
      <c r="GT569" s="36"/>
      <c r="GU569" s="36"/>
      <c r="GV569" s="36"/>
      <c r="GW569" s="36"/>
      <c r="GX569" s="36"/>
      <c r="GY569" s="36"/>
      <c r="GZ569" s="36"/>
      <c r="HA569" s="36"/>
      <c r="HB569" s="36"/>
      <c r="HC569" s="36"/>
    </row>
    <row r="570" spans="1:211" s="38" customFormat="1" x14ac:dyDescent="0.25">
      <c r="A570" s="51"/>
      <c r="B570" s="97"/>
      <c r="C570" s="98"/>
      <c r="D570" s="19"/>
      <c r="E570" s="19"/>
      <c r="F570" s="19"/>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c r="DL570" s="36"/>
      <c r="DM570" s="36"/>
      <c r="DN570" s="36"/>
      <c r="DO570" s="36"/>
      <c r="DP570" s="36"/>
      <c r="DQ570" s="36"/>
      <c r="DR570" s="36"/>
      <c r="DS570" s="36"/>
      <c r="DT570" s="36"/>
      <c r="DU570" s="36"/>
      <c r="DV570" s="36"/>
      <c r="DW570" s="36"/>
      <c r="DX570" s="36"/>
      <c r="DY570" s="36"/>
      <c r="DZ570" s="36"/>
      <c r="EA570" s="36"/>
      <c r="EB570" s="36"/>
      <c r="EC570" s="36"/>
      <c r="ED570" s="36"/>
      <c r="EE570" s="36"/>
      <c r="EF570" s="36"/>
      <c r="EG570" s="36"/>
      <c r="EH570" s="36"/>
      <c r="EI570" s="36"/>
      <c r="EJ570" s="36"/>
      <c r="EK570" s="36"/>
      <c r="EL570" s="36"/>
      <c r="EM570" s="36"/>
      <c r="EN570" s="36"/>
      <c r="EO570" s="36"/>
      <c r="EP570" s="36"/>
      <c r="EQ570" s="36"/>
      <c r="ER570" s="36"/>
      <c r="ES570" s="36"/>
      <c r="ET570" s="36"/>
      <c r="EU570" s="36"/>
      <c r="EV570" s="36"/>
      <c r="EW570" s="36"/>
      <c r="EX570" s="36"/>
      <c r="EY570" s="36"/>
      <c r="EZ570" s="36"/>
      <c r="FA570" s="36"/>
      <c r="FB570" s="36"/>
      <c r="FC570" s="36"/>
      <c r="FD570" s="36"/>
      <c r="FE570" s="36"/>
      <c r="FF570" s="36"/>
      <c r="FG570" s="36"/>
      <c r="FH570" s="36"/>
      <c r="FI570" s="36"/>
      <c r="FJ570" s="36"/>
      <c r="FK570" s="36"/>
      <c r="FL570" s="36"/>
      <c r="FM570" s="36"/>
      <c r="FN570" s="36"/>
      <c r="FO570" s="36"/>
      <c r="FP570" s="36"/>
      <c r="FQ570" s="36"/>
      <c r="FR570" s="36"/>
      <c r="FS570" s="36"/>
      <c r="FT570" s="36"/>
      <c r="FU570" s="36"/>
      <c r="FV570" s="36"/>
      <c r="FW570" s="36"/>
      <c r="FX570" s="36"/>
      <c r="FY570" s="36"/>
      <c r="FZ570" s="36"/>
      <c r="GA570" s="36"/>
      <c r="GB570" s="36"/>
      <c r="GC570" s="36"/>
      <c r="GD570" s="36"/>
      <c r="GE570" s="36"/>
      <c r="GF570" s="36"/>
      <c r="GG570" s="36"/>
      <c r="GH570" s="36"/>
      <c r="GI570" s="36"/>
      <c r="GJ570" s="36"/>
      <c r="GK570" s="36"/>
      <c r="GL570" s="36"/>
      <c r="GM570" s="36"/>
      <c r="GN570" s="36"/>
      <c r="GO570" s="36"/>
      <c r="GP570" s="36"/>
      <c r="GQ570" s="36"/>
      <c r="GR570" s="36"/>
      <c r="GS570" s="36"/>
      <c r="GT570" s="36"/>
      <c r="GU570" s="36"/>
      <c r="GV570" s="36"/>
      <c r="GW570" s="36"/>
      <c r="GX570" s="36"/>
      <c r="GY570" s="36"/>
      <c r="GZ570" s="36"/>
      <c r="HA570" s="36"/>
      <c r="HB570" s="36"/>
      <c r="HC570" s="36"/>
    </row>
    <row r="571" spans="1:211" s="38" customFormat="1" x14ac:dyDescent="0.25">
      <c r="A571" s="51"/>
      <c r="B571" s="97"/>
      <c r="C571" s="98"/>
      <c r="D571" s="19"/>
      <c r="E571" s="19"/>
      <c r="F571" s="19"/>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c r="DJ571" s="36"/>
      <c r="DK571" s="36"/>
      <c r="DL571" s="36"/>
      <c r="DM571" s="36"/>
      <c r="DN571" s="36"/>
      <c r="DO571" s="36"/>
      <c r="DP571" s="36"/>
      <c r="DQ571" s="36"/>
      <c r="DR571" s="36"/>
      <c r="DS571" s="36"/>
      <c r="DT571" s="36"/>
      <c r="DU571" s="36"/>
      <c r="DV571" s="36"/>
      <c r="DW571" s="36"/>
      <c r="DX571" s="36"/>
      <c r="DY571" s="36"/>
      <c r="DZ571" s="36"/>
      <c r="EA571" s="36"/>
      <c r="EB571" s="36"/>
      <c r="EC571" s="36"/>
      <c r="ED571" s="36"/>
      <c r="EE571" s="36"/>
      <c r="EF571" s="36"/>
      <c r="EG571" s="36"/>
      <c r="EH571" s="36"/>
      <c r="EI571" s="36"/>
      <c r="EJ571" s="36"/>
      <c r="EK571" s="36"/>
      <c r="EL571" s="36"/>
      <c r="EM571" s="36"/>
      <c r="EN571" s="36"/>
      <c r="EO571" s="36"/>
      <c r="EP571" s="36"/>
      <c r="EQ571" s="36"/>
      <c r="ER571" s="36"/>
      <c r="ES571" s="36"/>
      <c r="ET571" s="36"/>
      <c r="EU571" s="36"/>
      <c r="EV571" s="36"/>
      <c r="EW571" s="36"/>
      <c r="EX571" s="36"/>
      <c r="EY571" s="36"/>
      <c r="EZ571" s="36"/>
      <c r="FA571" s="36"/>
      <c r="FB571" s="36"/>
      <c r="FC571" s="36"/>
      <c r="FD571" s="36"/>
      <c r="FE571" s="36"/>
      <c r="FF571" s="36"/>
      <c r="FG571" s="36"/>
      <c r="FH571" s="36"/>
      <c r="FI571" s="36"/>
      <c r="FJ571" s="36"/>
      <c r="FK571" s="36"/>
      <c r="FL571" s="36"/>
      <c r="FM571" s="36"/>
      <c r="FN571" s="36"/>
      <c r="FO571" s="36"/>
      <c r="FP571" s="36"/>
      <c r="FQ571" s="36"/>
      <c r="FR571" s="36"/>
      <c r="FS571" s="36"/>
      <c r="FT571" s="36"/>
      <c r="FU571" s="36"/>
      <c r="FV571" s="36"/>
      <c r="FW571" s="36"/>
      <c r="FX571" s="36"/>
      <c r="FY571" s="36"/>
      <c r="FZ571" s="36"/>
      <c r="GA571" s="36"/>
      <c r="GB571" s="36"/>
      <c r="GC571" s="36"/>
      <c r="GD571" s="36"/>
      <c r="GE571" s="36"/>
      <c r="GF571" s="36"/>
      <c r="GG571" s="36"/>
      <c r="GH571" s="36"/>
      <c r="GI571" s="36"/>
      <c r="GJ571" s="36"/>
      <c r="GK571" s="36"/>
      <c r="GL571" s="36"/>
      <c r="GM571" s="36"/>
      <c r="GN571" s="36"/>
      <c r="GO571" s="36"/>
      <c r="GP571" s="36"/>
      <c r="GQ571" s="36"/>
      <c r="GR571" s="36"/>
      <c r="GS571" s="36"/>
      <c r="GT571" s="36"/>
      <c r="GU571" s="36"/>
      <c r="GV571" s="36"/>
      <c r="GW571" s="36"/>
      <c r="GX571" s="36"/>
      <c r="GY571" s="36"/>
      <c r="GZ571" s="36"/>
      <c r="HA571" s="36"/>
      <c r="HB571" s="36"/>
      <c r="HC571" s="36"/>
    </row>
    <row r="572" spans="1:211" s="38" customFormat="1" x14ac:dyDescent="0.25">
      <c r="A572" s="51"/>
      <c r="B572" s="97"/>
      <c r="C572" s="98"/>
      <c r="D572" s="19"/>
      <c r="E572" s="19"/>
      <c r="F572" s="19"/>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c r="CY572" s="36"/>
      <c r="CZ572" s="36"/>
      <c r="DA572" s="36"/>
      <c r="DB572" s="36"/>
      <c r="DC572" s="36"/>
      <c r="DD572" s="36"/>
      <c r="DE572" s="36"/>
      <c r="DF572" s="36"/>
      <c r="DG572" s="36"/>
      <c r="DH572" s="36"/>
      <c r="DI572" s="36"/>
      <c r="DJ572" s="36"/>
      <c r="DK572" s="36"/>
      <c r="DL572" s="36"/>
      <c r="DM572" s="36"/>
      <c r="DN572" s="36"/>
      <c r="DO572" s="36"/>
      <c r="DP572" s="36"/>
      <c r="DQ572" s="36"/>
      <c r="DR572" s="36"/>
      <c r="DS572" s="36"/>
      <c r="DT572" s="36"/>
      <c r="DU572" s="36"/>
      <c r="DV572" s="36"/>
      <c r="DW572" s="36"/>
      <c r="DX572" s="36"/>
      <c r="DY572" s="36"/>
      <c r="DZ572" s="36"/>
      <c r="EA572" s="36"/>
      <c r="EB572" s="36"/>
      <c r="EC572" s="36"/>
      <c r="ED572" s="36"/>
      <c r="EE572" s="36"/>
      <c r="EF572" s="36"/>
      <c r="EG572" s="36"/>
      <c r="EH572" s="36"/>
      <c r="EI572" s="36"/>
      <c r="EJ572" s="36"/>
      <c r="EK572" s="36"/>
      <c r="EL572" s="36"/>
      <c r="EM572" s="36"/>
      <c r="EN572" s="36"/>
      <c r="EO572" s="36"/>
      <c r="EP572" s="36"/>
      <c r="EQ572" s="36"/>
      <c r="ER572" s="36"/>
      <c r="ES572" s="36"/>
      <c r="ET572" s="36"/>
      <c r="EU572" s="36"/>
      <c r="EV572" s="36"/>
      <c r="EW572" s="36"/>
      <c r="EX572" s="36"/>
      <c r="EY572" s="36"/>
      <c r="EZ572" s="36"/>
      <c r="FA572" s="36"/>
      <c r="FB572" s="36"/>
      <c r="FC572" s="36"/>
      <c r="FD572" s="36"/>
      <c r="FE572" s="36"/>
      <c r="FF572" s="36"/>
      <c r="FG572" s="36"/>
      <c r="FH572" s="36"/>
      <c r="FI572" s="36"/>
      <c r="FJ572" s="36"/>
      <c r="FK572" s="36"/>
      <c r="FL572" s="36"/>
      <c r="FM572" s="36"/>
      <c r="FN572" s="36"/>
      <c r="FO572" s="36"/>
      <c r="FP572" s="36"/>
      <c r="FQ572" s="36"/>
      <c r="FR572" s="36"/>
      <c r="FS572" s="36"/>
      <c r="FT572" s="36"/>
      <c r="FU572" s="36"/>
      <c r="FV572" s="36"/>
      <c r="FW572" s="36"/>
      <c r="FX572" s="36"/>
      <c r="FY572" s="36"/>
      <c r="FZ572" s="36"/>
      <c r="GA572" s="36"/>
      <c r="GB572" s="36"/>
      <c r="GC572" s="36"/>
      <c r="GD572" s="36"/>
      <c r="GE572" s="36"/>
      <c r="GF572" s="36"/>
      <c r="GG572" s="36"/>
      <c r="GH572" s="36"/>
      <c r="GI572" s="36"/>
      <c r="GJ572" s="36"/>
      <c r="GK572" s="36"/>
      <c r="GL572" s="36"/>
      <c r="GM572" s="36"/>
      <c r="GN572" s="36"/>
      <c r="GO572" s="36"/>
      <c r="GP572" s="36"/>
      <c r="GQ572" s="36"/>
      <c r="GR572" s="36"/>
      <c r="GS572" s="36"/>
      <c r="GT572" s="36"/>
      <c r="GU572" s="36"/>
      <c r="GV572" s="36"/>
      <c r="GW572" s="36"/>
      <c r="GX572" s="36"/>
      <c r="GY572" s="36"/>
      <c r="GZ572" s="36"/>
      <c r="HA572" s="36"/>
      <c r="HB572" s="36"/>
      <c r="HC572" s="36"/>
    </row>
    <row r="573" spans="1:211" s="38" customFormat="1" x14ac:dyDescent="0.25">
      <c r="A573" s="51"/>
      <c r="B573" s="97"/>
      <c r="C573" s="98"/>
      <c r="D573" s="19"/>
      <c r="E573" s="19"/>
      <c r="F573" s="19"/>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c r="DI573" s="36"/>
      <c r="DJ573" s="36"/>
      <c r="DK573" s="36"/>
      <c r="DL573" s="36"/>
      <c r="DM573" s="36"/>
      <c r="DN573" s="36"/>
      <c r="DO573" s="36"/>
      <c r="DP573" s="36"/>
      <c r="DQ573" s="36"/>
      <c r="DR573" s="36"/>
      <c r="DS573" s="36"/>
      <c r="DT573" s="36"/>
      <c r="DU573" s="36"/>
      <c r="DV573" s="36"/>
      <c r="DW573" s="36"/>
      <c r="DX573" s="36"/>
      <c r="DY573" s="36"/>
      <c r="DZ573" s="36"/>
      <c r="EA573" s="36"/>
      <c r="EB573" s="36"/>
      <c r="EC573" s="36"/>
      <c r="ED573" s="36"/>
      <c r="EE573" s="36"/>
      <c r="EF573" s="36"/>
      <c r="EG573" s="36"/>
      <c r="EH573" s="36"/>
      <c r="EI573" s="36"/>
      <c r="EJ573" s="36"/>
      <c r="EK573" s="36"/>
      <c r="EL573" s="36"/>
      <c r="EM573" s="36"/>
      <c r="EN573" s="36"/>
      <c r="EO573" s="36"/>
      <c r="EP573" s="36"/>
      <c r="EQ573" s="36"/>
      <c r="ER573" s="36"/>
      <c r="ES573" s="36"/>
      <c r="ET573" s="36"/>
      <c r="EU573" s="36"/>
      <c r="EV573" s="36"/>
      <c r="EW573" s="36"/>
      <c r="EX573" s="36"/>
      <c r="EY573" s="36"/>
      <c r="EZ573" s="36"/>
      <c r="FA573" s="36"/>
      <c r="FB573" s="36"/>
      <c r="FC573" s="36"/>
      <c r="FD573" s="36"/>
      <c r="FE573" s="36"/>
      <c r="FF573" s="36"/>
      <c r="FG573" s="36"/>
      <c r="FH573" s="36"/>
      <c r="FI573" s="36"/>
      <c r="FJ573" s="36"/>
      <c r="FK573" s="36"/>
      <c r="FL573" s="36"/>
      <c r="FM573" s="36"/>
      <c r="FN573" s="36"/>
      <c r="FO573" s="36"/>
      <c r="FP573" s="36"/>
      <c r="FQ573" s="36"/>
      <c r="FR573" s="36"/>
      <c r="FS573" s="36"/>
      <c r="FT573" s="36"/>
      <c r="FU573" s="36"/>
      <c r="FV573" s="36"/>
      <c r="FW573" s="36"/>
      <c r="FX573" s="36"/>
      <c r="FY573" s="36"/>
      <c r="FZ573" s="36"/>
      <c r="GA573" s="36"/>
      <c r="GB573" s="36"/>
      <c r="GC573" s="36"/>
      <c r="GD573" s="36"/>
      <c r="GE573" s="36"/>
      <c r="GF573" s="36"/>
      <c r="GG573" s="36"/>
      <c r="GH573" s="36"/>
      <c r="GI573" s="36"/>
      <c r="GJ573" s="36"/>
      <c r="GK573" s="36"/>
      <c r="GL573" s="36"/>
      <c r="GM573" s="36"/>
      <c r="GN573" s="36"/>
      <c r="GO573" s="36"/>
      <c r="GP573" s="36"/>
      <c r="GQ573" s="36"/>
      <c r="GR573" s="36"/>
      <c r="GS573" s="36"/>
      <c r="GT573" s="36"/>
      <c r="GU573" s="36"/>
      <c r="GV573" s="36"/>
      <c r="GW573" s="36"/>
      <c r="GX573" s="36"/>
      <c r="GY573" s="36"/>
      <c r="GZ573" s="36"/>
      <c r="HA573" s="36"/>
      <c r="HB573" s="36"/>
      <c r="HC573" s="36"/>
    </row>
    <row r="574" spans="1:211" s="38" customFormat="1" x14ac:dyDescent="0.25">
      <c r="A574" s="51"/>
      <c r="B574" s="97"/>
      <c r="C574" s="98"/>
      <c r="D574" s="19"/>
      <c r="E574" s="19"/>
      <c r="F574" s="19"/>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c r="CY574" s="36"/>
      <c r="CZ574" s="36"/>
      <c r="DA574" s="36"/>
      <c r="DB574" s="36"/>
      <c r="DC574" s="36"/>
      <c r="DD574" s="36"/>
      <c r="DE574" s="36"/>
      <c r="DF574" s="36"/>
      <c r="DG574" s="36"/>
      <c r="DH574" s="36"/>
      <c r="DI574" s="36"/>
      <c r="DJ574" s="36"/>
      <c r="DK574" s="36"/>
      <c r="DL574" s="36"/>
      <c r="DM574" s="36"/>
      <c r="DN574" s="36"/>
      <c r="DO574" s="36"/>
      <c r="DP574" s="36"/>
      <c r="DQ574" s="36"/>
      <c r="DR574" s="36"/>
      <c r="DS574" s="36"/>
      <c r="DT574" s="36"/>
      <c r="DU574" s="36"/>
      <c r="DV574" s="36"/>
      <c r="DW574" s="36"/>
      <c r="DX574" s="36"/>
      <c r="DY574" s="36"/>
      <c r="DZ574" s="36"/>
      <c r="EA574" s="36"/>
      <c r="EB574" s="36"/>
      <c r="EC574" s="36"/>
      <c r="ED574" s="36"/>
      <c r="EE574" s="36"/>
      <c r="EF574" s="36"/>
      <c r="EG574" s="36"/>
      <c r="EH574" s="36"/>
      <c r="EI574" s="36"/>
      <c r="EJ574" s="36"/>
      <c r="EK574" s="36"/>
      <c r="EL574" s="36"/>
      <c r="EM574" s="36"/>
      <c r="EN574" s="36"/>
      <c r="EO574" s="36"/>
      <c r="EP574" s="36"/>
      <c r="EQ574" s="36"/>
      <c r="ER574" s="36"/>
      <c r="ES574" s="36"/>
      <c r="ET574" s="36"/>
      <c r="EU574" s="36"/>
      <c r="EV574" s="36"/>
      <c r="EW574" s="36"/>
      <c r="EX574" s="36"/>
      <c r="EY574" s="36"/>
      <c r="EZ574" s="36"/>
      <c r="FA574" s="36"/>
      <c r="FB574" s="36"/>
      <c r="FC574" s="36"/>
      <c r="FD574" s="36"/>
      <c r="FE574" s="36"/>
      <c r="FF574" s="36"/>
      <c r="FG574" s="36"/>
      <c r="FH574" s="36"/>
      <c r="FI574" s="36"/>
      <c r="FJ574" s="36"/>
      <c r="FK574" s="36"/>
      <c r="FL574" s="36"/>
      <c r="FM574" s="36"/>
      <c r="FN574" s="36"/>
      <c r="FO574" s="36"/>
      <c r="FP574" s="36"/>
      <c r="FQ574" s="36"/>
      <c r="FR574" s="36"/>
      <c r="FS574" s="36"/>
      <c r="FT574" s="36"/>
      <c r="FU574" s="36"/>
      <c r="FV574" s="36"/>
      <c r="FW574" s="36"/>
      <c r="FX574" s="36"/>
      <c r="FY574" s="36"/>
      <c r="FZ574" s="36"/>
      <c r="GA574" s="36"/>
      <c r="GB574" s="36"/>
      <c r="GC574" s="36"/>
      <c r="GD574" s="36"/>
      <c r="GE574" s="36"/>
      <c r="GF574" s="36"/>
      <c r="GG574" s="36"/>
      <c r="GH574" s="36"/>
      <c r="GI574" s="36"/>
      <c r="GJ574" s="36"/>
      <c r="GK574" s="36"/>
      <c r="GL574" s="36"/>
      <c r="GM574" s="36"/>
      <c r="GN574" s="36"/>
      <c r="GO574" s="36"/>
      <c r="GP574" s="36"/>
      <c r="GQ574" s="36"/>
      <c r="GR574" s="36"/>
      <c r="GS574" s="36"/>
      <c r="GT574" s="36"/>
      <c r="GU574" s="36"/>
      <c r="GV574" s="36"/>
      <c r="GW574" s="36"/>
      <c r="GX574" s="36"/>
      <c r="GY574" s="36"/>
      <c r="GZ574" s="36"/>
      <c r="HA574" s="36"/>
      <c r="HB574" s="36"/>
      <c r="HC574" s="36"/>
    </row>
    <row r="575" spans="1:211" s="38" customFormat="1" x14ac:dyDescent="0.25">
      <c r="A575" s="51"/>
      <c r="B575" s="97"/>
      <c r="C575" s="98"/>
      <c r="D575" s="19"/>
      <c r="E575" s="19"/>
      <c r="F575" s="19"/>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c r="CY575" s="36"/>
      <c r="CZ575" s="36"/>
      <c r="DA575" s="36"/>
      <c r="DB575" s="36"/>
      <c r="DC575" s="36"/>
      <c r="DD575" s="36"/>
      <c r="DE575" s="36"/>
      <c r="DF575" s="36"/>
      <c r="DG575" s="36"/>
      <c r="DH575" s="36"/>
      <c r="DI575" s="36"/>
      <c r="DJ575" s="36"/>
      <c r="DK575" s="36"/>
      <c r="DL575" s="36"/>
      <c r="DM575" s="36"/>
      <c r="DN575" s="36"/>
      <c r="DO575" s="36"/>
      <c r="DP575" s="36"/>
      <c r="DQ575" s="36"/>
      <c r="DR575" s="36"/>
      <c r="DS575" s="36"/>
      <c r="DT575" s="36"/>
      <c r="DU575" s="36"/>
      <c r="DV575" s="36"/>
      <c r="DW575" s="36"/>
      <c r="DX575" s="36"/>
      <c r="DY575" s="36"/>
      <c r="DZ575" s="36"/>
      <c r="EA575" s="36"/>
      <c r="EB575" s="36"/>
      <c r="EC575" s="36"/>
      <c r="ED575" s="36"/>
      <c r="EE575" s="36"/>
      <c r="EF575" s="36"/>
      <c r="EG575" s="36"/>
      <c r="EH575" s="36"/>
      <c r="EI575" s="36"/>
      <c r="EJ575" s="36"/>
      <c r="EK575" s="36"/>
      <c r="EL575" s="36"/>
      <c r="EM575" s="36"/>
      <c r="EN575" s="36"/>
      <c r="EO575" s="36"/>
      <c r="EP575" s="36"/>
      <c r="EQ575" s="36"/>
      <c r="ER575" s="36"/>
      <c r="ES575" s="36"/>
      <c r="ET575" s="36"/>
      <c r="EU575" s="36"/>
      <c r="EV575" s="36"/>
      <c r="EW575" s="36"/>
      <c r="EX575" s="36"/>
      <c r="EY575" s="36"/>
      <c r="EZ575" s="36"/>
      <c r="FA575" s="36"/>
      <c r="FB575" s="36"/>
      <c r="FC575" s="36"/>
      <c r="FD575" s="36"/>
      <c r="FE575" s="36"/>
      <c r="FF575" s="36"/>
      <c r="FG575" s="36"/>
      <c r="FH575" s="36"/>
      <c r="FI575" s="36"/>
      <c r="FJ575" s="36"/>
      <c r="FK575" s="36"/>
      <c r="FL575" s="36"/>
      <c r="FM575" s="36"/>
      <c r="FN575" s="36"/>
      <c r="FO575" s="36"/>
      <c r="FP575" s="36"/>
      <c r="FQ575" s="36"/>
      <c r="FR575" s="36"/>
      <c r="FS575" s="36"/>
      <c r="FT575" s="36"/>
      <c r="FU575" s="36"/>
      <c r="FV575" s="36"/>
      <c r="FW575" s="36"/>
      <c r="FX575" s="36"/>
      <c r="FY575" s="36"/>
      <c r="FZ575" s="36"/>
      <c r="GA575" s="36"/>
      <c r="GB575" s="36"/>
      <c r="GC575" s="36"/>
      <c r="GD575" s="36"/>
      <c r="GE575" s="36"/>
      <c r="GF575" s="36"/>
      <c r="GG575" s="36"/>
      <c r="GH575" s="36"/>
      <c r="GI575" s="36"/>
      <c r="GJ575" s="36"/>
      <c r="GK575" s="36"/>
      <c r="GL575" s="36"/>
      <c r="GM575" s="36"/>
      <c r="GN575" s="36"/>
      <c r="GO575" s="36"/>
      <c r="GP575" s="36"/>
      <c r="GQ575" s="36"/>
      <c r="GR575" s="36"/>
      <c r="GS575" s="36"/>
      <c r="GT575" s="36"/>
      <c r="GU575" s="36"/>
      <c r="GV575" s="36"/>
      <c r="GW575" s="36"/>
      <c r="GX575" s="36"/>
      <c r="GY575" s="36"/>
      <c r="GZ575" s="36"/>
      <c r="HA575" s="36"/>
      <c r="HB575" s="36"/>
      <c r="HC575" s="36"/>
    </row>
    <row r="576" spans="1:211" s="38" customFormat="1" x14ac:dyDescent="0.25">
      <c r="A576" s="51"/>
      <c r="B576" s="97"/>
      <c r="C576" s="98"/>
      <c r="D576" s="19"/>
      <c r="E576" s="19"/>
      <c r="F576" s="19"/>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6"/>
      <c r="EV576" s="36"/>
      <c r="EW576" s="36"/>
      <c r="EX576" s="36"/>
      <c r="EY576" s="36"/>
      <c r="EZ576" s="36"/>
      <c r="FA576" s="36"/>
      <c r="FB576" s="36"/>
      <c r="FC576" s="36"/>
      <c r="FD576" s="36"/>
      <c r="FE576" s="36"/>
      <c r="FF576" s="36"/>
      <c r="FG576" s="36"/>
      <c r="FH576" s="36"/>
      <c r="FI576" s="36"/>
      <c r="FJ576" s="36"/>
      <c r="FK576" s="36"/>
      <c r="FL576" s="36"/>
      <c r="FM576" s="36"/>
      <c r="FN576" s="36"/>
      <c r="FO576" s="36"/>
      <c r="FP576" s="36"/>
      <c r="FQ576" s="36"/>
      <c r="FR576" s="36"/>
      <c r="FS576" s="36"/>
      <c r="FT576" s="36"/>
      <c r="FU576" s="36"/>
      <c r="FV576" s="36"/>
      <c r="FW576" s="36"/>
      <c r="FX576" s="36"/>
      <c r="FY576" s="36"/>
      <c r="FZ576" s="36"/>
      <c r="GA576" s="36"/>
      <c r="GB576" s="36"/>
      <c r="GC576" s="36"/>
      <c r="GD576" s="36"/>
      <c r="GE576" s="36"/>
      <c r="GF576" s="36"/>
      <c r="GG576" s="36"/>
      <c r="GH576" s="36"/>
      <c r="GI576" s="36"/>
      <c r="GJ576" s="36"/>
      <c r="GK576" s="36"/>
      <c r="GL576" s="36"/>
      <c r="GM576" s="36"/>
      <c r="GN576" s="36"/>
      <c r="GO576" s="36"/>
      <c r="GP576" s="36"/>
      <c r="GQ576" s="36"/>
      <c r="GR576" s="36"/>
      <c r="GS576" s="36"/>
      <c r="GT576" s="36"/>
      <c r="GU576" s="36"/>
      <c r="GV576" s="36"/>
      <c r="GW576" s="36"/>
      <c r="GX576" s="36"/>
      <c r="GY576" s="36"/>
      <c r="GZ576" s="36"/>
      <c r="HA576" s="36"/>
      <c r="HB576" s="36"/>
      <c r="HC576" s="36"/>
    </row>
    <row r="577" spans="1:211" s="38" customFormat="1" x14ac:dyDescent="0.25">
      <c r="A577" s="51"/>
      <c r="B577" s="97"/>
      <c r="C577" s="98"/>
      <c r="D577" s="19"/>
      <c r="E577" s="19"/>
      <c r="F577" s="19"/>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V577" s="36"/>
      <c r="BW577" s="36"/>
      <c r="BX577" s="36"/>
      <c r="BY577" s="36"/>
      <c r="BZ577" s="36"/>
      <c r="CA577" s="36"/>
      <c r="CB577" s="36"/>
      <c r="CC577" s="36"/>
      <c r="CD577" s="36"/>
      <c r="CE577" s="36"/>
      <c r="CF577" s="36"/>
      <c r="CG577" s="36"/>
      <c r="CH577" s="36"/>
      <c r="CI577" s="36"/>
      <c r="CJ577" s="36"/>
      <c r="CK577" s="36"/>
      <c r="CL577" s="36"/>
      <c r="CM577" s="36"/>
      <c r="CN577" s="36"/>
      <c r="CO577" s="36"/>
      <c r="CP577" s="36"/>
      <c r="CQ577" s="36"/>
      <c r="CR577" s="36"/>
      <c r="CS577" s="36"/>
      <c r="CT577" s="36"/>
      <c r="CU577" s="36"/>
      <c r="CV577" s="36"/>
      <c r="CW577" s="36"/>
      <c r="CX577" s="36"/>
      <c r="CY577" s="36"/>
      <c r="CZ577" s="36"/>
      <c r="DA577" s="36"/>
      <c r="DB577" s="36"/>
      <c r="DC577" s="36"/>
      <c r="DD577" s="36"/>
      <c r="DE577" s="36"/>
      <c r="DF577" s="36"/>
      <c r="DG577" s="36"/>
      <c r="DH577" s="36"/>
      <c r="DI577" s="36"/>
      <c r="DJ577" s="36"/>
      <c r="DK577" s="36"/>
      <c r="DL577" s="36"/>
      <c r="DM577" s="36"/>
      <c r="DN577" s="36"/>
      <c r="DO577" s="36"/>
      <c r="DP577" s="36"/>
      <c r="DQ577" s="36"/>
      <c r="DR577" s="36"/>
      <c r="DS577" s="36"/>
      <c r="DT577" s="36"/>
      <c r="DU577" s="36"/>
      <c r="DV577" s="36"/>
      <c r="DW577" s="36"/>
      <c r="DX577" s="36"/>
      <c r="DY577" s="36"/>
      <c r="DZ577" s="36"/>
      <c r="EA577" s="36"/>
      <c r="EB577" s="36"/>
      <c r="EC577" s="36"/>
      <c r="ED577" s="36"/>
      <c r="EE577" s="36"/>
      <c r="EF577" s="36"/>
      <c r="EG577" s="36"/>
      <c r="EH577" s="36"/>
      <c r="EI577" s="36"/>
      <c r="EJ577" s="36"/>
      <c r="EK577" s="36"/>
      <c r="EL577" s="36"/>
      <c r="EM577" s="36"/>
      <c r="EN577" s="36"/>
      <c r="EO577" s="36"/>
      <c r="EP577" s="36"/>
      <c r="EQ577" s="36"/>
      <c r="ER577" s="36"/>
      <c r="ES577" s="36"/>
      <c r="ET577" s="36"/>
      <c r="EU577" s="36"/>
      <c r="EV577" s="36"/>
      <c r="EW577" s="36"/>
      <c r="EX577" s="36"/>
      <c r="EY577" s="36"/>
      <c r="EZ577" s="36"/>
      <c r="FA577" s="36"/>
      <c r="FB577" s="36"/>
      <c r="FC577" s="36"/>
      <c r="FD577" s="36"/>
      <c r="FE577" s="36"/>
      <c r="FF577" s="36"/>
      <c r="FG577" s="36"/>
      <c r="FH577" s="36"/>
      <c r="FI577" s="36"/>
      <c r="FJ577" s="36"/>
      <c r="FK577" s="36"/>
      <c r="FL577" s="36"/>
      <c r="FM577" s="36"/>
      <c r="FN577" s="36"/>
      <c r="FO577" s="36"/>
      <c r="FP577" s="36"/>
      <c r="FQ577" s="36"/>
      <c r="FR577" s="36"/>
      <c r="FS577" s="36"/>
      <c r="FT577" s="36"/>
      <c r="FU577" s="36"/>
      <c r="FV577" s="36"/>
      <c r="FW577" s="36"/>
      <c r="FX577" s="36"/>
      <c r="FY577" s="36"/>
      <c r="FZ577" s="36"/>
      <c r="GA577" s="36"/>
      <c r="GB577" s="36"/>
      <c r="GC577" s="36"/>
      <c r="GD577" s="36"/>
      <c r="GE577" s="36"/>
      <c r="GF577" s="36"/>
      <c r="GG577" s="36"/>
      <c r="GH577" s="36"/>
      <c r="GI577" s="36"/>
      <c r="GJ577" s="36"/>
      <c r="GK577" s="36"/>
      <c r="GL577" s="36"/>
      <c r="GM577" s="36"/>
      <c r="GN577" s="36"/>
      <c r="GO577" s="36"/>
      <c r="GP577" s="36"/>
      <c r="GQ577" s="36"/>
      <c r="GR577" s="36"/>
      <c r="GS577" s="36"/>
      <c r="GT577" s="36"/>
      <c r="GU577" s="36"/>
      <c r="GV577" s="36"/>
      <c r="GW577" s="36"/>
      <c r="GX577" s="36"/>
      <c r="GY577" s="36"/>
      <c r="GZ577" s="36"/>
      <c r="HA577" s="36"/>
      <c r="HB577" s="36"/>
      <c r="HC577" s="36"/>
    </row>
    <row r="578" spans="1:211" s="38" customFormat="1" x14ac:dyDescent="0.25">
      <c r="A578" s="51"/>
      <c r="B578" s="97"/>
      <c r="C578" s="98"/>
      <c r="D578" s="19"/>
      <c r="E578" s="19"/>
      <c r="F578" s="19"/>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c r="BV578" s="36"/>
      <c r="BW578" s="36"/>
      <c r="BX578" s="36"/>
      <c r="BY578" s="36"/>
      <c r="BZ578" s="36"/>
      <c r="CA578" s="36"/>
      <c r="CB578" s="36"/>
      <c r="CC578" s="36"/>
      <c r="CD578" s="36"/>
      <c r="CE578" s="36"/>
      <c r="CF578" s="36"/>
      <c r="CG578" s="36"/>
      <c r="CH578" s="36"/>
      <c r="CI578" s="36"/>
      <c r="CJ578" s="36"/>
      <c r="CK578" s="36"/>
      <c r="CL578" s="36"/>
      <c r="CM578" s="36"/>
      <c r="CN578" s="36"/>
      <c r="CO578" s="36"/>
      <c r="CP578" s="36"/>
      <c r="CQ578" s="36"/>
      <c r="CR578" s="36"/>
      <c r="CS578" s="36"/>
      <c r="CT578" s="36"/>
      <c r="CU578" s="36"/>
      <c r="CV578" s="36"/>
      <c r="CW578" s="36"/>
      <c r="CX578" s="36"/>
      <c r="CY578" s="36"/>
      <c r="CZ578" s="36"/>
      <c r="DA578" s="36"/>
      <c r="DB578" s="36"/>
      <c r="DC578" s="36"/>
      <c r="DD578" s="36"/>
      <c r="DE578" s="36"/>
      <c r="DF578" s="36"/>
      <c r="DG578" s="36"/>
      <c r="DH578" s="36"/>
      <c r="DI578" s="36"/>
      <c r="DJ578" s="36"/>
      <c r="DK578" s="36"/>
      <c r="DL578" s="36"/>
      <c r="DM578" s="36"/>
      <c r="DN578" s="36"/>
      <c r="DO578" s="36"/>
      <c r="DP578" s="36"/>
      <c r="DQ578" s="36"/>
      <c r="DR578" s="36"/>
      <c r="DS578" s="36"/>
      <c r="DT578" s="36"/>
      <c r="DU578" s="36"/>
      <c r="DV578" s="36"/>
      <c r="DW578" s="36"/>
      <c r="DX578" s="36"/>
      <c r="DY578" s="36"/>
      <c r="DZ578" s="36"/>
      <c r="EA578" s="36"/>
      <c r="EB578" s="36"/>
      <c r="EC578" s="36"/>
      <c r="ED578" s="36"/>
      <c r="EE578" s="36"/>
      <c r="EF578" s="36"/>
      <c r="EG578" s="36"/>
      <c r="EH578" s="36"/>
      <c r="EI578" s="36"/>
      <c r="EJ578" s="36"/>
      <c r="EK578" s="36"/>
      <c r="EL578" s="36"/>
      <c r="EM578" s="36"/>
      <c r="EN578" s="36"/>
      <c r="EO578" s="36"/>
      <c r="EP578" s="36"/>
      <c r="EQ578" s="36"/>
      <c r="ER578" s="36"/>
      <c r="ES578" s="36"/>
      <c r="ET578" s="36"/>
      <c r="EU578" s="36"/>
      <c r="EV578" s="36"/>
      <c r="EW578" s="36"/>
      <c r="EX578" s="36"/>
      <c r="EY578" s="36"/>
      <c r="EZ578" s="36"/>
      <c r="FA578" s="36"/>
      <c r="FB578" s="36"/>
      <c r="FC578" s="36"/>
      <c r="FD578" s="36"/>
      <c r="FE578" s="36"/>
      <c r="FF578" s="36"/>
      <c r="FG578" s="36"/>
      <c r="FH578" s="36"/>
      <c r="FI578" s="36"/>
      <c r="FJ578" s="36"/>
      <c r="FK578" s="36"/>
      <c r="FL578" s="36"/>
      <c r="FM578" s="36"/>
      <c r="FN578" s="36"/>
      <c r="FO578" s="36"/>
      <c r="FP578" s="36"/>
      <c r="FQ578" s="36"/>
      <c r="FR578" s="36"/>
      <c r="FS578" s="36"/>
      <c r="FT578" s="36"/>
      <c r="FU578" s="36"/>
      <c r="FV578" s="36"/>
      <c r="FW578" s="36"/>
      <c r="FX578" s="36"/>
      <c r="FY578" s="36"/>
      <c r="FZ578" s="36"/>
      <c r="GA578" s="36"/>
      <c r="GB578" s="36"/>
      <c r="GC578" s="36"/>
      <c r="GD578" s="36"/>
      <c r="GE578" s="36"/>
      <c r="GF578" s="36"/>
      <c r="GG578" s="36"/>
      <c r="GH578" s="36"/>
      <c r="GI578" s="36"/>
      <c r="GJ578" s="36"/>
      <c r="GK578" s="36"/>
      <c r="GL578" s="36"/>
      <c r="GM578" s="36"/>
      <c r="GN578" s="36"/>
      <c r="GO578" s="36"/>
      <c r="GP578" s="36"/>
      <c r="GQ578" s="36"/>
      <c r="GR578" s="36"/>
      <c r="GS578" s="36"/>
      <c r="GT578" s="36"/>
      <c r="GU578" s="36"/>
      <c r="GV578" s="36"/>
      <c r="GW578" s="36"/>
      <c r="GX578" s="36"/>
      <c r="GY578" s="36"/>
      <c r="GZ578" s="36"/>
      <c r="HA578" s="36"/>
      <c r="HB578" s="36"/>
      <c r="HC578" s="36"/>
    </row>
    <row r="579" spans="1:211" s="38" customFormat="1" x14ac:dyDescent="0.25">
      <c r="A579" s="51"/>
      <c r="B579" s="97"/>
      <c r="C579" s="98"/>
      <c r="D579" s="19"/>
      <c r="E579" s="19"/>
      <c r="F579" s="19"/>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c r="CQ579" s="36"/>
      <c r="CR579" s="36"/>
      <c r="CS579" s="36"/>
      <c r="CT579" s="36"/>
      <c r="CU579" s="36"/>
      <c r="CV579" s="36"/>
      <c r="CW579" s="36"/>
      <c r="CX579" s="36"/>
      <c r="CY579" s="36"/>
      <c r="CZ579" s="36"/>
      <c r="DA579" s="36"/>
      <c r="DB579" s="36"/>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c r="EK579" s="36"/>
      <c r="EL579" s="36"/>
      <c r="EM579" s="36"/>
      <c r="EN579" s="36"/>
      <c r="EO579" s="36"/>
      <c r="EP579" s="36"/>
      <c r="EQ579" s="36"/>
      <c r="ER579" s="36"/>
      <c r="ES579" s="36"/>
      <c r="ET579" s="36"/>
      <c r="EU579" s="36"/>
      <c r="EV579" s="36"/>
      <c r="EW579" s="36"/>
      <c r="EX579" s="36"/>
      <c r="EY579" s="36"/>
      <c r="EZ579" s="36"/>
      <c r="FA579" s="36"/>
      <c r="FB579" s="36"/>
      <c r="FC579" s="36"/>
      <c r="FD579" s="36"/>
      <c r="FE579" s="36"/>
      <c r="FF579" s="36"/>
      <c r="FG579" s="36"/>
      <c r="FH579" s="36"/>
      <c r="FI579" s="36"/>
      <c r="FJ579" s="36"/>
      <c r="FK579" s="36"/>
      <c r="FL579" s="36"/>
      <c r="FM579" s="36"/>
      <c r="FN579" s="36"/>
      <c r="FO579" s="36"/>
      <c r="FP579" s="36"/>
      <c r="FQ579" s="36"/>
      <c r="FR579" s="36"/>
      <c r="FS579" s="36"/>
      <c r="FT579" s="36"/>
      <c r="FU579" s="36"/>
      <c r="FV579" s="36"/>
      <c r="FW579" s="36"/>
      <c r="FX579" s="36"/>
      <c r="FY579" s="36"/>
      <c r="FZ579" s="36"/>
      <c r="GA579" s="36"/>
      <c r="GB579" s="36"/>
      <c r="GC579" s="36"/>
      <c r="GD579" s="36"/>
      <c r="GE579" s="36"/>
      <c r="GF579" s="36"/>
      <c r="GG579" s="36"/>
      <c r="GH579" s="36"/>
      <c r="GI579" s="36"/>
      <c r="GJ579" s="36"/>
      <c r="GK579" s="36"/>
      <c r="GL579" s="36"/>
      <c r="GM579" s="36"/>
      <c r="GN579" s="36"/>
      <c r="GO579" s="36"/>
      <c r="GP579" s="36"/>
      <c r="GQ579" s="36"/>
      <c r="GR579" s="36"/>
      <c r="GS579" s="36"/>
      <c r="GT579" s="36"/>
      <c r="GU579" s="36"/>
      <c r="GV579" s="36"/>
      <c r="GW579" s="36"/>
      <c r="GX579" s="36"/>
      <c r="GY579" s="36"/>
      <c r="GZ579" s="36"/>
      <c r="HA579" s="36"/>
      <c r="HB579" s="36"/>
      <c r="HC579" s="36"/>
    </row>
    <row r="580" spans="1:211" s="38" customFormat="1" x14ac:dyDescent="0.25">
      <c r="A580" s="51"/>
      <c r="B580" s="97"/>
      <c r="C580" s="98"/>
      <c r="D580" s="19"/>
      <c r="E580" s="19"/>
      <c r="F580" s="19"/>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V580" s="36"/>
      <c r="BW580" s="36"/>
      <c r="BX580" s="36"/>
      <c r="BY580" s="36"/>
      <c r="BZ580" s="36"/>
      <c r="CA580" s="36"/>
      <c r="CB580" s="36"/>
      <c r="CC580" s="36"/>
      <c r="CD580" s="36"/>
      <c r="CE580" s="36"/>
      <c r="CF580" s="36"/>
      <c r="CG580" s="36"/>
      <c r="CH580" s="36"/>
      <c r="CI580" s="36"/>
      <c r="CJ580" s="36"/>
      <c r="CK580" s="36"/>
      <c r="CL580" s="36"/>
      <c r="CM580" s="36"/>
      <c r="CN580" s="36"/>
      <c r="CO580" s="36"/>
      <c r="CP580" s="36"/>
      <c r="CQ580" s="36"/>
      <c r="CR580" s="36"/>
      <c r="CS580" s="36"/>
      <c r="CT580" s="36"/>
      <c r="CU580" s="36"/>
      <c r="CV580" s="36"/>
      <c r="CW580" s="36"/>
      <c r="CX580" s="36"/>
      <c r="CY580" s="36"/>
      <c r="CZ580" s="36"/>
      <c r="DA580" s="36"/>
      <c r="DB580" s="36"/>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c r="EK580" s="36"/>
      <c r="EL580" s="36"/>
      <c r="EM580" s="36"/>
      <c r="EN580" s="36"/>
      <c r="EO580" s="36"/>
      <c r="EP580" s="36"/>
      <c r="EQ580" s="36"/>
      <c r="ER580" s="36"/>
      <c r="ES580" s="36"/>
      <c r="ET580" s="36"/>
      <c r="EU580" s="36"/>
      <c r="EV580" s="36"/>
      <c r="EW580" s="36"/>
      <c r="EX580" s="36"/>
      <c r="EY580" s="36"/>
      <c r="EZ580" s="36"/>
      <c r="FA580" s="36"/>
      <c r="FB580" s="36"/>
      <c r="FC580" s="36"/>
      <c r="FD580" s="36"/>
      <c r="FE580" s="36"/>
      <c r="FF580" s="36"/>
      <c r="FG580" s="36"/>
      <c r="FH580" s="36"/>
      <c r="FI580" s="36"/>
      <c r="FJ580" s="36"/>
      <c r="FK580" s="36"/>
      <c r="FL580" s="36"/>
      <c r="FM580" s="36"/>
      <c r="FN580" s="36"/>
      <c r="FO580" s="36"/>
      <c r="FP580" s="36"/>
      <c r="FQ580" s="36"/>
      <c r="FR580" s="36"/>
      <c r="FS580" s="36"/>
      <c r="FT580" s="36"/>
      <c r="FU580" s="36"/>
      <c r="FV580" s="36"/>
      <c r="FW580" s="36"/>
      <c r="FX580" s="36"/>
      <c r="FY580" s="36"/>
      <c r="FZ580" s="36"/>
      <c r="GA580" s="36"/>
      <c r="GB580" s="36"/>
      <c r="GC580" s="36"/>
      <c r="GD580" s="36"/>
      <c r="GE580" s="36"/>
      <c r="GF580" s="36"/>
      <c r="GG580" s="36"/>
      <c r="GH580" s="36"/>
      <c r="GI580" s="36"/>
      <c r="GJ580" s="36"/>
      <c r="GK580" s="36"/>
      <c r="GL580" s="36"/>
      <c r="GM580" s="36"/>
      <c r="GN580" s="36"/>
      <c r="GO580" s="36"/>
      <c r="GP580" s="36"/>
      <c r="GQ580" s="36"/>
      <c r="GR580" s="36"/>
      <c r="GS580" s="36"/>
      <c r="GT580" s="36"/>
      <c r="GU580" s="36"/>
      <c r="GV580" s="36"/>
      <c r="GW580" s="36"/>
      <c r="GX580" s="36"/>
      <c r="GY580" s="36"/>
      <c r="GZ580" s="36"/>
      <c r="HA580" s="36"/>
      <c r="HB580" s="36"/>
      <c r="HC580" s="36"/>
    </row>
    <row r="581" spans="1:211" s="38" customFormat="1" x14ac:dyDescent="0.25">
      <c r="A581" s="51"/>
      <c r="B581" s="97"/>
      <c r="C581" s="98"/>
      <c r="D581" s="19"/>
      <c r="E581" s="19"/>
      <c r="F581" s="19"/>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V581" s="36"/>
      <c r="BW581" s="36"/>
      <c r="BX581" s="36"/>
      <c r="BY581" s="36"/>
      <c r="BZ581" s="36"/>
      <c r="CA581" s="36"/>
      <c r="CB581" s="36"/>
      <c r="CC581" s="36"/>
      <c r="CD581" s="36"/>
      <c r="CE581" s="36"/>
      <c r="CF581" s="36"/>
      <c r="CG581" s="36"/>
      <c r="CH581" s="36"/>
      <c r="CI581" s="36"/>
      <c r="CJ581" s="36"/>
      <c r="CK581" s="36"/>
      <c r="CL581" s="36"/>
      <c r="CM581" s="36"/>
      <c r="CN581" s="36"/>
      <c r="CO581" s="36"/>
      <c r="CP581" s="36"/>
      <c r="CQ581" s="36"/>
      <c r="CR581" s="36"/>
      <c r="CS581" s="36"/>
      <c r="CT581" s="36"/>
      <c r="CU581" s="36"/>
      <c r="CV581" s="36"/>
      <c r="CW581" s="36"/>
      <c r="CX581" s="36"/>
      <c r="CY581" s="36"/>
      <c r="CZ581" s="36"/>
      <c r="DA581" s="36"/>
      <c r="DB581" s="36"/>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c r="EK581" s="36"/>
      <c r="EL581" s="36"/>
      <c r="EM581" s="36"/>
      <c r="EN581" s="36"/>
      <c r="EO581" s="36"/>
      <c r="EP581" s="36"/>
      <c r="EQ581" s="36"/>
      <c r="ER581" s="36"/>
      <c r="ES581" s="36"/>
      <c r="ET581" s="36"/>
      <c r="EU581" s="36"/>
      <c r="EV581" s="36"/>
      <c r="EW581" s="36"/>
      <c r="EX581" s="36"/>
      <c r="EY581" s="36"/>
      <c r="EZ581" s="36"/>
      <c r="FA581" s="36"/>
      <c r="FB581" s="36"/>
      <c r="FC581" s="36"/>
      <c r="FD581" s="36"/>
      <c r="FE581" s="36"/>
      <c r="FF581" s="36"/>
      <c r="FG581" s="36"/>
      <c r="FH581" s="36"/>
      <c r="FI581" s="36"/>
      <c r="FJ581" s="36"/>
      <c r="FK581" s="36"/>
      <c r="FL581" s="36"/>
      <c r="FM581" s="36"/>
      <c r="FN581" s="36"/>
      <c r="FO581" s="36"/>
      <c r="FP581" s="36"/>
      <c r="FQ581" s="36"/>
      <c r="FR581" s="36"/>
      <c r="FS581" s="36"/>
      <c r="FT581" s="36"/>
      <c r="FU581" s="36"/>
      <c r="FV581" s="36"/>
      <c r="FW581" s="36"/>
      <c r="FX581" s="36"/>
      <c r="FY581" s="36"/>
      <c r="FZ581" s="36"/>
      <c r="GA581" s="36"/>
      <c r="GB581" s="36"/>
      <c r="GC581" s="36"/>
      <c r="GD581" s="36"/>
      <c r="GE581" s="36"/>
      <c r="GF581" s="36"/>
      <c r="GG581" s="36"/>
      <c r="GH581" s="36"/>
      <c r="GI581" s="36"/>
      <c r="GJ581" s="36"/>
      <c r="GK581" s="36"/>
      <c r="GL581" s="36"/>
      <c r="GM581" s="36"/>
      <c r="GN581" s="36"/>
      <c r="GO581" s="36"/>
      <c r="GP581" s="36"/>
      <c r="GQ581" s="36"/>
      <c r="GR581" s="36"/>
      <c r="GS581" s="36"/>
      <c r="GT581" s="36"/>
      <c r="GU581" s="36"/>
      <c r="GV581" s="36"/>
      <c r="GW581" s="36"/>
      <c r="GX581" s="36"/>
      <c r="GY581" s="36"/>
      <c r="GZ581" s="36"/>
      <c r="HA581" s="36"/>
      <c r="HB581" s="36"/>
      <c r="HC581" s="36"/>
    </row>
    <row r="582" spans="1:211" s="38" customFormat="1" x14ac:dyDescent="0.25">
      <c r="A582" s="51"/>
      <c r="B582" s="97"/>
      <c r="C582" s="98"/>
      <c r="D582" s="19"/>
      <c r="E582" s="19"/>
      <c r="F582" s="19"/>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V582" s="36"/>
      <c r="BW582" s="36"/>
      <c r="BX582" s="36"/>
      <c r="BY582" s="36"/>
      <c r="BZ582" s="36"/>
      <c r="CA582" s="36"/>
      <c r="CB582" s="36"/>
      <c r="CC582" s="36"/>
      <c r="CD582" s="36"/>
      <c r="CE582" s="36"/>
      <c r="CF582" s="36"/>
      <c r="CG582" s="36"/>
      <c r="CH582" s="36"/>
      <c r="CI582" s="36"/>
      <c r="CJ582" s="36"/>
      <c r="CK582" s="36"/>
      <c r="CL582" s="36"/>
      <c r="CM582" s="36"/>
      <c r="CN582" s="36"/>
      <c r="CO582" s="36"/>
      <c r="CP582" s="36"/>
      <c r="CQ582" s="36"/>
      <c r="CR582" s="36"/>
      <c r="CS582" s="36"/>
      <c r="CT582" s="36"/>
      <c r="CU582" s="36"/>
      <c r="CV582" s="36"/>
      <c r="CW582" s="36"/>
      <c r="CX582" s="36"/>
      <c r="CY582" s="36"/>
      <c r="CZ582" s="36"/>
      <c r="DA582" s="36"/>
      <c r="DB582" s="36"/>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c r="EK582" s="36"/>
      <c r="EL582" s="36"/>
      <c r="EM582" s="36"/>
      <c r="EN582" s="36"/>
      <c r="EO582" s="36"/>
      <c r="EP582" s="36"/>
      <c r="EQ582" s="36"/>
      <c r="ER582" s="36"/>
      <c r="ES582" s="36"/>
      <c r="ET582" s="36"/>
      <c r="EU582" s="36"/>
      <c r="EV582" s="36"/>
      <c r="EW582" s="36"/>
      <c r="EX582" s="36"/>
      <c r="EY582" s="36"/>
      <c r="EZ582" s="36"/>
      <c r="FA582" s="36"/>
      <c r="FB582" s="36"/>
      <c r="FC582" s="36"/>
      <c r="FD582" s="36"/>
      <c r="FE582" s="36"/>
      <c r="FF582" s="36"/>
      <c r="FG582" s="36"/>
      <c r="FH582" s="36"/>
      <c r="FI582" s="36"/>
      <c r="FJ582" s="36"/>
      <c r="FK582" s="36"/>
      <c r="FL582" s="36"/>
      <c r="FM582" s="36"/>
      <c r="FN582" s="36"/>
      <c r="FO582" s="36"/>
      <c r="FP582" s="36"/>
      <c r="FQ582" s="36"/>
      <c r="FR582" s="36"/>
      <c r="FS582" s="36"/>
      <c r="FT582" s="36"/>
      <c r="FU582" s="36"/>
      <c r="FV582" s="36"/>
      <c r="FW582" s="36"/>
      <c r="FX582" s="36"/>
      <c r="FY582" s="36"/>
      <c r="FZ582" s="36"/>
      <c r="GA582" s="36"/>
      <c r="GB582" s="36"/>
      <c r="GC582" s="36"/>
      <c r="GD582" s="36"/>
      <c r="GE582" s="36"/>
      <c r="GF582" s="36"/>
      <c r="GG582" s="36"/>
      <c r="GH582" s="36"/>
      <c r="GI582" s="36"/>
      <c r="GJ582" s="36"/>
      <c r="GK582" s="36"/>
      <c r="GL582" s="36"/>
      <c r="GM582" s="36"/>
      <c r="GN582" s="36"/>
      <c r="GO582" s="36"/>
      <c r="GP582" s="36"/>
      <c r="GQ582" s="36"/>
      <c r="GR582" s="36"/>
      <c r="GS582" s="36"/>
      <c r="GT582" s="36"/>
      <c r="GU582" s="36"/>
      <c r="GV582" s="36"/>
      <c r="GW582" s="36"/>
      <c r="GX582" s="36"/>
      <c r="GY582" s="36"/>
      <c r="GZ582" s="36"/>
      <c r="HA582" s="36"/>
      <c r="HB582" s="36"/>
      <c r="HC582" s="36"/>
    </row>
    <row r="583" spans="1:211" s="38" customFormat="1" x14ac:dyDescent="0.25">
      <c r="A583" s="51"/>
      <c r="B583" s="97"/>
      <c r="C583" s="98"/>
      <c r="D583" s="19"/>
      <c r="E583" s="19"/>
      <c r="F583" s="19"/>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V583" s="36"/>
      <c r="BW583" s="36"/>
      <c r="BX583" s="36"/>
      <c r="BY583" s="36"/>
      <c r="BZ583" s="36"/>
      <c r="CA583" s="36"/>
      <c r="CB583" s="36"/>
      <c r="CC583" s="36"/>
      <c r="CD583" s="36"/>
      <c r="CE583" s="36"/>
      <c r="CF583" s="36"/>
      <c r="CG583" s="36"/>
      <c r="CH583" s="36"/>
      <c r="CI583" s="36"/>
      <c r="CJ583" s="36"/>
      <c r="CK583" s="36"/>
      <c r="CL583" s="36"/>
      <c r="CM583" s="36"/>
      <c r="CN583" s="36"/>
      <c r="CO583" s="36"/>
      <c r="CP583" s="36"/>
      <c r="CQ583" s="36"/>
      <c r="CR583" s="36"/>
      <c r="CS583" s="36"/>
      <c r="CT583" s="36"/>
      <c r="CU583" s="36"/>
      <c r="CV583" s="36"/>
      <c r="CW583" s="36"/>
      <c r="CX583" s="36"/>
      <c r="CY583" s="36"/>
      <c r="CZ583" s="36"/>
      <c r="DA583" s="36"/>
      <c r="DB583" s="36"/>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c r="EK583" s="36"/>
      <c r="EL583" s="36"/>
      <c r="EM583" s="36"/>
      <c r="EN583" s="36"/>
      <c r="EO583" s="36"/>
      <c r="EP583" s="36"/>
      <c r="EQ583" s="36"/>
      <c r="ER583" s="36"/>
      <c r="ES583" s="36"/>
      <c r="ET583" s="36"/>
      <c r="EU583" s="36"/>
      <c r="EV583" s="36"/>
      <c r="EW583" s="36"/>
      <c r="EX583" s="36"/>
      <c r="EY583" s="36"/>
      <c r="EZ583" s="36"/>
      <c r="FA583" s="36"/>
      <c r="FB583" s="36"/>
      <c r="FC583" s="36"/>
      <c r="FD583" s="36"/>
      <c r="FE583" s="36"/>
      <c r="FF583" s="36"/>
      <c r="FG583" s="36"/>
      <c r="FH583" s="36"/>
      <c r="FI583" s="36"/>
      <c r="FJ583" s="36"/>
      <c r="FK583" s="36"/>
      <c r="FL583" s="36"/>
      <c r="FM583" s="36"/>
      <c r="FN583" s="36"/>
      <c r="FO583" s="36"/>
      <c r="FP583" s="36"/>
      <c r="FQ583" s="36"/>
      <c r="FR583" s="36"/>
      <c r="FS583" s="36"/>
      <c r="FT583" s="36"/>
      <c r="FU583" s="36"/>
      <c r="FV583" s="36"/>
      <c r="FW583" s="36"/>
      <c r="FX583" s="36"/>
      <c r="FY583" s="36"/>
      <c r="FZ583" s="36"/>
      <c r="GA583" s="36"/>
      <c r="GB583" s="36"/>
      <c r="GC583" s="36"/>
      <c r="GD583" s="36"/>
      <c r="GE583" s="36"/>
      <c r="GF583" s="36"/>
      <c r="GG583" s="36"/>
      <c r="GH583" s="36"/>
      <c r="GI583" s="36"/>
      <c r="GJ583" s="36"/>
      <c r="GK583" s="36"/>
      <c r="GL583" s="36"/>
      <c r="GM583" s="36"/>
      <c r="GN583" s="36"/>
      <c r="GO583" s="36"/>
      <c r="GP583" s="36"/>
      <c r="GQ583" s="36"/>
      <c r="GR583" s="36"/>
      <c r="GS583" s="36"/>
      <c r="GT583" s="36"/>
      <c r="GU583" s="36"/>
      <c r="GV583" s="36"/>
      <c r="GW583" s="36"/>
      <c r="GX583" s="36"/>
      <c r="GY583" s="36"/>
      <c r="GZ583" s="36"/>
      <c r="HA583" s="36"/>
      <c r="HB583" s="36"/>
      <c r="HC583" s="36"/>
    </row>
    <row r="584" spans="1:211" s="38" customFormat="1" x14ac:dyDescent="0.25">
      <c r="A584" s="51"/>
      <c r="B584" s="97"/>
      <c r="C584" s="98"/>
      <c r="D584" s="19"/>
      <c r="E584" s="19"/>
      <c r="F584" s="19"/>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c r="BY584" s="36"/>
      <c r="BZ584" s="36"/>
      <c r="CA584" s="36"/>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36"/>
      <c r="DA584" s="36"/>
      <c r="DB584" s="36"/>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c r="EK584" s="36"/>
      <c r="EL584" s="36"/>
      <c r="EM584" s="36"/>
      <c r="EN584" s="36"/>
      <c r="EO584" s="36"/>
      <c r="EP584" s="36"/>
      <c r="EQ584" s="36"/>
      <c r="ER584" s="36"/>
      <c r="ES584" s="36"/>
      <c r="ET584" s="36"/>
      <c r="EU584" s="36"/>
      <c r="EV584" s="36"/>
      <c r="EW584" s="36"/>
      <c r="EX584" s="36"/>
      <c r="EY584" s="36"/>
      <c r="EZ584" s="36"/>
      <c r="FA584" s="36"/>
      <c r="FB584" s="36"/>
      <c r="FC584" s="36"/>
      <c r="FD584" s="36"/>
      <c r="FE584" s="36"/>
      <c r="FF584" s="36"/>
      <c r="FG584" s="36"/>
      <c r="FH584" s="36"/>
      <c r="FI584" s="36"/>
      <c r="FJ584" s="36"/>
      <c r="FK584" s="36"/>
      <c r="FL584" s="36"/>
      <c r="FM584" s="36"/>
      <c r="FN584" s="36"/>
      <c r="FO584" s="36"/>
      <c r="FP584" s="36"/>
      <c r="FQ584" s="36"/>
      <c r="FR584" s="36"/>
      <c r="FS584" s="36"/>
      <c r="FT584" s="36"/>
      <c r="FU584" s="36"/>
      <c r="FV584" s="36"/>
      <c r="FW584" s="36"/>
      <c r="FX584" s="36"/>
      <c r="FY584" s="36"/>
      <c r="FZ584" s="36"/>
      <c r="GA584" s="36"/>
      <c r="GB584" s="36"/>
      <c r="GC584" s="36"/>
      <c r="GD584" s="36"/>
      <c r="GE584" s="36"/>
      <c r="GF584" s="36"/>
      <c r="GG584" s="36"/>
      <c r="GH584" s="36"/>
      <c r="GI584" s="36"/>
      <c r="GJ584" s="36"/>
      <c r="GK584" s="36"/>
      <c r="GL584" s="36"/>
      <c r="GM584" s="36"/>
      <c r="GN584" s="36"/>
      <c r="GO584" s="36"/>
      <c r="GP584" s="36"/>
      <c r="GQ584" s="36"/>
      <c r="GR584" s="36"/>
      <c r="GS584" s="36"/>
      <c r="GT584" s="36"/>
      <c r="GU584" s="36"/>
      <c r="GV584" s="36"/>
      <c r="GW584" s="36"/>
      <c r="GX584" s="36"/>
      <c r="GY584" s="36"/>
      <c r="GZ584" s="36"/>
      <c r="HA584" s="36"/>
      <c r="HB584" s="36"/>
      <c r="HC584" s="36"/>
    </row>
    <row r="585" spans="1:211" s="38" customFormat="1" x14ac:dyDescent="0.25">
      <c r="A585" s="51"/>
      <c r="B585" s="97"/>
      <c r="C585" s="98"/>
      <c r="D585" s="19"/>
      <c r="E585" s="19"/>
      <c r="F585" s="19"/>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c r="BY585" s="36"/>
      <c r="BZ585" s="36"/>
      <c r="CA585" s="36"/>
      <c r="CB585" s="36"/>
      <c r="CC585" s="36"/>
      <c r="CD585" s="36"/>
      <c r="CE585" s="36"/>
      <c r="CF585" s="36"/>
      <c r="CG585" s="36"/>
      <c r="CH585" s="36"/>
      <c r="CI585" s="36"/>
      <c r="CJ585" s="36"/>
      <c r="CK585" s="36"/>
      <c r="CL585" s="36"/>
      <c r="CM585" s="36"/>
      <c r="CN585" s="36"/>
      <c r="CO585" s="36"/>
      <c r="CP585" s="36"/>
      <c r="CQ585" s="36"/>
      <c r="CR585" s="36"/>
      <c r="CS585" s="36"/>
      <c r="CT585" s="36"/>
      <c r="CU585" s="36"/>
      <c r="CV585" s="36"/>
      <c r="CW585" s="36"/>
      <c r="CX585" s="36"/>
      <c r="CY585" s="36"/>
      <c r="CZ585" s="36"/>
      <c r="DA585" s="36"/>
      <c r="DB585" s="36"/>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c r="EK585" s="36"/>
      <c r="EL585" s="36"/>
      <c r="EM585" s="36"/>
      <c r="EN585" s="36"/>
      <c r="EO585" s="36"/>
      <c r="EP585" s="36"/>
      <c r="EQ585" s="36"/>
      <c r="ER585" s="36"/>
      <c r="ES585" s="36"/>
      <c r="ET585" s="36"/>
      <c r="EU585" s="36"/>
      <c r="EV585" s="36"/>
      <c r="EW585" s="36"/>
      <c r="EX585" s="36"/>
      <c r="EY585" s="36"/>
      <c r="EZ585" s="36"/>
      <c r="FA585" s="36"/>
      <c r="FB585" s="36"/>
      <c r="FC585" s="36"/>
      <c r="FD585" s="36"/>
      <c r="FE585" s="36"/>
      <c r="FF585" s="36"/>
      <c r="FG585" s="36"/>
      <c r="FH585" s="36"/>
      <c r="FI585" s="36"/>
      <c r="FJ585" s="36"/>
      <c r="FK585" s="36"/>
      <c r="FL585" s="36"/>
      <c r="FM585" s="36"/>
      <c r="FN585" s="36"/>
      <c r="FO585" s="36"/>
      <c r="FP585" s="36"/>
      <c r="FQ585" s="36"/>
      <c r="FR585" s="36"/>
      <c r="FS585" s="36"/>
      <c r="FT585" s="36"/>
      <c r="FU585" s="36"/>
      <c r="FV585" s="36"/>
      <c r="FW585" s="36"/>
      <c r="FX585" s="36"/>
      <c r="FY585" s="36"/>
      <c r="FZ585" s="36"/>
      <c r="GA585" s="36"/>
      <c r="GB585" s="36"/>
      <c r="GC585" s="36"/>
      <c r="GD585" s="36"/>
      <c r="GE585" s="36"/>
      <c r="GF585" s="36"/>
      <c r="GG585" s="36"/>
      <c r="GH585" s="36"/>
      <c r="GI585" s="36"/>
      <c r="GJ585" s="36"/>
      <c r="GK585" s="36"/>
      <c r="GL585" s="36"/>
      <c r="GM585" s="36"/>
      <c r="GN585" s="36"/>
      <c r="GO585" s="36"/>
      <c r="GP585" s="36"/>
      <c r="GQ585" s="36"/>
      <c r="GR585" s="36"/>
      <c r="GS585" s="36"/>
      <c r="GT585" s="36"/>
      <c r="GU585" s="36"/>
      <c r="GV585" s="36"/>
      <c r="GW585" s="36"/>
      <c r="GX585" s="36"/>
      <c r="GY585" s="36"/>
      <c r="GZ585" s="36"/>
      <c r="HA585" s="36"/>
      <c r="HB585" s="36"/>
      <c r="HC585" s="36"/>
    </row>
    <row r="586" spans="1:211" s="38" customFormat="1" x14ac:dyDescent="0.25">
      <c r="A586" s="51"/>
      <c r="B586" s="97"/>
      <c r="C586" s="98"/>
      <c r="D586" s="19"/>
      <c r="E586" s="19"/>
      <c r="F586" s="19"/>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6"/>
      <c r="EV586" s="36"/>
      <c r="EW586" s="36"/>
      <c r="EX586" s="36"/>
      <c r="EY586" s="36"/>
      <c r="EZ586" s="36"/>
      <c r="FA586" s="36"/>
      <c r="FB586" s="36"/>
      <c r="FC586" s="36"/>
      <c r="FD586" s="36"/>
      <c r="FE586" s="36"/>
      <c r="FF586" s="36"/>
      <c r="FG586" s="36"/>
      <c r="FH586" s="36"/>
      <c r="FI586" s="36"/>
      <c r="FJ586" s="36"/>
      <c r="FK586" s="36"/>
      <c r="FL586" s="36"/>
      <c r="FM586" s="36"/>
      <c r="FN586" s="36"/>
      <c r="FO586" s="36"/>
      <c r="FP586" s="36"/>
      <c r="FQ586" s="36"/>
      <c r="FR586" s="36"/>
      <c r="FS586" s="36"/>
      <c r="FT586" s="36"/>
      <c r="FU586" s="36"/>
      <c r="FV586" s="36"/>
      <c r="FW586" s="36"/>
      <c r="FX586" s="36"/>
      <c r="FY586" s="36"/>
      <c r="FZ586" s="36"/>
      <c r="GA586" s="36"/>
      <c r="GB586" s="36"/>
      <c r="GC586" s="36"/>
      <c r="GD586" s="36"/>
      <c r="GE586" s="36"/>
      <c r="GF586" s="36"/>
      <c r="GG586" s="36"/>
      <c r="GH586" s="36"/>
      <c r="GI586" s="36"/>
      <c r="GJ586" s="36"/>
      <c r="GK586" s="36"/>
      <c r="GL586" s="36"/>
      <c r="GM586" s="36"/>
      <c r="GN586" s="36"/>
      <c r="GO586" s="36"/>
      <c r="GP586" s="36"/>
      <c r="GQ586" s="36"/>
      <c r="GR586" s="36"/>
      <c r="GS586" s="36"/>
      <c r="GT586" s="36"/>
      <c r="GU586" s="36"/>
      <c r="GV586" s="36"/>
      <c r="GW586" s="36"/>
      <c r="GX586" s="36"/>
      <c r="GY586" s="36"/>
      <c r="GZ586" s="36"/>
      <c r="HA586" s="36"/>
      <c r="HB586" s="36"/>
      <c r="HC586" s="36"/>
    </row>
    <row r="587" spans="1:211" s="38" customFormat="1" x14ac:dyDescent="0.25">
      <c r="A587" s="51"/>
      <c r="B587" s="97"/>
      <c r="C587" s="98"/>
      <c r="D587" s="19"/>
      <c r="E587" s="19"/>
      <c r="F587" s="19"/>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V587" s="36"/>
      <c r="BW587" s="36"/>
      <c r="BX587" s="36"/>
      <c r="BY587" s="36"/>
      <c r="BZ587" s="36"/>
      <c r="CA587" s="36"/>
      <c r="CB587" s="36"/>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c r="EV587" s="36"/>
      <c r="EW587" s="36"/>
      <c r="EX587" s="36"/>
      <c r="EY587" s="36"/>
      <c r="EZ587" s="36"/>
      <c r="FA587" s="36"/>
      <c r="FB587" s="36"/>
      <c r="FC587" s="36"/>
      <c r="FD587" s="36"/>
      <c r="FE587" s="36"/>
      <c r="FF587" s="36"/>
      <c r="FG587" s="36"/>
      <c r="FH587" s="36"/>
      <c r="FI587" s="36"/>
      <c r="FJ587" s="36"/>
      <c r="FK587" s="36"/>
      <c r="FL587" s="36"/>
      <c r="FM587" s="36"/>
      <c r="FN587" s="36"/>
      <c r="FO587" s="36"/>
      <c r="FP587" s="36"/>
      <c r="FQ587" s="36"/>
      <c r="FR587" s="36"/>
      <c r="FS587" s="36"/>
      <c r="FT587" s="36"/>
      <c r="FU587" s="36"/>
      <c r="FV587" s="36"/>
      <c r="FW587" s="36"/>
      <c r="FX587" s="36"/>
      <c r="FY587" s="36"/>
      <c r="FZ587" s="36"/>
      <c r="GA587" s="36"/>
      <c r="GB587" s="36"/>
      <c r="GC587" s="36"/>
      <c r="GD587" s="36"/>
      <c r="GE587" s="36"/>
      <c r="GF587" s="36"/>
      <c r="GG587" s="36"/>
      <c r="GH587" s="36"/>
      <c r="GI587" s="36"/>
      <c r="GJ587" s="36"/>
      <c r="GK587" s="36"/>
      <c r="GL587" s="36"/>
      <c r="GM587" s="36"/>
      <c r="GN587" s="36"/>
      <c r="GO587" s="36"/>
      <c r="GP587" s="36"/>
      <c r="GQ587" s="36"/>
      <c r="GR587" s="36"/>
      <c r="GS587" s="36"/>
      <c r="GT587" s="36"/>
      <c r="GU587" s="36"/>
      <c r="GV587" s="36"/>
      <c r="GW587" s="36"/>
      <c r="GX587" s="36"/>
      <c r="GY587" s="36"/>
      <c r="GZ587" s="36"/>
      <c r="HA587" s="36"/>
      <c r="HB587" s="36"/>
      <c r="HC587" s="36"/>
    </row>
    <row r="588" spans="1:211" s="38" customFormat="1" x14ac:dyDescent="0.25">
      <c r="A588" s="51"/>
      <c r="B588" s="97"/>
      <c r="C588" s="98"/>
      <c r="D588" s="19"/>
      <c r="E588" s="19"/>
      <c r="F588" s="19"/>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c r="BY588" s="36"/>
      <c r="BZ588" s="36"/>
      <c r="CA588" s="36"/>
      <c r="CB588" s="36"/>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c r="CY588" s="36"/>
      <c r="CZ588" s="36"/>
      <c r="DA588" s="36"/>
      <c r="DB588" s="36"/>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c r="EV588" s="36"/>
      <c r="EW588" s="36"/>
      <c r="EX588" s="36"/>
      <c r="EY588" s="36"/>
      <c r="EZ588" s="36"/>
      <c r="FA588" s="36"/>
      <c r="FB588" s="36"/>
      <c r="FC588" s="36"/>
      <c r="FD588" s="36"/>
      <c r="FE588" s="36"/>
      <c r="FF588" s="36"/>
      <c r="FG588" s="36"/>
      <c r="FH588" s="36"/>
      <c r="FI588" s="36"/>
      <c r="FJ588" s="36"/>
      <c r="FK588" s="36"/>
      <c r="FL588" s="36"/>
      <c r="FM588" s="36"/>
      <c r="FN588" s="36"/>
      <c r="FO588" s="36"/>
      <c r="FP588" s="36"/>
      <c r="FQ588" s="36"/>
      <c r="FR588" s="36"/>
      <c r="FS588" s="36"/>
      <c r="FT588" s="36"/>
      <c r="FU588" s="36"/>
      <c r="FV588" s="36"/>
      <c r="FW588" s="36"/>
      <c r="FX588" s="36"/>
      <c r="FY588" s="36"/>
      <c r="FZ588" s="36"/>
      <c r="GA588" s="36"/>
      <c r="GB588" s="36"/>
      <c r="GC588" s="36"/>
      <c r="GD588" s="36"/>
      <c r="GE588" s="36"/>
      <c r="GF588" s="36"/>
      <c r="GG588" s="36"/>
      <c r="GH588" s="36"/>
      <c r="GI588" s="36"/>
      <c r="GJ588" s="36"/>
      <c r="GK588" s="36"/>
      <c r="GL588" s="36"/>
      <c r="GM588" s="36"/>
      <c r="GN588" s="36"/>
      <c r="GO588" s="36"/>
      <c r="GP588" s="36"/>
      <c r="GQ588" s="36"/>
      <c r="GR588" s="36"/>
      <c r="GS588" s="36"/>
      <c r="GT588" s="36"/>
      <c r="GU588" s="36"/>
      <c r="GV588" s="36"/>
      <c r="GW588" s="36"/>
      <c r="GX588" s="36"/>
      <c r="GY588" s="36"/>
      <c r="GZ588" s="36"/>
      <c r="HA588" s="36"/>
      <c r="HB588" s="36"/>
      <c r="HC588" s="36"/>
    </row>
    <row r="589" spans="1:211" s="38" customFormat="1" x14ac:dyDescent="0.25">
      <c r="A589" s="51"/>
      <c r="B589" s="97"/>
      <c r="C589" s="98"/>
      <c r="D589" s="19"/>
      <c r="E589" s="19"/>
      <c r="F589" s="19"/>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c r="BY589" s="36"/>
      <c r="BZ589" s="36"/>
      <c r="CA589" s="36"/>
      <c r="CB589" s="36"/>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c r="CY589" s="36"/>
      <c r="CZ589" s="36"/>
      <c r="DA589" s="36"/>
      <c r="DB589" s="36"/>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c r="EK589" s="36"/>
      <c r="EL589" s="36"/>
      <c r="EM589" s="36"/>
      <c r="EN589" s="36"/>
      <c r="EO589" s="36"/>
      <c r="EP589" s="36"/>
      <c r="EQ589" s="36"/>
      <c r="ER589" s="36"/>
      <c r="ES589" s="36"/>
      <c r="ET589" s="36"/>
      <c r="EU589" s="36"/>
      <c r="EV589" s="36"/>
      <c r="EW589" s="36"/>
      <c r="EX589" s="36"/>
      <c r="EY589" s="36"/>
      <c r="EZ589" s="36"/>
      <c r="FA589" s="36"/>
      <c r="FB589" s="36"/>
      <c r="FC589" s="36"/>
      <c r="FD589" s="36"/>
      <c r="FE589" s="36"/>
      <c r="FF589" s="36"/>
      <c r="FG589" s="36"/>
      <c r="FH589" s="36"/>
      <c r="FI589" s="36"/>
      <c r="FJ589" s="36"/>
      <c r="FK589" s="36"/>
      <c r="FL589" s="36"/>
      <c r="FM589" s="36"/>
      <c r="FN589" s="36"/>
      <c r="FO589" s="36"/>
      <c r="FP589" s="36"/>
      <c r="FQ589" s="36"/>
      <c r="FR589" s="36"/>
      <c r="FS589" s="36"/>
      <c r="FT589" s="36"/>
      <c r="FU589" s="36"/>
      <c r="FV589" s="36"/>
      <c r="FW589" s="36"/>
      <c r="FX589" s="36"/>
      <c r="FY589" s="36"/>
      <c r="FZ589" s="36"/>
      <c r="GA589" s="36"/>
      <c r="GB589" s="36"/>
      <c r="GC589" s="36"/>
      <c r="GD589" s="36"/>
      <c r="GE589" s="36"/>
      <c r="GF589" s="36"/>
      <c r="GG589" s="36"/>
      <c r="GH589" s="36"/>
      <c r="GI589" s="36"/>
      <c r="GJ589" s="36"/>
      <c r="GK589" s="36"/>
      <c r="GL589" s="36"/>
      <c r="GM589" s="36"/>
      <c r="GN589" s="36"/>
      <c r="GO589" s="36"/>
      <c r="GP589" s="36"/>
      <c r="GQ589" s="36"/>
      <c r="GR589" s="36"/>
      <c r="GS589" s="36"/>
      <c r="GT589" s="36"/>
      <c r="GU589" s="36"/>
      <c r="GV589" s="36"/>
      <c r="GW589" s="36"/>
      <c r="GX589" s="36"/>
      <c r="GY589" s="36"/>
      <c r="GZ589" s="36"/>
      <c r="HA589" s="36"/>
      <c r="HB589" s="36"/>
      <c r="HC589" s="36"/>
    </row>
    <row r="590" spans="1:211" s="38" customFormat="1" x14ac:dyDescent="0.25">
      <c r="A590" s="51"/>
      <c r="B590" s="97"/>
      <c r="C590" s="98"/>
      <c r="D590" s="19"/>
      <c r="E590" s="19"/>
      <c r="F590" s="19"/>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c r="BY590" s="36"/>
      <c r="BZ590" s="36"/>
      <c r="CA590" s="36"/>
      <c r="CB590" s="36"/>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c r="CY590" s="36"/>
      <c r="CZ590" s="36"/>
      <c r="DA590" s="36"/>
      <c r="DB590" s="36"/>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c r="EK590" s="36"/>
      <c r="EL590" s="36"/>
      <c r="EM590" s="36"/>
      <c r="EN590" s="36"/>
      <c r="EO590" s="36"/>
      <c r="EP590" s="36"/>
      <c r="EQ590" s="36"/>
      <c r="ER590" s="36"/>
      <c r="ES590" s="36"/>
      <c r="ET590" s="36"/>
      <c r="EU590" s="36"/>
      <c r="EV590" s="36"/>
      <c r="EW590" s="36"/>
      <c r="EX590" s="36"/>
      <c r="EY590" s="36"/>
      <c r="EZ590" s="36"/>
      <c r="FA590" s="36"/>
      <c r="FB590" s="36"/>
      <c r="FC590" s="36"/>
      <c r="FD590" s="36"/>
      <c r="FE590" s="36"/>
      <c r="FF590" s="36"/>
      <c r="FG590" s="36"/>
      <c r="FH590" s="36"/>
      <c r="FI590" s="36"/>
      <c r="FJ590" s="36"/>
      <c r="FK590" s="36"/>
      <c r="FL590" s="36"/>
      <c r="FM590" s="36"/>
      <c r="FN590" s="36"/>
      <c r="FO590" s="36"/>
      <c r="FP590" s="36"/>
      <c r="FQ590" s="36"/>
      <c r="FR590" s="36"/>
      <c r="FS590" s="36"/>
      <c r="FT590" s="36"/>
      <c r="FU590" s="36"/>
      <c r="FV590" s="36"/>
      <c r="FW590" s="36"/>
      <c r="FX590" s="36"/>
      <c r="FY590" s="36"/>
      <c r="FZ590" s="36"/>
      <c r="GA590" s="36"/>
      <c r="GB590" s="36"/>
      <c r="GC590" s="36"/>
      <c r="GD590" s="36"/>
      <c r="GE590" s="36"/>
      <c r="GF590" s="36"/>
      <c r="GG590" s="36"/>
      <c r="GH590" s="36"/>
      <c r="GI590" s="36"/>
      <c r="GJ590" s="36"/>
      <c r="GK590" s="36"/>
      <c r="GL590" s="36"/>
      <c r="GM590" s="36"/>
      <c r="GN590" s="36"/>
      <c r="GO590" s="36"/>
      <c r="GP590" s="36"/>
      <c r="GQ590" s="36"/>
      <c r="GR590" s="36"/>
      <c r="GS590" s="36"/>
      <c r="GT590" s="36"/>
      <c r="GU590" s="36"/>
      <c r="GV590" s="36"/>
      <c r="GW590" s="36"/>
      <c r="GX590" s="36"/>
      <c r="GY590" s="36"/>
      <c r="GZ590" s="36"/>
      <c r="HA590" s="36"/>
      <c r="HB590" s="36"/>
      <c r="HC590" s="36"/>
    </row>
    <row r="591" spans="1:211" s="38" customFormat="1" x14ac:dyDescent="0.25">
      <c r="A591" s="51"/>
      <c r="B591" s="97"/>
      <c r="C591" s="98"/>
      <c r="D591" s="19"/>
      <c r="E591" s="19"/>
      <c r="F591" s="19"/>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c r="BY591" s="36"/>
      <c r="BZ591" s="36"/>
      <c r="CA591" s="36"/>
      <c r="CB591" s="36"/>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c r="CY591" s="36"/>
      <c r="CZ591" s="36"/>
      <c r="DA591" s="36"/>
      <c r="DB591" s="36"/>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c r="EV591" s="36"/>
      <c r="EW591" s="36"/>
      <c r="EX591" s="36"/>
      <c r="EY591" s="36"/>
      <c r="EZ591" s="36"/>
      <c r="FA591" s="36"/>
      <c r="FB591" s="36"/>
      <c r="FC591" s="36"/>
      <c r="FD591" s="36"/>
      <c r="FE591" s="36"/>
      <c r="FF591" s="36"/>
      <c r="FG591" s="36"/>
      <c r="FH591" s="36"/>
      <c r="FI591" s="36"/>
      <c r="FJ591" s="36"/>
      <c r="FK591" s="36"/>
      <c r="FL591" s="36"/>
      <c r="FM591" s="36"/>
      <c r="FN591" s="36"/>
      <c r="FO591" s="36"/>
      <c r="FP591" s="36"/>
      <c r="FQ591" s="36"/>
      <c r="FR591" s="36"/>
      <c r="FS591" s="36"/>
      <c r="FT591" s="36"/>
      <c r="FU591" s="36"/>
      <c r="FV591" s="36"/>
      <c r="FW591" s="36"/>
      <c r="FX591" s="36"/>
      <c r="FY591" s="36"/>
      <c r="FZ591" s="36"/>
      <c r="GA591" s="36"/>
      <c r="GB591" s="36"/>
      <c r="GC591" s="36"/>
      <c r="GD591" s="36"/>
      <c r="GE591" s="36"/>
      <c r="GF591" s="36"/>
      <c r="GG591" s="36"/>
      <c r="GH591" s="36"/>
      <c r="GI591" s="36"/>
      <c r="GJ591" s="36"/>
      <c r="GK591" s="36"/>
      <c r="GL591" s="36"/>
      <c r="GM591" s="36"/>
      <c r="GN591" s="36"/>
      <c r="GO591" s="36"/>
      <c r="GP591" s="36"/>
      <c r="GQ591" s="36"/>
      <c r="GR591" s="36"/>
      <c r="GS591" s="36"/>
      <c r="GT591" s="36"/>
      <c r="GU591" s="36"/>
      <c r="GV591" s="36"/>
      <c r="GW591" s="36"/>
      <c r="GX591" s="36"/>
      <c r="GY591" s="36"/>
      <c r="GZ591" s="36"/>
      <c r="HA591" s="36"/>
      <c r="HB591" s="36"/>
      <c r="HC591" s="36"/>
    </row>
    <row r="592" spans="1:211" s="38" customFormat="1" x14ac:dyDescent="0.25">
      <c r="A592" s="51"/>
      <c r="B592" s="97"/>
      <c r="C592" s="98"/>
      <c r="D592" s="19"/>
      <c r="E592" s="19"/>
      <c r="F592" s="19"/>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c r="BY592" s="36"/>
      <c r="BZ592" s="36"/>
      <c r="CA592" s="36"/>
      <c r="CB592" s="36"/>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c r="EV592" s="36"/>
      <c r="EW592" s="36"/>
      <c r="EX592" s="36"/>
      <c r="EY592" s="36"/>
      <c r="EZ592" s="36"/>
      <c r="FA592" s="36"/>
      <c r="FB592" s="36"/>
      <c r="FC592" s="36"/>
      <c r="FD592" s="36"/>
      <c r="FE592" s="36"/>
      <c r="FF592" s="36"/>
      <c r="FG592" s="36"/>
      <c r="FH592" s="36"/>
      <c r="FI592" s="36"/>
      <c r="FJ592" s="36"/>
      <c r="FK592" s="36"/>
      <c r="FL592" s="36"/>
      <c r="FM592" s="36"/>
      <c r="FN592" s="36"/>
      <c r="FO592" s="36"/>
      <c r="FP592" s="36"/>
      <c r="FQ592" s="36"/>
      <c r="FR592" s="36"/>
      <c r="FS592" s="36"/>
      <c r="FT592" s="36"/>
      <c r="FU592" s="36"/>
      <c r="FV592" s="36"/>
      <c r="FW592" s="36"/>
      <c r="FX592" s="36"/>
      <c r="FY592" s="36"/>
      <c r="FZ592" s="36"/>
      <c r="GA592" s="36"/>
      <c r="GB592" s="36"/>
      <c r="GC592" s="36"/>
      <c r="GD592" s="36"/>
      <c r="GE592" s="36"/>
      <c r="GF592" s="36"/>
      <c r="GG592" s="36"/>
      <c r="GH592" s="36"/>
      <c r="GI592" s="36"/>
      <c r="GJ592" s="36"/>
      <c r="GK592" s="36"/>
      <c r="GL592" s="36"/>
      <c r="GM592" s="36"/>
      <c r="GN592" s="36"/>
      <c r="GO592" s="36"/>
      <c r="GP592" s="36"/>
      <c r="GQ592" s="36"/>
      <c r="GR592" s="36"/>
      <c r="GS592" s="36"/>
      <c r="GT592" s="36"/>
      <c r="GU592" s="36"/>
      <c r="GV592" s="36"/>
      <c r="GW592" s="36"/>
      <c r="GX592" s="36"/>
      <c r="GY592" s="36"/>
      <c r="GZ592" s="36"/>
      <c r="HA592" s="36"/>
      <c r="HB592" s="36"/>
      <c r="HC592" s="36"/>
    </row>
    <row r="593" spans="1:211" s="38" customFormat="1" x14ac:dyDescent="0.25">
      <c r="A593" s="51"/>
      <c r="B593" s="97"/>
      <c r="C593" s="98"/>
      <c r="D593" s="19"/>
      <c r="E593" s="19"/>
      <c r="F593" s="19"/>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c r="EK593" s="36"/>
      <c r="EL593" s="36"/>
      <c r="EM593" s="36"/>
      <c r="EN593" s="36"/>
      <c r="EO593" s="36"/>
      <c r="EP593" s="36"/>
      <c r="EQ593" s="36"/>
      <c r="ER593" s="36"/>
      <c r="ES593" s="36"/>
      <c r="ET593" s="36"/>
      <c r="EU593" s="36"/>
      <c r="EV593" s="36"/>
      <c r="EW593" s="36"/>
      <c r="EX593" s="36"/>
      <c r="EY593" s="36"/>
      <c r="EZ593" s="36"/>
      <c r="FA593" s="36"/>
      <c r="FB593" s="36"/>
      <c r="FC593" s="36"/>
      <c r="FD593" s="36"/>
      <c r="FE593" s="36"/>
      <c r="FF593" s="36"/>
      <c r="FG593" s="36"/>
      <c r="FH593" s="36"/>
      <c r="FI593" s="36"/>
      <c r="FJ593" s="36"/>
      <c r="FK593" s="36"/>
      <c r="FL593" s="36"/>
      <c r="FM593" s="36"/>
      <c r="FN593" s="36"/>
      <c r="FO593" s="36"/>
      <c r="FP593" s="36"/>
      <c r="FQ593" s="36"/>
      <c r="FR593" s="36"/>
      <c r="FS593" s="36"/>
      <c r="FT593" s="36"/>
      <c r="FU593" s="36"/>
      <c r="FV593" s="36"/>
      <c r="FW593" s="36"/>
      <c r="FX593" s="36"/>
      <c r="FY593" s="36"/>
      <c r="FZ593" s="36"/>
      <c r="GA593" s="36"/>
      <c r="GB593" s="36"/>
      <c r="GC593" s="36"/>
      <c r="GD593" s="36"/>
      <c r="GE593" s="36"/>
      <c r="GF593" s="36"/>
      <c r="GG593" s="36"/>
      <c r="GH593" s="36"/>
      <c r="GI593" s="36"/>
      <c r="GJ593" s="36"/>
      <c r="GK593" s="36"/>
      <c r="GL593" s="36"/>
      <c r="GM593" s="36"/>
      <c r="GN593" s="36"/>
      <c r="GO593" s="36"/>
      <c r="GP593" s="36"/>
      <c r="GQ593" s="36"/>
      <c r="GR593" s="36"/>
      <c r="GS593" s="36"/>
      <c r="GT593" s="36"/>
      <c r="GU593" s="36"/>
      <c r="GV593" s="36"/>
      <c r="GW593" s="36"/>
      <c r="GX593" s="36"/>
      <c r="GY593" s="36"/>
      <c r="GZ593" s="36"/>
      <c r="HA593" s="36"/>
      <c r="HB593" s="36"/>
      <c r="HC593" s="36"/>
    </row>
    <row r="594" spans="1:211" s="38" customFormat="1" x14ac:dyDescent="0.25">
      <c r="A594" s="51"/>
      <c r="B594" s="97"/>
      <c r="C594" s="98"/>
      <c r="D594" s="19"/>
      <c r="E594" s="19"/>
      <c r="F594" s="19"/>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V594" s="36"/>
      <c r="BW594" s="36"/>
      <c r="BX594" s="36"/>
      <c r="BY594" s="36"/>
      <c r="BZ594" s="36"/>
      <c r="CA594" s="36"/>
      <c r="CB594" s="36"/>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c r="CY594" s="36"/>
      <c r="CZ594" s="36"/>
      <c r="DA594" s="36"/>
      <c r="DB594" s="36"/>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c r="EK594" s="36"/>
      <c r="EL594" s="36"/>
      <c r="EM594" s="36"/>
      <c r="EN594" s="36"/>
      <c r="EO594" s="36"/>
      <c r="EP594" s="36"/>
      <c r="EQ594" s="36"/>
      <c r="ER594" s="36"/>
      <c r="ES594" s="36"/>
      <c r="ET594" s="36"/>
      <c r="EU594" s="36"/>
      <c r="EV594" s="36"/>
      <c r="EW594" s="36"/>
      <c r="EX594" s="36"/>
      <c r="EY594" s="36"/>
      <c r="EZ594" s="36"/>
      <c r="FA594" s="36"/>
      <c r="FB594" s="36"/>
      <c r="FC594" s="36"/>
      <c r="FD594" s="36"/>
      <c r="FE594" s="36"/>
      <c r="FF594" s="36"/>
      <c r="FG594" s="36"/>
      <c r="FH594" s="36"/>
      <c r="FI594" s="36"/>
      <c r="FJ594" s="36"/>
      <c r="FK594" s="36"/>
      <c r="FL594" s="36"/>
      <c r="FM594" s="36"/>
      <c r="FN594" s="36"/>
      <c r="FO594" s="36"/>
      <c r="FP594" s="36"/>
      <c r="FQ594" s="36"/>
      <c r="FR594" s="36"/>
      <c r="FS594" s="36"/>
      <c r="FT594" s="36"/>
      <c r="FU594" s="36"/>
      <c r="FV594" s="36"/>
      <c r="FW594" s="36"/>
      <c r="FX594" s="36"/>
      <c r="FY594" s="36"/>
      <c r="FZ594" s="36"/>
      <c r="GA594" s="36"/>
      <c r="GB594" s="36"/>
      <c r="GC594" s="36"/>
      <c r="GD594" s="36"/>
      <c r="GE594" s="36"/>
      <c r="GF594" s="36"/>
      <c r="GG594" s="36"/>
      <c r="GH594" s="36"/>
      <c r="GI594" s="36"/>
      <c r="GJ594" s="36"/>
      <c r="GK594" s="36"/>
      <c r="GL594" s="36"/>
      <c r="GM594" s="36"/>
      <c r="GN594" s="36"/>
      <c r="GO594" s="36"/>
      <c r="GP594" s="36"/>
      <c r="GQ594" s="36"/>
      <c r="GR594" s="36"/>
      <c r="GS594" s="36"/>
      <c r="GT594" s="36"/>
      <c r="GU594" s="36"/>
      <c r="GV594" s="36"/>
      <c r="GW594" s="36"/>
      <c r="GX594" s="36"/>
      <c r="GY594" s="36"/>
      <c r="GZ594" s="36"/>
      <c r="HA594" s="36"/>
      <c r="HB594" s="36"/>
      <c r="HC594" s="36"/>
    </row>
    <row r="595" spans="1:211" s="38" customFormat="1" x14ac:dyDescent="0.25">
      <c r="A595" s="51"/>
      <c r="B595" s="97"/>
      <c r="C595" s="98"/>
      <c r="D595" s="19"/>
      <c r="E595" s="19"/>
      <c r="F595" s="19"/>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V595" s="36"/>
      <c r="BW595" s="36"/>
      <c r="BX595" s="36"/>
      <c r="BY595" s="36"/>
      <c r="BZ595" s="36"/>
      <c r="CA595" s="36"/>
      <c r="CB595" s="36"/>
      <c r="CC595" s="36"/>
      <c r="CD595" s="36"/>
      <c r="CE595" s="36"/>
      <c r="CF595" s="36"/>
      <c r="CG595" s="36"/>
      <c r="CH595" s="36"/>
      <c r="CI595" s="36"/>
      <c r="CJ595" s="36"/>
      <c r="CK595" s="36"/>
      <c r="CL595" s="36"/>
      <c r="CM595" s="36"/>
      <c r="CN595" s="36"/>
      <c r="CO595" s="36"/>
      <c r="CP595" s="36"/>
      <c r="CQ595" s="36"/>
      <c r="CR595" s="36"/>
      <c r="CS595" s="36"/>
      <c r="CT595" s="36"/>
      <c r="CU595" s="36"/>
      <c r="CV595" s="36"/>
      <c r="CW595" s="36"/>
      <c r="CX595" s="36"/>
      <c r="CY595" s="36"/>
      <c r="CZ595" s="36"/>
      <c r="DA595" s="36"/>
      <c r="DB595" s="36"/>
      <c r="DC595" s="36"/>
      <c r="DD595" s="36"/>
      <c r="DE595" s="36"/>
      <c r="DF595" s="36"/>
      <c r="DG595" s="36"/>
      <c r="DH595" s="36"/>
      <c r="DI595" s="36"/>
      <c r="DJ595" s="36"/>
      <c r="DK595" s="36"/>
      <c r="DL595" s="36"/>
      <c r="DM595" s="36"/>
      <c r="DN595" s="36"/>
      <c r="DO595" s="36"/>
      <c r="DP595" s="36"/>
      <c r="DQ595" s="36"/>
      <c r="DR595" s="36"/>
      <c r="DS595" s="36"/>
      <c r="DT595" s="36"/>
      <c r="DU595" s="36"/>
      <c r="DV595" s="36"/>
      <c r="DW595" s="36"/>
      <c r="DX595" s="36"/>
      <c r="DY595" s="36"/>
      <c r="DZ595" s="36"/>
      <c r="EA595" s="36"/>
      <c r="EB595" s="36"/>
      <c r="EC595" s="36"/>
      <c r="ED595" s="36"/>
      <c r="EE595" s="36"/>
      <c r="EF595" s="36"/>
      <c r="EG595" s="36"/>
      <c r="EH595" s="36"/>
      <c r="EI595" s="36"/>
      <c r="EJ595" s="36"/>
      <c r="EK595" s="36"/>
      <c r="EL595" s="36"/>
      <c r="EM595" s="36"/>
      <c r="EN595" s="36"/>
      <c r="EO595" s="36"/>
      <c r="EP595" s="36"/>
      <c r="EQ595" s="36"/>
      <c r="ER595" s="36"/>
      <c r="ES595" s="36"/>
      <c r="ET595" s="36"/>
      <c r="EU595" s="36"/>
      <c r="EV595" s="36"/>
      <c r="EW595" s="36"/>
      <c r="EX595" s="36"/>
      <c r="EY595" s="36"/>
      <c r="EZ595" s="36"/>
      <c r="FA595" s="36"/>
      <c r="FB595" s="36"/>
      <c r="FC595" s="36"/>
      <c r="FD595" s="36"/>
      <c r="FE595" s="36"/>
      <c r="FF595" s="36"/>
      <c r="FG595" s="36"/>
      <c r="FH595" s="36"/>
      <c r="FI595" s="36"/>
      <c r="FJ595" s="36"/>
      <c r="FK595" s="36"/>
      <c r="FL595" s="36"/>
      <c r="FM595" s="36"/>
      <c r="FN595" s="36"/>
      <c r="FO595" s="36"/>
      <c r="FP595" s="36"/>
      <c r="FQ595" s="36"/>
      <c r="FR595" s="36"/>
      <c r="FS595" s="36"/>
      <c r="FT595" s="36"/>
      <c r="FU595" s="36"/>
      <c r="FV595" s="36"/>
      <c r="FW595" s="36"/>
      <c r="FX595" s="36"/>
      <c r="FY595" s="36"/>
      <c r="FZ595" s="36"/>
      <c r="GA595" s="36"/>
      <c r="GB595" s="36"/>
      <c r="GC595" s="36"/>
      <c r="GD595" s="36"/>
      <c r="GE595" s="36"/>
      <c r="GF595" s="36"/>
      <c r="GG595" s="36"/>
      <c r="GH595" s="36"/>
      <c r="GI595" s="36"/>
      <c r="GJ595" s="36"/>
      <c r="GK595" s="36"/>
      <c r="GL595" s="36"/>
      <c r="GM595" s="36"/>
      <c r="GN595" s="36"/>
      <c r="GO595" s="36"/>
      <c r="GP595" s="36"/>
      <c r="GQ595" s="36"/>
      <c r="GR595" s="36"/>
      <c r="GS595" s="36"/>
      <c r="GT595" s="36"/>
      <c r="GU595" s="36"/>
      <c r="GV595" s="36"/>
      <c r="GW595" s="36"/>
      <c r="GX595" s="36"/>
      <c r="GY595" s="36"/>
      <c r="GZ595" s="36"/>
      <c r="HA595" s="36"/>
      <c r="HB595" s="36"/>
      <c r="HC595" s="36"/>
    </row>
    <row r="596" spans="1:211" s="38" customFormat="1" x14ac:dyDescent="0.25">
      <c r="A596" s="51"/>
      <c r="B596" s="97"/>
      <c r="C596" s="98"/>
      <c r="D596" s="19"/>
      <c r="E596" s="19"/>
      <c r="F596" s="19"/>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6"/>
      <c r="EV596" s="36"/>
      <c r="EW596" s="36"/>
      <c r="EX596" s="36"/>
      <c r="EY596" s="36"/>
      <c r="EZ596" s="36"/>
      <c r="FA596" s="36"/>
      <c r="FB596" s="36"/>
      <c r="FC596" s="36"/>
      <c r="FD596" s="36"/>
      <c r="FE596" s="36"/>
      <c r="FF596" s="36"/>
      <c r="FG596" s="36"/>
      <c r="FH596" s="36"/>
      <c r="FI596" s="36"/>
      <c r="FJ596" s="36"/>
      <c r="FK596" s="36"/>
      <c r="FL596" s="36"/>
      <c r="FM596" s="36"/>
      <c r="FN596" s="36"/>
      <c r="FO596" s="36"/>
      <c r="FP596" s="36"/>
      <c r="FQ596" s="36"/>
      <c r="FR596" s="36"/>
      <c r="FS596" s="36"/>
      <c r="FT596" s="36"/>
      <c r="FU596" s="36"/>
      <c r="FV596" s="36"/>
      <c r="FW596" s="36"/>
      <c r="FX596" s="36"/>
      <c r="FY596" s="36"/>
      <c r="FZ596" s="36"/>
      <c r="GA596" s="36"/>
      <c r="GB596" s="36"/>
      <c r="GC596" s="36"/>
      <c r="GD596" s="36"/>
      <c r="GE596" s="36"/>
      <c r="GF596" s="36"/>
      <c r="GG596" s="36"/>
      <c r="GH596" s="36"/>
      <c r="GI596" s="36"/>
      <c r="GJ596" s="36"/>
      <c r="GK596" s="36"/>
      <c r="GL596" s="36"/>
      <c r="GM596" s="36"/>
      <c r="GN596" s="36"/>
      <c r="GO596" s="36"/>
      <c r="GP596" s="36"/>
      <c r="GQ596" s="36"/>
      <c r="GR596" s="36"/>
      <c r="GS596" s="36"/>
      <c r="GT596" s="36"/>
      <c r="GU596" s="36"/>
      <c r="GV596" s="36"/>
      <c r="GW596" s="36"/>
      <c r="GX596" s="36"/>
      <c r="GY596" s="36"/>
      <c r="GZ596" s="36"/>
      <c r="HA596" s="36"/>
      <c r="HB596" s="36"/>
      <c r="HC596" s="36"/>
    </row>
    <row r="597" spans="1:211" s="38" customFormat="1" x14ac:dyDescent="0.25">
      <c r="A597" s="51"/>
      <c r="B597" s="97"/>
      <c r="C597" s="98"/>
      <c r="D597" s="19"/>
      <c r="E597" s="19"/>
      <c r="F597" s="19"/>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c r="BY597" s="36"/>
      <c r="BZ597" s="36"/>
      <c r="CA597" s="36"/>
      <c r="CB597" s="36"/>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c r="CY597" s="36"/>
      <c r="CZ597" s="36"/>
      <c r="DA597" s="36"/>
      <c r="DB597" s="36"/>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c r="EU597" s="36"/>
      <c r="EV597" s="36"/>
      <c r="EW597" s="36"/>
      <c r="EX597" s="36"/>
      <c r="EY597" s="36"/>
      <c r="EZ597" s="36"/>
      <c r="FA597" s="36"/>
      <c r="FB597" s="36"/>
      <c r="FC597" s="36"/>
      <c r="FD597" s="36"/>
      <c r="FE597" s="36"/>
      <c r="FF597" s="36"/>
      <c r="FG597" s="36"/>
      <c r="FH597" s="36"/>
      <c r="FI597" s="36"/>
      <c r="FJ597" s="36"/>
      <c r="FK597" s="36"/>
      <c r="FL597" s="36"/>
      <c r="FM597" s="36"/>
      <c r="FN597" s="36"/>
      <c r="FO597" s="36"/>
      <c r="FP597" s="36"/>
      <c r="FQ597" s="36"/>
      <c r="FR597" s="36"/>
      <c r="FS597" s="36"/>
      <c r="FT597" s="36"/>
      <c r="FU597" s="36"/>
      <c r="FV597" s="36"/>
      <c r="FW597" s="36"/>
      <c r="FX597" s="36"/>
      <c r="FY597" s="36"/>
      <c r="FZ597" s="36"/>
      <c r="GA597" s="36"/>
      <c r="GB597" s="36"/>
      <c r="GC597" s="36"/>
      <c r="GD597" s="36"/>
      <c r="GE597" s="36"/>
      <c r="GF597" s="36"/>
      <c r="GG597" s="36"/>
      <c r="GH597" s="36"/>
      <c r="GI597" s="36"/>
      <c r="GJ597" s="36"/>
      <c r="GK597" s="36"/>
      <c r="GL597" s="36"/>
      <c r="GM597" s="36"/>
      <c r="GN597" s="36"/>
      <c r="GO597" s="36"/>
      <c r="GP597" s="36"/>
      <c r="GQ597" s="36"/>
      <c r="GR597" s="36"/>
      <c r="GS597" s="36"/>
      <c r="GT597" s="36"/>
      <c r="GU597" s="36"/>
      <c r="GV597" s="36"/>
      <c r="GW597" s="36"/>
      <c r="GX597" s="36"/>
      <c r="GY597" s="36"/>
      <c r="GZ597" s="36"/>
      <c r="HA597" s="36"/>
      <c r="HB597" s="36"/>
      <c r="HC597" s="36"/>
    </row>
    <row r="598" spans="1:211" s="38" customFormat="1" x14ac:dyDescent="0.25">
      <c r="A598" s="51"/>
      <c r="B598" s="97"/>
      <c r="C598" s="98"/>
      <c r="D598" s="19"/>
      <c r="E598" s="19"/>
      <c r="F598" s="19"/>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V598" s="36"/>
      <c r="BW598" s="36"/>
      <c r="BX598" s="36"/>
      <c r="BY598" s="36"/>
      <c r="BZ598" s="36"/>
      <c r="CA598" s="36"/>
      <c r="CB598" s="36"/>
      <c r="CC598" s="36"/>
      <c r="CD598" s="36"/>
      <c r="CE598" s="36"/>
      <c r="CF598" s="36"/>
      <c r="CG598" s="36"/>
      <c r="CH598" s="36"/>
      <c r="CI598" s="36"/>
      <c r="CJ598" s="36"/>
      <c r="CK598" s="36"/>
      <c r="CL598" s="36"/>
      <c r="CM598" s="36"/>
      <c r="CN598" s="36"/>
      <c r="CO598" s="36"/>
      <c r="CP598" s="36"/>
      <c r="CQ598" s="36"/>
      <c r="CR598" s="36"/>
      <c r="CS598" s="36"/>
      <c r="CT598" s="36"/>
      <c r="CU598" s="36"/>
      <c r="CV598" s="36"/>
      <c r="CW598" s="36"/>
      <c r="CX598" s="36"/>
      <c r="CY598" s="36"/>
      <c r="CZ598" s="36"/>
      <c r="DA598" s="36"/>
      <c r="DB598" s="36"/>
      <c r="DC598" s="36"/>
      <c r="DD598" s="36"/>
      <c r="DE598" s="36"/>
      <c r="DF598" s="36"/>
      <c r="DG598" s="36"/>
      <c r="DH598" s="36"/>
      <c r="DI598" s="36"/>
      <c r="DJ598" s="36"/>
      <c r="DK598" s="36"/>
      <c r="DL598" s="36"/>
      <c r="DM598" s="36"/>
      <c r="DN598" s="36"/>
      <c r="DO598" s="36"/>
      <c r="DP598" s="36"/>
      <c r="DQ598" s="36"/>
      <c r="DR598" s="36"/>
      <c r="DS598" s="36"/>
      <c r="DT598" s="36"/>
      <c r="DU598" s="36"/>
      <c r="DV598" s="36"/>
      <c r="DW598" s="36"/>
      <c r="DX598" s="36"/>
      <c r="DY598" s="36"/>
      <c r="DZ598" s="36"/>
      <c r="EA598" s="36"/>
      <c r="EB598" s="36"/>
      <c r="EC598" s="36"/>
      <c r="ED598" s="36"/>
      <c r="EE598" s="36"/>
      <c r="EF598" s="36"/>
      <c r="EG598" s="36"/>
      <c r="EH598" s="36"/>
      <c r="EI598" s="36"/>
      <c r="EJ598" s="36"/>
      <c r="EK598" s="36"/>
      <c r="EL598" s="36"/>
      <c r="EM598" s="36"/>
      <c r="EN598" s="36"/>
      <c r="EO598" s="36"/>
      <c r="EP598" s="36"/>
      <c r="EQ598" s="36"/>
      <c r="ER598" s="36"/>
      <c r="ES598" s="36"/>
      <c r="ET598" s="36"/>
      <c r="EU598" s="36"/>
      <c r="EV598" s="36"/>
      <c r="EW598" s="36"/>
      <c r="EX598" s="36"/>
      <c r="EY598" s="36"/>
      <c r="EZ598" s="36"/>
      <c r="FA598" s="36"/>
      <c r="FB598" s="36"/>
      <c r="FC598" s="36"/>
      <c r="FD598" s="36"/>
      <c r="FE598" s="36"/>
      <c r="FF598" s="36"/>
      <c r="FG598" s="36"/>
      <c r="FH598" s="36"/>
      <c r="FI598" s="36"/>
      <c r="FJ598" s="36"/>
      <c r="FK598" s="36"/>
      <c r="FL598" s="36"/>
      <c r="FM598" s="36"/>
      <c r="FN598" s="36"/>
      <c r="FO598" s="36"/>
      <c r="FP598" s="36"/>
      <c r="FQ598" s="36"/>
      <c r="FR598" s="36"/>
      <c r="FS598" s="36"/>
      <c r="FT598" s="36"/>
      <c r="FU598" s="36"/>
      <c r="FV598" s="36"/>
      <c r="FW598" s="36"/>
      <c r="FX598" s="36"/>
      <c r="FY598" s="36"/>
      <c r="FZ598" s="36"/>
      <c r="GA598" s="36"/>
      <c r="GB598" s="36"/>
      <c r="GC598" s="36"/>
      <c r="GD598" s="36"/>
      <c r="GE598" s="36"/>
      <c r="GF598" s="36"/>
      <c r="GG598" s="36"/>
      <c r="GH598" s="36"/>
      <c r="GI598" s="36"/>
      <c r="GJ598" s="36"/>
      <c r="GK598" s="36"/>
      <c r="GL598" s="36"/>
      <c r="GM598" s="36"/>
      <c r="GN598" s="36"/>
      <c r="GO598" s="36"/>
      <c r="GP598" s="36"/>
      <c r="GQ598" s="36"/>
      <c r="GR598" s="36"/>
      <c r="GS598" s="36"/>
      <c r="GT598" s="36"/>
      <c r="GU598" s="36"/>
      <c r="GV598" s="36"/>
      <c r="GW598" s="36"/>
      <c r="GX598" s="36"/>
      <c r="GY598" s="36"/>
      <c r="GZ598" s="36"/>
      <c r="HA598" s="36"/>
      <c r="HB598" s="36"/>
      <c r="HC598" s="36"/>
    </row>
    <row r="599" spans="1:211" s="38" customFormat="1" x14ac:dyDescent="0.25">
      <c r="A599" s="51"/>
      <c r="B599" s="97"/>
      <c r="C599" s="98"/>
      <c r="D599" s="19"/>
      <c r="E599" s="19"/>
      <c r="F599" s="19"/>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c r="BY599" s="36"/>
      <c r="BZ599" s="36"/>
      <c r="CA599" s="36"/>
      <c r="CB599" s="36"/>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c r="CY599" s="36"/>
      <c r="CZ599" s="36"/>
      <c r="DA599" s="36"/>
      <c r="DB599" s="36"/>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c r="EU599" s="36"/>
      <c r="EV599" s="36"/>
      <c r="EW599" s="36"/>
      <c r="EX599" s="36"/>
      <c r="EY599" s="36"/>
      <c r="EZ599" s="36"/>
      <c r="FA599" s="36"/>
      <c r="FB599" s="36"/>
      <c r="FC599" s="36"/>
      <c r="FD599" s="36"/>
      <c r="FE599" s="36"/>
      <c r="FF599" s="36"/>
      <c r="FG599" s="36"/>
      <c r="FH599" s="36"/>
      <c r="FI599" s="36"/>
      <c r="FJ599" s="36"/>
      <c r="FK599" s="36"/>
      <c r="FL599" s="36"/>
      <c r="FM599" s="36"/>
      <c r="FN599" s="36"/>
      <c r="FO599" s="36"/>
      <c r="FP599" s="36"/>
      <c r="FQ599" s="36"/>
      <c r="FR599" s="36"/>
      <c r="FS599" s="36"/>
      <c r="FT599" s="36"/>
      <c r="FU599" s="36"/>
      <c r="FV599" s="36"/>
      <c r="FW599" s="36"/>
      <c r="FX599" s="36"/>
      <c r="FY599" s="36"/>
      <c r="FZ599" s="36"/>
      <c r="GA599" s="36"/>
      <c r="GB599" s="36"/>
      <c r="GC599" s="36"/>
      <c r="GD599" s="36"/>
      <c r="GE599" s="36"/>
      <c r="GF599" s="36"/>
      <c r="GG599" s="36"/>
      <c r="GH599" s="36"/>
      <c r="GI599" s="36"/>
      <c r="GJ599" s="36"/>
      <c r="GK599" s="36"/>
      <c r="GL599" s="36"/>
      <c r="GM599" s="36"/>
      <c r="GN599" s="36"/>
      <c r="GO599" s="36"/>
      <c r="GP599" s="36"/>
      <c r="GQ599" s="36"/>
      <c r="GR599" s="36"/>
      <c r="GS599" s="36"/>
      <c r="GT599" s="36"/>
      <c r="GU599" s="36"/>
      <c r="GV599" s="36"/>
      <c r="GW599" s="36"/>
      <c r="GX599" s="36"/>
      <c r="GY599" s="36"/>
      <c r="GZ599" s="36"/>
      <c r="HA599" s="36"/>
      <c r="HB599" s="36"/>
      <c r="HC599" s="36"/>
    </row>
    <row r="600" spans="1:211" s="38" customFormat="1" x14ac:dyDescent="0.25">
      <c r="A600" s="51"/>
      <c r="B600" s="97"/>
      <c r="C600" s="98"/>
      <c r="D600" s="19"/>
      <c r="E600" s="19"/>
      <c r="F600" s="19"/>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36"/>
      <c r="EV600" s="36"/>
      <c r="EW600" s="36"/>
      <c r="EX600" s="36"/>
      <c r="EY600" s="36"/>
      <c r="EZ600" s="36"/>
      <c r="FA600" s="36"/>
      <c r="FB600" s="36"/>
      <c r="FC600" s="36"/>
      <c r="FD600" s="36"/>
      <c r="FE600" s="36"/>
      <c r="FF600" s="36"/>
      <c r="FG600" s="36"/>
      <c r="FH600" s="36"/>
      <c r="FI600" s="36"/>
      <c r="FJ600" s="36"/>
      <c r="FK600" s="36"/>
      <c r="FL600" s="36"/>
      <c r="FM600" s="36"/>
      <c r="FN600" s="36"/>
      <c r="FO600" s="36"/>
      <c r="FP600" s="36"/>
      <c r="FQ600" s="36"/>
      <c r="FR600" s="36"/>
      <c r="FS600" s="36"/>
      <c r="FT600" s="36"/>
      <c r="FU600" s="36"/>
      <c r="FV600" s="36"/>
      <c r="FW600" s="36"/>
      <c r="FX600" s="36"/>
      <c r="FY600" s="36"/>
      <c r="FZ600" s="36"/>
      <c r="GA600" s="36"/>
      <c r="GB600" s="36"/>
      <c r="GC600" s="36"/>
      <c r="GD600" s="36"/>
      <c r="GE600" s="36"/>
      <c r="GF600" s="36"/>
      <c r="GG600" s="36"/>
      <c r="GH600" s="36"/>
      <c r="GI600" s="36"/>
      <c r="GJ600" s="36"/>
      <c r="GK600" s="36"/>
      <c r="GL600" s="36"/>
      <c r="GM600" s="36"/>
      <c r="GN600" s="36"/>
      <c r="GO600" s="36"/>
      <c r="GP600" s="36"/>
      <c r="GQ600" s="36"/>
      <c r="GR600" s="36"/>
      <c r="GS600" s="36"/>
      <c r="GT600" s="36"/>
      <c r="GU600" s="36"/>
      <c r="GV600" s="36"/>
      <c r="GW600" s="36"/>
      <c r="GX600" s="36"/>
      <c r="GY600" s="36"/>
      <c r="GZ600" s="36"/>
      <c r="HA600" s="36"/>
      <c r="HB600" s="36"/>
      <c r="HC600" s="36"/>
    </row>
    <row r="601" spans="1:211" s="38" customFormat="1" x14ac:dyDescent="0.25">
      <c r="A601" s="51"/>
      <c r="B601" s="97"/>
      <c r="C601" s="98"/>
      <c r="D601" s="19"/>
      <c r="E601" s="19"/>
      <c r="F601" s="19"/>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c r="BY601" s="36"/>
      <c r="BZ601" s="36"/>
      <c r="CA601" s="36"/>
      <c r="CB601" s="36"/>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c r="EU601" s="36"/>
      <c r="EV601" s="36"/>
      <c r="EW601" s="36"/>
      <c r="EX601" s="36"/>
      <c r="EY601" s="36"/>
      <c r="EZ601" s="36"/>
      <c r="FA601" s="36"/>
      <c r="FB601" s="36"/>
      <c r="FC601" s="36"/>
      <c r="FD601" s="36"/>
      <c r="FE601" s="36"/>
      <c r="FF601" s="36"/>
      <c r="FG601" s="36"/>
      <c r="FH601" s="36"/>
      <c r="FI601" s="36"/>
      <c r="FJ601" s="36"/>
      <c r="FK601" s="36"/>
      <c r="FL601" s="36"/>
      <c r="FM601" s="36"/>
      <c r="FN601" s="36"/>
      <c r="FO601" s="36"/>
      <c r="FP601" s="36"/>
      <c r="FQ601" s="36"/>
      <c r="FR601" s="36"/>
      <c r="FS601" s="36"/>
      <c r="FT601" s="36"/>
      <c r="FU601" s="36"/>
      <c r="FV601" s="36"/>
      <c r="FW601" s="36"/>
      <c r="FX601" s="36"/>
      <c r="FY601" s="36"/>
      <c r="FZ601" s="36"/>
      <c r="GA601" s="36"/>
      <c r="GB601" s="36"/>
      <c r="GC601" s="36"/>
      <c r="GD601" s="36"/>
      <c r="GE601" s="36"/>
      <c r="GF601" s="36"/>
      <c r="GG601" s="36"/>
      <c r="GH601" s="36"/>
      <c r="GI601" s="36"/>
      <c r="GJ601" s="36"/>
      <c r="GK601" s="36"/>
      <c r="GL601" s="36"/>
      <c r="GM601" s="36"/>
      <c r="GN601" s="36"/>
      <c r="GO601" s="36"/>
      <c r="GP601" s="36"/>
      <c r="GQ601" s="36"/>
      <c r="GR601" s="36"/>
      <c r="GS601" s="36"/>
      <c r="GT601" s="36"/>
      <c r="GU601" s="36"/>
      <c r="GV601" s="36"/>
      <c r="GW601" s="36"/>
      <c r="GX601" s="36"/>
      <c r="GY601" s="36"/>
      <c r="GZ601" s="36"/>
      <c r="HA601" s="36"/>
      <c r="HB601" s="36"/>
      <c r="HC601" s="36"/>
    </row>
    <row r="602" spans="1:211" s="38" customFormat="1" x14ac:dyDescent="0.25">
      <c r="A602" s="51"/>
      <c r="B602" s="97"/>
      <c r="C602" s="98"/>
      <c r="D602" s="19"/>
      <c r="E602" s="19"/>
      <c r="F602" s="19"/>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V602" s="36"/>
      <c r="BW602" s="36"/>
      <c r="BX602" s="36"/>
      <c r="BY602" s="36"/>
      <c r="BZ602" s="36"/>
      <c r="CA602" s="36"/>
      <c r="CB602" s="36"/>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c r="EU602" s="36"/>
      <c r="EV602" s="36"/>
      <c r="EW602" s="36"/>
      <c r="EX602" s="36"/>
      <c r="EY602" s="36"/>
      <c r="EZ602" s="36"/>
      <c r="FA602" s="36"/>
      <c r="FB602" s="36"/>
      <c r="FC602" s="36"/>
      <c r="FD602" s="36"/>
      <c r="FE602" s="36"/>
      <c r="FF602" s="36"/>
      <c r="FG602" s="36"/>
      <c r="FH602" s="36"/>
      <c r="FI602" s="36"/>
      <c r="FJ602" s="36"/>
      <c r="FK602" s="36"/>
      <c r="FL602" s="36"/>
      <c r="FM602" s="36"/>
      <c r="FN602" s="36"/>
      <c r="FO602" s="36"/>
      <c r="FP602" s="36"/>
      <c r="FQ602" s="36"/>
      <c r="FR602" s="36"/>
      <c r="FS602" s="36"/>
      <c r="FT602" s="36"/>
      <c r="FU602" s="36"/>
      <c r="FV602" s="36"/>
      <c r="FW602" s="36"/>
      <c r="FX602" s="36"/>
      <c r="FY602" s="36"/>
      <c r="FZ602" s="36"/>
      <c r="GA602" s="36"/>
      <c r="GB602" s="36"/>
      <c r="GC602" s="36"/>
      <c r="GD602" s="36"/>
      <c r="GE602" s="36"/>
      <c r="GF602" s="36"/>
      <c r="GG602" s="36"/>
      <c r="GH602" s="36"/>
      <c r="GI602" s="36"/>
      <c r="GJ602" s="36"/>
      <c r="GK602" s="36"/>
      <c r="GL602" s="36"/>
      <c r="GM602" s="36"/>
      <c r="GN602" s="36"/>
      <c r="GO602" s="36"/>
      <c r="GP602" s="36"/>
      <c r="GQ602" s="36"/>
      <c r="GR602" s="36"/>
      <c r="GS602" s="36"/>
      <c r="GT602" s="36"/>
      <c r="GU602" s="36"/>
      <c r="GV602" s="36"/>
      <c r="GW602" s="36"/>
      <c r="GX602" s="36"/>
      <c r="GY602" s="36"/>
      <c r="GZ602" s="36"/>
      <c r="HA602" s="36"/>
      <c r="HB602" s="36"/>
      <c r="HC602" s="36"/>
    </row>
    <row r="603" spans="1:211" s="38" customFormat="1" x14ac:dyDescent="0.25">
      <c r="A603" s="51"/>
      <c r="B603" s="97"/>
      <c r="C603" s="98"/>
      <c r="D603" s="19"/>
      <c r="E603" s="19"/>
      <c r="F603" s="19"/>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V603" s="36"/>
      <c r="BW603" s="36"/>
      <c r="BX603" s="36"/>
      <c r="BY603" s="36"/>
      <c r="BZ603" s="36"/>
      <c r="CA603" s="36"/>
      <c r="CB603" s="36"/>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c r="CY603" s="36"/>
      <c r="CZ603" s="36"/>
      <c r="DA603" s="36"/>
      <c r="DB603" s="36"/>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c r="EU603" s="36"/>
      <c r="EV603" s="36"/>
      <c r="EW603" s="36"/>
      <c r="EX603" s="36"/>
      <c r="EY603" s="36"/>
      <c r="EZ603" s="36"/>
      <c r="FA603" s="36"/>
      <c r="FB603" s="36"/>
      <c r="FC603" s="36"/>
      <c r="FD603" s="36"/>
      <c r="FE603" s="36"/>
      <c r="FF603" s="36"/>
      <c r="FG603" s="36"/>
      <c r="FH603" s="36"/>
      <c r="FI603" s="36"/>
      <c r="FJ603" s="36"/>
      <c r="FK603" s="36"/>
      <c r="FL603" s="36"/>
      <c r="FM603" s="36"/>
      <c r="FN603" s="36"/>
      <c r="FO603" s="36"/>
      <c r="FP603" s="36"/>
      <c r="FQ603" s="36"/>
      <c r="FR603" s="36"/>
      <c r="FS603" s="36"/>
      <c r="FT603" s="36"/>
      <c r="FU603" s="36"/>
      <c r="FV603" s="36"/>
      <c r="FW603" s="36"/>
      <c r="FX603" s="36"/>
      <c r="FY603" s="36"/>
      <c r="FZ603" s="36"/>
      <c r="GA603" s="36"/>
      <c r="GB603" s="36"/>
      <c r="GC603" s="36"/>
      <c r="GD603" s="36"/>
      <c r="GE603" s="36"/>
      <c r="GF603" s="36"/>
      <c r="GG603" s="36"/>
      <c r="GH603" s="36"/>
      <c r="GI603" s="36"/>
      <c r="GJ603" s="36"/>
      <c r="GK603" s="36"/>
      <c r="GL603" s="36"/>
      <c r="GM603" s="36"/>
      <c r="GN603" s="36"/>
      <c r="GO603" s="36"/>
      <c r="GP603" s="36"/>
      <c r="GQ603" s="36"/>
      <c r="GR603" s="36"/>
      <c r="GS603" s="36"/>
      <c r="GT603" s="36"/>
      <c r="GU603" s="36"/>
      <c r="GV603" s="36"/>
      <c r="GW603" s="36"/>
      <c r="GX603" s="36"/>
      <c r="GY603" s="36"/>
      <c r="GZ603" s="36"/>
      <c r="HA603" s="36"/>
      <c r="HB603" s="36"/>
      <c r="HC603" s="36"/>
    </row>
    <row r="604" spans="1:211" s="38" customFormat="1" x14ac:dyDescent="0.25">
      <c r="A604" s="51"/>
      <c r="B604" s="97"/>
      <c r="C604" s="98"/>
      <c r="D604" s="19"/>
      <c r="E604" s="19"/>
      <c r="F604" s="19"/>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c r="BY604" s="36"/>
      <c r="BZ604" s="36"/>
      <c r="CA604" s="36"/>
      <c r="CB604" s="36"/>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c r="CY604" s="36"/>
      <c r="CZ604" s="36"/>
      <c r="DA604" s="36"/>
      <c r="DB604" s="36"/>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c r="EU604" s="36"/>
      <c r="EV604" s="36"/>
      <c r="EW604" s="36"/>
      <c r="EX604" s="36"/>
      <c r="EY604" s="36"/>
      <c r="EZ604" s="36"/>
      <c r="FA604" s="36"/>
      <c r="FB604" s="36"/>
      <c r="FC604" s="36"/>
      <c r="FD604" s="36"/>
      <c r="FE604" s="36"/>
      <c r="FF604" s="36"/>
      <c r="FG604" s="36"/>
      <c r="FH604" s="36"/>
      <c r="FI604" s="36"/>
      <c r="FJ604" s="36"/>
      <c r="FK604" s="36"/>
      <c r="FL604" s="36"/>
      <c r="FM604" s="36"/>
      <c r="FN604" s="36"/>
      <c r="FO604" s="36"/>
      <c r="FP604" s="36"/>
      <c r="FQ604" s="36"/>
      <c r="FR604" s="36"/>
      <c r="FS604" s="36"/>
      <c r="FT604" s="36"/>
      <c r="FU604" s="36"/>
      <c r="FV604" s="36"/>
      <c r="FW604" s="36"/>
      <c r="FX604" s="36"/>
      <c r="FY604" s="36"/>
      <c r="FZ604" s="36"/>
      <c r="GA604" s="36"/>
      <c r="GB604" s="36"/>
      <c r="GC604" s="36"/>
      <c r="GD604" s="36"/>
      <c r="GE604" s="36"/>
      <c r="GF604" s="36"/>
      <c r="GG604" s="36"/>
      <c r="GH604" s="36"/>
      <c r="GI604" s="36"/>
      <c r="GJ604" s="36"/>
      <c r="GK604" s="36"/>
      <c r="GL604" s="36"/>
      <c r="GM604" s="36"/>
      <c r="GN604" s="36"/>
      <c r="GO604" s="36"/>
      <c r="GP604" s="36"/>
      <c r="GQ604" s="36"/>
      <c r="GR604" s="36"/>
      <c r="GS604" s="36"/>
      <c r="GT604" s="36"/>
      <c r="GU604" s="36"/>
      <c r="GV604" s="36"/>
      <c r="GW604" s="36"/>
      <c r="GX604" s="36"/>
      <c r="GY604" s="36"/>
      <c r="GZ604" s="36"/>
      <c r="HA604" s="36"/>
      <c r="HB604" s="36"/>
      <c r="HC604" s="36"/>
    </row>
    <row r="605" spans="1:211" s="38" customFormat="1" x14ac:dyDescent="0.25">
      <c r="A605" s="51"/>
      <c r="B605" s="97"/>
      <c r="C605" s="98"/>
      <c r="D605" s="19"/>
      <c r="E605" s="19"/>
      <c r="F605" s="19"/>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c r="BY605" s="36"/>
      <c r="BZ605" s="36"/>
      <c r="CA605" s="36"/>
      <c r="CB605" s="36"/>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c r="CY605" s="36"/>
      <c r="CZ605" s="36"/>
      <c r="DA605" s="36"/>
      <c r="DB605" s="36"/>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c r="EU605" s="36"/>
      <c r="EV605" s="36"/>
      <c r="EW605" s="36"/>
      <c r="EX605" s="36"/>
      <c r="EY605" s="36"/>
      <c r="EZ605" s="36"/>
      <c r="FA605" s="36"/>
      <c r="FB605" s="36"/>
      <c r="FC605" s="36"/>
      <c r="FD605" s="36"/>
      <c r="FE605" s="36"/>
      <c r="FF605" s="36"/>
      <c r="FG605" s="36"/>
      <c r="FH605" s="36"/>
      <c r="FI605" s="36"/>
      <c r="FJ605" s="36"/>
      <c r="FK605" s="36"/>
      <c r="FL605" s="36"/>
      <c r="FM605" s="36"/>
      <c r="FN605" s="36"/>
      <c r="FO605" s="36"/>
      <c r="FP605" s="36"/>
      <c r="FQ605" s="36"/>
      <c r="FR605" s="36"/>
      <c r="FS605" s="36"/>
      <c r="FT605" s="36"/>
      <c r="FU605" s="36"/>
      <c r="FV605" s="36"/>
      <c r="FW605" s="36"/>
      <c r="FX605" s="36"/>
      <c r="FY605" s="36"/>
      <c r="FZ605" s="36"/>
      <c r="GA605" s="36"/>
      <c r="GB605" s="36"/>
      <c r="GC605" s="36"/>
      <c r="GD605" s="36"/>
      <c r="GE605" s="36"/>
      <c r="GF605" s="36"/>
      <c r="GG605" s="36"/>
      <c r="GH605" s="36"/>
      <c r="GI605" s="36"/>
      <c r="GJ605" s="36"/>
      <c r="GK605" s="36"/>
      <c r="GL605" s="36"/>
      <c r="GM605" s="36"/>
      <c r="GN605" s="36"/>
      <c r="GO605" s="36"/>
      <c r="GP605" s="36"/>
      <c r="GQ605" s="36"/>
      <c r="GR605" s="36"/>
      <c r="GS605" s="36"/>
      <c r="GT605" s="36"/>
      <c r="GU605" s="36"/>
      <c r="GV605" s="36"/>
      <c r="GW605" s="36"/>
      <c r="GX605" s="36"/>
      <c r="GY605" s="36"/>
      <c r="GZ605" s="36"/>
      <c r="HA605" s="36"/>
      <c r="HB605" s="36"/>
      <c r="HC605" s="36"/>
    </row>
    <row r="606" spans="1:211" s="38" customFormat="1" x14ac:dyDescent="0.25">
      <c r="A606" s="51"/>
      <c r="B606" s="97"/>
      <c r="C606" s="98"/>
      <c r="D606" s="19"/>
      <c r="E606" s="19"/>
      <c r="F606" s="19"/>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6"/>
      <c r="EV606" s="36"/>
      <c r="EW606" s="36"/>
      <c r="EX606" s="36"/>
      <c r="EY606" s="36"/>
      <c r="EZ606" s="36"/>
      <c r="FA606" s="36"/>
      <c r="FB606" s="36"/>
      <c r="FC606" s="36"/>
      <c r="FD606" s="36"/>
      <c r="FE606" s="36"/>
      <c r="FF606" s="36"/>
      <c r="FG606" s="36"/>
      <c r="FH606" s="36"/>
      <c r="FI606" s="36"/>
      <c r="FJ606" s="36"/>
      <c r="FK606" s="36"/>
      <c r="FL606" s="36"/>
      <c r="FM606" s="36"/>
      <c r="FN606" s="36"/>
      <c r="FO606" s="36"/>
      <c r="FP606" s="36"/>
      <c r="FQ606" s="36"/>
      <c r="FR606" s="36"/>
      <c r="FS606" s="36"/>
      <c r="FT606" s="36"/>
      <c r="FU606" s="36"/>
      <c r="FV606" s="36"/>
      <c r="FW606" s="36"/>
      <c r="FX606" s="36"/>
      <c r="FY606" s="36"/>
      <c r="FZ606" s="36"/>
      <c r="GA606" s="36"/>
      <c r="GB606" s="36"/>
      <c r="GC606" s="36"/>
      <c r="GD606" s="36"/>
      <c r="GE606" s="36"/>
      <c r="GF606" s="36"/>
      <c r="GG606" s="36"/>
      <c r="GH606" s="36"/>
      <c r="GI606" s="36"/>
      <c r="GJ606" s="36"/>
      <c r="GK606" s="36"/>
      <c r="GL606" s="36"/>
      <c r="GM606" s="36"/>
      <c r="GN606" s="36"/>
      <c r="GO606" s="36"/>
      <c r="GP606" s="36"/>
      <c r="GQ606" s="36"/>
      <c r="GR606" s="36"/>
      <c r="GS606" s="36"/>
      <c r="GT606" s="36"/>
      <c r="GU606" s="36"/>
      <c r="GV606" s="36"/>
      <c r="GW606" s="36"/>
      <c r="GX606" s="36"/>
      <c r="GY606" s="36"/>
      <c r="GZ606" s="36"/>
      <c r="HA606" s="36"/>
      <c r="HB606" s="36"/>
      <c r="HC606" s="36"/>
    </row>
    <row r="607" spans="1:211" s="38" customFormat="1" x14ac:dyDescent="0.25">
      <c r="A607" s="51"/>
      <c r="B607" s="97"/>
      <c r="C607" s="98"/>
      <c r="D607" s="19"/>
      <c r="E607" s="19"/>
      <c r="F607" s="19"/>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c r="BY607" s="36"/>
      <c r="BZ607" s="36"/>
      <c r="CA607" s="36"/>
      <c r="CB607" s="36"/>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c r="CY607" s="36"/>
      <c r="CZ607" s="36"/>
      <c r="DA607" s="36"/>
      <c r="DB607" s="36"/>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c r="EK607" s="36"/>
      <c r="EL607" s="36"/>
      <c r="EM607" s="36"/>
      <c r="EN607" s="36"/>
      <c r="EO607" s="36"/>
      <c r="EP607" s="36"/>
      <c r="EQ607" s="36"/>
      <c r="ER607" s="36"/>
      <c r="ES607" s="36"/>
      <c r="ET607" s="36"/>
      <c r="EU607" s="36"/>
      <c r="EV607" s="36"/>
      <c r="EW607" s="36"/>
      <c r="EX607" s="36"/>
      <c r="EY607" s="36"/>
      <c r="EZ607" s="36"/>
      <c r="FA607" s="36"/>
      <c r="FB607" s="36"/>
      <c r="FC607" s="36"/>
      <c r="FD607" s="36"/>
      <c r="FE607" s="36"/>
      <c r="FF607" s="36"/>
      <c r="FG607" s="36"/>
      <c r="FH607" s="36"/>
      <c r="FI607" s="36"/>
      <c r="FJ607" s="36"/>
      <c r="FK607" s="36"/>
      <c r="FL607" s="36"/>
      <c r="FM607" s="36"/>
      <c r="FN607" s="36"/>
      <c r="FO607" s="36"/>
      <c r="FP607" s="36"/>
      <c r="FQ607" s="36"/>
      <c r="FR607" s="36"/>
      <c r="FS607" s="36"/>
      <c r="FT607" s="36"/>
      <c r="FU607" s="36"/>
      <c r="FV607" s="36"/>
      <c r="FW607" s="36"/>
      <c r="FX607" s="36"/>
      <c r="FY607" s="36"/>
      <c r="FZ607" s="36"/>
      <c r="GA607" s="36"/>
      <c r="GB607" s="36"/>
      <c r="GC607" s="36"/>
      <c r="GD607" s="36"/>
      <c r="GE607" s="36"/>
      <c r="GF607" s="36"/>
      <c r="GG607" s="36"/>
      <c r="GH607" s="36"/>
      <c r="GI607" s="36"/>
      <c r="GJ607" s="36"/>
      <c r="GK607" s="36"/>
      <c r="GL607" s="36"/>
      <c r="GM607" s="36"/>
      <c r="GN607" s="36"/>
      <c r="GO607" s="36"/>
      <c r="GP607" s="36"/>
      <c r="GQ607" s="36"/>
      <c r="GR607" s="36"/>
      <c r="GS607" s="36"/>
      <c r="GT607" s="36"/>
      <c r="GU607" s="36"/>
      <c r="GV607" s="36"/>
      <c r="GW607" s="36"/>
      <c r="GX607" s="36"/>
      <c r="GY607" s="36"/>
      <c r="GZ607" s="36"/>
      <c r="HA607" s="36"/>
      <c r="HB607" s="36"/>
      <c r="HC607" s="36"/>
    </row>
    <row r="608" spans="1:211" s="38" customFormat="1" x14ac:dyDescent="0.25">
      <c r="A608" s="51"/>
      <c r="B608" s="97"/>
      <c r="C608" s="98"/>
      <c r="D608" s="19"/>
      <c r="E608" s="19"/>
      <c r="F608" s="19"/>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c r="BY608" s="36"/>
      <c r="BZ608" s="36"/>
      <c r="CA608" s="36"/>
      <c r="CB608" s="36"/>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c r="CY608" s="36"/>
      <c r="CZ608" s="36"/>
      <c r="DA608" s="36"/>
      <c r="DB608" s="36"/>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c r="EK608" s="36"/>
      <c r="EL608" s="36"/>
      <c r="EM608" s="36"/>
      <c r="EN608" s="36"/>
      <c r="EO608" s="36"/>
      <c r="EP608" s="36"/>
      <c r="EQ608" s="36"/>
      <c r="ER608" s="36"/>
      <c r="ES608" s="36"/>
      <c r="ET608" s="36"/>
      <c r="EU608" s="36"/>
      <c r="EV608" s="36"/>
      <c r="EW608" s="36"/>
      <c r="EX608" s="36"/>
      <c r="EY608" s="36"/>
      <c r="EZ608" s="36"/>
      <c r="FA608" s="36"/>
      <c r="FB608" s="36"/>
      <c r="FC608" s="36"/>
      <c r="FD608" s="36"/>
      <c r="FE608" s="36"/>
      <c r="FF608" s="36"/>
      <c r="FG608" s="36"/>
      <c r="FH608" s="36"/>
      <c r="FI608" s="36"/>
      <c r="FJ608" s="36"/>
      <c r="FK608" s="36"/>
      <c r="FL608" s="36"/>
      <c r="FM608" s="36"/>
      <c r="FN608" s="36"/>
      <c r="FO608" s="36"/>
      <c r="FP608" s="36"/>
      <c r="FQ608" s="36"/>
      <c r="FR608" s="36"/>
      <c r="FS608" s="36"/>
      <c r="FT608" s="36"/>
      <c r="FU608" s="36"/>
      <c r="FV608" s="36"/>
      <c r="FW608" s="36"/>
      <c r="FX608" s="36"/>
      <c r="FY608" s="36"/>
      <c r="FZ608" s="36"/>
      <c r="GA608" s="36"/>
      <c r="GB608" s="36"/>
      <c r="GC608" s="36"/>
      <c r="GD608" s="36"/>
      <c r="GE608" s="36"/>
      <c r="GF608" s="36"/>
      <c r="GG608" s="36"/>
      <c r="GH608" s="36"/>
      <c r="GI608" s="36"/>
      <c r="GJ608" s="36"/>
      <c r="GK608" s="36"/>
      <c r="GL608" s="36"/>
      <c r="GM608" s="36"/>
      <c r="GN608" s="36"/>
      <c r="GO608" s="36"/>
      <c r="GP608" s="36"/>
      <c r="GQ608" s="36"/>
      <c r="GR608" s="36"/>
      <c r="GS608" s="36"/>
      <c r="GT608" s="36"/>
      <c r="GU608" s="36"/>
      <c r="GV608" s="36"/>
      <c r="GW608" s="36"/>
      <c r="GX608" s="36"/>
      <c r="GY608" s="36"/>
      <c r="GZ608" s="36"/>
      <c r="HA608" s="36"/>
      <c r="HB608" s="36"/>
      <c r="HC608" s="36"/>
    </row>
    <row r="609" spans="1:211" s="38" customFormat="1" x14ac:dyDescent="0.25">
      <c r="A609" s="51"/>
      <c r="B609" s="97"/>
      <c r="C609" s="98"/>
      <c r="D609" s="19"/>
      <c r="E609" s="19"/>
      <c r="F609" s="19"/>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c r="BY609" s="36"/>
      <c r="BZ609" s="36"/>
      <c r="CA609" s="36"/>
      <c r="CB609" s="36"/>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c r="CY609" s="36"/>
      <c r="CZ609" s="36"/>
      <c r="DA609" s="36"/>
      <c r="DB609" s="36"/>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c r="EK609" s="36"/>
      <c r="EL609" s="36"/>
      <c r="EM609" s="36"/>
      <c r="EN609" s="36"/>
      <c r="EO609" s="36"/>
      <c r="EP609" s="36"/>
      <c r="EQ609" s="36"/>
      <c r="ER609" s="36"/>
      <c r="ES609" s="36"/>
      <c r="ET609" s="36"/>
      <c r="EU609" s="36"/>
      <c r="EV609" s="36"/>
      <c r="EW609" s="36"/>
      <c r="EX609" s="36"/>
      <c r="EY609" s="36"/>
      <c r="EZ609" s="36"/>
      <c r="FA609" s="36"/>
      <c r="FB609" s="36"/>
      <c r="FC609" s="36"/>
      <c r="FD609" s="36"/>
      <c r="FE609" s="36"/>
      <c r="FF609" s="36"/>
      <c r="FG609" s="36"/>
      <c r="FH609" s="36"/>
      <c r="FI609" s="36"/>
      <c r="FJ609" s="36"/>
      <c r="FK609" s="36"/>
      <c r="FL609" s="36"/>
      <c r="FM609" s="36"/>
      <c r="FN609" s="36"/>
      <c r="FO609" s="36"/>
      <c r="FP609" s="36"/>
      <c r="FQ609" s="36"/>
      <c r="FR609" s="36"/>
      <c r="FS609" s="36"/>
      <c r="FT609" s="36"/>
      <c r="FU609" s="36"/>
      <c r="FV609" s="36"/>
      <c r="FW609" s="36"/>
      <c r="FX609" s="36"/>
      <c r="FY609" s="36"/>
      <c r="FZ609" s="36"/>
      <c r="GA609" s="36"/>
      <c r="GB609" s="36"/>
      <c r="GC609" s="36"/>
      <c r="GD609" s="36"/>
      <c r="GE609" s="36"/>
      <c r="GF609" s="36"/>
      <c r="GG609" s="36"/>
      <c r="GH609" s="36"/>
      <c r="GI609" s="36"/>
      <c r="GJ609" s="36"/>
      <c r="GK609" s="36"/>
      <c r="GL609" s="36"/>
      <c r="GM609" s="36"/>
      <c r="GN609" s="36"/>
      <c r="GO609" s="36"/>
      <c r="GP609" s="36"/>
      <c r="GQ609" s="36"/>
      <c r="GR609" s="36"/>
      <c r="GS609" s="36"/>
      <c r="GT609" s="36"/>
      <c r="GU609" s="36"/>
      <c r="GV609" s="36"/>
      <c r="GW609" s="36"/>
      <c r="GX609" s="36"/>
      <c r="GY609" s="36"/>
      <c r="GZ609" s="36"/>
      <c r="HA609" s="36"/>
      <c r="HB609" s="36"/>
      <c r="HC609" s="36"/>
    </row>
    <row r="610" spans="1:211" s="38" customFormat="1" x14ac:dyDescent="0.25">
      <c r="A610" s="51"/>
      <c r="B610" s="97"/>
      <c r="C610" s="98"/>
      <c r="D610" s="19"/>
      <c r="E610" s="19"/>
      <c r="F610" s="19"/>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c r="BY610" s="36"/>
      <c r="BZ610" s="36"/>
      <c r="CA610" s="36"/>
      <c r="CB610" s="36"/>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c r="CY610" s="36"/>
      <c r="CZ610" s="36"/>
      <c r="DA610" s="36"/>
      <c r="DB610" s="36"/>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c r="EK610" s="36"/>
      <c r="EL610" s="36"/>
      <c r="EM610" s="36"/>
      <c r="EN610" s="36"/>
      <c r="EO610" s="36"/>
      <c r="EP610" s="36"/>
      <c r="EQ610" s="36"/>
      <c r="ER610" s="36"/>
      <c r="ES610" s="36"/>
      <c r="ET610" s="36"/>
      <c r="EU610" s="36"/>
      <c r="EV610" s="36"/>
      <c r="EW610" s="36"/>
      <c r="EX610" s="36"/>
      <c r="EY610" s="36"/>
      <c r="EZ610" s="36"/>
      <c r="FA610" s="36"/>
      <c r="FB610" s="36"/>
      <c r="FC610" s="36"/>
      <c r="FD610" s="36"/>
      <c r="FE610" s="36"/>
      <c r="FF610" s="36"/>
      <c r="FG610" s="36"/>
      <c r="FH610" s="36"/>
      <c r="FI610" s="36"/>
      <c r="FJ610" s="36"/>
      <c r="FK610" s="36"/>
      <c r="FL610" s="36"/>
      <c r="FM610" s="36"/>
      <c r="FN610" s="36"/>
      <c r="FO610" s="36"/>
      <c r="FP610" s="36"/>
      <c r="FQ610" s="36"/>
      <c r="FR610" s="36"/>
      <c r="FS610" s="36"/>
      <c r="FT610" s="36"/>
      <c r="FU610" s="36"/>
      <c r="FV610" s="36"/>
      <c r="FW610" s="36"/>
      <c r="FX610" s="36"/>
      <c r="FY610" s="36"/>
      <c r="FZ610" s="36"/>
      <c r="GA610" s="36"/>
      <c r="GB610" s="36"/>
      <c r="GC610" s="36"/>
      <c r="GD610" s="36"/>
      <c r="GE610" s="36"/>
      <c r="GF610" s="36"/>
      <c r="GG610" s="36"/>
      <c r="GH610" s="36"/>
      <c r="GI610" s="36"/>
      <c r="GJ610" s="36"/>
      <c r="GK610" s="36"/>
      <c r="GL610" s="36"/>
      <c r="GM610" s="36"/>
      <c r="GN610" s="36"/>
      <c r="GO610" s="36"/>
      <c r="GP610" s="36"/>
      <c r="GQ610" s="36"/>
      <c r="GR610" s="36"/>
      <c r="GS610" s="36"/>
      <c r="GT610" s="36"/>
      <c r="GU610" s="36"/>
      <c r="GV610" s="36"/>
      <c r="GW610" s="36"/>
      <c r="GX610" s="36"/>
      <c r="GY610" s="36"/>
      <c r="GZ610" s="36"/>
      <c r="HA610" s="36"/>
      <c r="HB610" s="36"/>
      <c r="HC610" s="36"/>
    </row>
    <row r="611" spans="1:211" s="38" customFormat="1" x14ac:dyDescent="0.25">
      <c r="A611" s="51"/>
      <c r="B611" s="97"/>
      <c r="C611" s="98"/>
      <c r="D611" s="19"/>
      <c r="E611" s="19"/>
      <c r="F611" s="19"/>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c r="BV611" s="36"/>
      <c r="BW611" s="36"/>
      <c r="BX611" s="36"/>
      <c r="BY611" s="36"/>
      <c r="BZ611" s="36"/>
      <c r="CA611" s="36"/>
      <c r="CB611" s="36"/>
      <c r="CC611" s="36"/>
      <c r="CD611" s="36"/>
      <c r="CE611" s="36"/>
      <c r="CF611" s="36"/>
      <c r="CG611" s="36"/>
      <c r="CH611" s="36"/>
      <c r="CI611" s="36"/>
      <c r="CJ611" s="36"/>
      <c r="CK611" s="36"/>
      <c r="CL611" s="36"/>
      <c r="CM611" s="36"/>
      <c r="CN611" s="36"/>
      <c r="CO611" s="36"/>
      <c r="CP611" s="36"/>
      <c r="CQ611" s="36"/>
      <c r="CR611" s="36"/>
      <c r="CS611" s="36"/>
      <c r="CT611" s="36"/>
      <c r="CU611" s="36"/>
      <c r="CV611" s="36"/>
      <c r="CW611" s="36"/>
      <c r="CX611" s="36"/>
      <c r="CY611" s="36"/>
      <c r="CZ611" s="36"/>
      <c r="DA611" s="36"/>
      <c r="DB611" s="36"/>
      <c r="DC611" s="36"/>
      <c r="DD611" s="36"/>
      <c r="DE611" s="36"/>
      <c r="DF611" s="36"/>
      <c r="DG611" s="36"/>
      <c r="DH611" s="36"/>
      <c r="DI611" s="36"/>
      <c r="DJ611" s="36"/>
      <c r="DK611" s="36"/>
      <c r="DL611" s="36"/>
      <c r="DM611" s="36"/>
      <c r="DN611" s="36"/>
      <c r="DO611" s="36"/>
      <c r="DP611" s="36"/>
      <c r="DQ611" s="36"/>
      <c r="DR611" s="36"/>
      <c r="DS611" s="36"/>
      <c r="DT611" s="36"/>
      <c r="DU611" s="36"/>
      <c r="DV611" s="36"/>
      <c r="DW611" s="36"/>
      <c r="DX611" s="36"/>
      <c r="DY611" s="36"/>
      <c r="DZ611" s="36"/>
      <c r="EA611" s="36"/>
      <c r="EB611" s="36"/>
      <c r="EC611" s="36"/>
      <c r="ED611" s="36"/>
      <c r="EE611" s="36"/>
      <c r="EF611" s="36"/>
      <c r="EG611" s="36"/>
      <c r="EH611" s="36"/>
      <c r="EI611" s="36"/>
      <c r="EJ611" s="36"/>
      <c r="EK611" s="36"/>
      <c r="EL611" s="36"/>
      <c r="EM611" s="36"/>
      <c r="EN611" s="36"/>
      <c r="EO611" s="36"/>
      <c r="EP611" s="36"/>
      <c r="EQ611" s="36"/>
      <c r="ER611" s="36"/>
      <c r="ES611" s="36"/>
      <c r="ET611" s="36"/>
      <c r="EU611" s="36"/>
      <c r="EV611" s="36"/>
      <c r="EW611" s="36"/>
      <c r="EX611" s="36"/>
      <c r="EY611" s="36"/>
      <c r="EZ611" s="36"/>
      <c r="FA611" s="36"/>
      <c r="FB611" s="36"/>
      <c r="FC611" s="36"/>
      <c r="FD611" s="36"/>
      <c r="FE611" s="36"/>
      <c r="FF611" s="36"/>
      <c r="FG611" s="36"/>
      <c r="FH611" s="36"/>
      <c r="FI611" s="36"/>
      <c r="FJ611" s="36"/>
      <c r="FK611" s="36"/>
      <c r="FL611" s="36"/>
      <c r="FM611" s="36"/>
      <c r="FN611" s="36"/>
      <c r="FO611" s="36"/>
      <c r="FP611" s="36"/>
      <c r="FQ611" s="36"/>
      <c r="FR611" s="36"/>
      <c r="FS611" s="36"/>
      <c r="FT611" s="36"/>
      <c r="FU611" s="36"/>
      <c r="FV611" s="36"/>
      <c r="FW611" s="36"/>
      <c r="FX611" s="36"/>
      <c r="FY611" s="36"/>
      <c r="FZ611" s="36"/>
      <c r="GA611" s="36"/>
      <c r="GB611" s="36"/>
      <c r="GC611" s="36"/>
      <c r="GD611" s="36"/>
      <c r="GE611" s="36"/>
      <c r="GF611" s="36"/>
      <c r="GG611" s="36"/>
      <c r="GH611" s="36"/>
      <c r="GI611" s="36"/>
      <c r="GJ611" s="36"/>
      <c r="GK611" s="36"/>
      <c r="GL611" s="36"/>
      <c r="GM611" s="36"/>
      <c r="GN611" s="36"/>
      <c r="GO611" s="36"/>
      <c r="GP611" s="36"/>
      <c r="GQ611" s="36"/>
      <c r="GR611" s="36"/>
      <c r="GS611" s="36"/>
      <c r="GT611" s="36"/>
      <c r="GU611" s="36"/>
      <c r="GV611" s="36"/>
      <c r="GW611" s="36"/>
      <c r="GX611" s="36"/>
      <c r="GY611" s="36"/>
      <c r="GZ611" s="36"/>
      <c r="HA611" s="36"/>
      <c r="HB611" s="36"/>
      <c r="HC611" s="36"/>
    </row>
    <row r="612" spans="1:211" s="38" customFormat="1" x14ac:dyDescent="0.25">
      <c r="A612" s="51"/>
      <c r="B612" s="97"/>
      <c r="C612" s="98"/>
      <c r="D612" s="19"/>
      <c r="E612" s="19"/>
      <c r="F612" s="19"/>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c r="BY612" s="36"/>
      <c r="BZ612" s="36"/>
      <c r="CA612" s="36"/>
      <c r="CB612" s="36"/>
      <c r="CC612" s="36"/>
      <c r="CD612" s="36"/>
      <c r="CE612" s="36"/>
      <c r="CF612" s="36"/>
      <c r="CG612" s="36"/>
      <c r="CH612" s="36"/>
      <c r="CI612" s="36"/>
      <c r="CJ612" s="36"/>
      <c r="CK612" s="36"/>
      <c r="CL612" s="36"/>
      <c r="CM612" s="36"/>
      <c r="CN612" s="36"/>
      <c r="CO612" s="36"/>
      <c r="CP612" s="36"/>
      <c r="CQ612" s="36"/>
      <c r="CR612" s="36"/>
      <c r="CS612" s="36"/>
      <c r="CT612" s="36"/>
      <c r="CU612" s="36"/>
      <c r="CV612" s="36"/>
      <c r="CW612" s="36"/>
      <c r="CX612" s="36"/>
      <c r="CY612" s="36"/>
      <c r="CZ612" s="36"/>
      <c r="DA612" s="36"/>
      <c r="DB612" s="36"/>
      <c r="DC612" s="36"/>
      <c r="DD612" s="36"/>
      <c r="DE612" s="36"/>
      <c r="DF612" s="36"/>
      <c r="DG612" s="36"/>
      <c r="DH612" s="36"/>
      <c r="DI612" s="36"/>
      <c r="DJ612" s="36"/>
      <c r="DK612" s="36"/>
      <c r="DL612" s="36"/>
      <c r="DM612" s="36"/>
      <c r="DN612" s="36"/>
      <c r="DO612" s="36"/>
      <c r="DP612" s="36"/>
      <c r="DQ612" s="36"/>
      <c r="DR612" s="36"/>
      <c r="DS612" s="36"/>
      <c r="DT612" s="36"/>
      <c r="DU612" s="36"/>
      <c r="DV612" s="36"/>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c r="EU612" s="36"/>
      <c r="EV612" s="36"/>
      <c r="EW612" s="36"/>
      <c r="EX612" s="36"/>
      <c r="EY612" s="36"/>
      <c r="EZ612" s="36"/>
      <c r="FA612" s="36"/>
      <c r="FB612" s="36"/>
      <c r="FC612" s="36"/>
      <c r="FD612" s="36"/>
      <c r="FE612" s="36"/>
      <c r="FF612" s="36"/>
      <c r="FG612" s="36"/>
      <c r="FH612" s="36"/>
      <c r="FI612" s="36"/>
      <c r="FJ612" s="36"/>
      <c r="FK612" s="36"/>
      <c r="FL612" s="36"/>
      <c r="FM612" s="36"/>
      <c r="FN612" s="36"/>
      <c r="FO612" s="36"/>
      <c r="FP612" s="36"/>
      <c r="FQ612" s="36"/>
      <c r="FR612" s="36"/>
      <c r="FS612" s="36"/>
      <c r="FT612" s="36"/>
      <c r="FU612" s="36"/>
      <c r="FV612" s="36"/>
      <c r="FW612" s="36"/>
      <c r="FX612" s="36"/>
      <c r="FY612" s="36"/>
      <c r="FZ612" s="36"/>
      <c r="GA612" s="36"/>
      <c r="GB612" s="36"/>
      <c r="GC612" s="36"/>
      <c r="GD612" s="36"/>
      <c r="GE612" s="36"/>
      <c r="GF612" s="36"/>
      <c r="GG612" s="36"/>
      <c r="GH612" s="36"/>
      <c r="GI612" s="36"/>
      <c r="GJ612" s="36"/>
      <c r="GK612" s="36"/>
      <c r="GL612" s="36"/>
      <c r="GM612" s="36"/>
      <c r="GN612" s="36"/>
      <c r="GO612" s="36"/>
      <c r="GP612" s="36"/>
      <c r="GQ612" s="36"/>
      <c r="GR612" s="36"/>
      <c r="GS612" s="36"/>
      <c r="GT612" s="36"/>
      <c r="GU612" s="36"/>
      <c r="GV612" s="36"/>
      <c r="GW612" s="36"/>
      <c r="GX612" s="36"/>
      <c r="GY612" s="36"/>
      <c r="GZ612" s="36"/>
      <c r="HA612" s="36"/>
      <c r="HB612" s="36"/>
      <c r="HC612" s="36"/>
    </row>
    <row r="613" spans="1:211" s="38" customFormat="1" x14ac:dyDescent="0.25">
      <c r="A613" s="51"/>
      <c r="B613" s="97"/>
      <c r="C613" s="98"/>
      <c r="D613" s="19"/>
      <c r="E613" s="19"/>
      <c r="F613" s="19"/>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c r="BY613" s="36"/>
      <c r="BZ613" s="36"/>
      <c r="CA613" s="36"/>
      <c r="CB613" s="36"/>
      <c r="CC613" s="36"/>
      <c r="CD613" s="36"/>
      <c r="CE613" s="36"/>
      <c r="CF613" s="36"/>
      <c r="CG613" s="36"/>
      <c r="CH613" s="36"/>
      <c r="CI613" s="36"/>
      <c r="CJ613" s="36"/>
      <c r="CK613" s="36"/>
      <c r="CL613" s="36"/>
      <c r="CM613" s="36"/>
      <c r="CN613" s="36"/>
      <c r="CO613" s="36"/>
      <c r="CP613" s="36"/>
      <c r="CQ613" s="36"/>
      <c r="CR613" s="36"/>
      <c r="CS613" s="36"/>
      <c r="CT613" s="36"/>
      <c r="CU613" s="36"/>
      <c r="CV613" s="36"/>
      <c r="CW613" s="36"/>
      <c r="CX613" s="36"/>
      <c r="CY613" s="36"/>
      <c r="CZ613" s="36"/>
      <c r="DA613" s="36"/>
      <c r="DB613" s="36"/>
      <c r="DC613" s="36"/>
      <c r="DD613" s="36"/>
      <c r="DE613" s="36"/>
      <c r="DF613" s="36"/>
      <c r="DG613" s="36"/>
      <c r="DH613" s="36"/>
      <c r="DI613" s="36"/>
      <c r="DJ613" s="36"/>
      <c r="DK613" s="36"/>
      <c r="DL613" s="36"/>
      <c r="DM613" s="36"/>
      <c r="DN613" s="36"/>
      <c r="DO613" s="36"/>
      <c r="DP613" s="36"/>
      <c r="DQ613" s="36"/>
      <c r="DR613" s="36"/>
      <c r="DS613" s="36"/>
      <c r="DT613" s="36"/>
      <c r="DU613" s="36"/>
      <c r="DV613" s="36"/>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c r="EU613" s="36"/>
      <c r="EV613" s="36"/>
      <c r="EW613" s="36"/>
      <c r="EX613" s="36"/>
      <c r="EY613" s="36"/>
      <c r="EZ613" s="36"/>
      <c r="FA613" s="36"/>
      <c r="FB613" s="36"/>
      <c r="FC613" s="36"/>
      <c r="FD613" s="36"/>
      <c r="FE613" s="36"/>
      <c r="FF613" s="36"/>
      <c r="FG613" s="36"/>
      <c r="FH613" s="36"/>
      <c r="FI613" s="36"/>
      <c r="FJ613" s="36"/>
      <c r="FK613" s="36"/>
      <c r="FL613" s="36"/>
      <c r="FM613" s="36"/>
      <c r="FN613" s="36"/>
      <c r="FO613" s="36"/>
      <c r="FP613" s="36"/>
      <c r="FQ613" s="36"/>
      <c r="FR613" s="36"/>
      <c r="FS613" s="36"/>
      <c r="FT613" s="36"/>
      <c r="FU613" s="36"/>
      <c r="FV613" s="36"/>
      <c r="FW613" s="36"/>
      <c r="FX613" s="36"/>
      <c r="FY613" s="36"/>
      <c r="FZ613" s="36"/>
      <c r="GA613" s="36"/>
      <c r="GB613" s="36"/>
      <c r="GC613" s="36"/>
      <c r="GD613" s="36"/>
      <c r="GE613" s="36"/>
      <c r="GF613" s="36"/>
      <c r="GG613" s="36"/>
      <c r="GH613" s="36"/>
      <c r="GI613" s="36"/>
      <c r="GJ613" s="36"/>
      <c r="GK613" s="36"/>
      <c r="GL613" s="36"/>
      <c r="GM613" s="36"/>
      <c r="GN613" s="36"/>
      <c r="GO613" s="36"/>
      <c r="GP613" s="36"/>
      <c r="GQ613" s="36"/>
      <c r="GR613" s="36"/>
      <c r="GS613" s="36"/>
      <c r="GT613" s="36"/>
      <c r="GU613" s="36"/>
      <c r="GV613" s="36"/>
      <c r="GW613" s="36"/>
      <c r="GX613" s="36"/>
      <c r="GY613" s="36"/>
      <c r="GZ613" s="36"/>
      <c r="HA613" s="36"/>
      <c r="HB613" s="36"/>
      <c r="HC613" s="36"/>
    </row>
    <row r="614" spans="1:211" s="38" customFormat="1" x14ac:dyDescent="0.25">
      <c r="A614" s="51"/>
      <c r="B614" s="97"/>
      <c r="C614" s="98"/>
      <c r="D614" s="19"/>
      <c r="E614" s="19"/>
      <c r="F614" s="19"/>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c r="BY614" s="36"/>
      <c r="BZ614" s="36"/>
      <c r="CA614" s="36"/>
      <c r="CB614" s="36"/>
      <c r="CC614" s="36"/>
      <c r="CD614" s="36"/>
      <c r="CE614" s="36"/>
      <c r="CF614" s="36"/>
      <c r="CG614" s="36"/>
      <c r="CH614" s="36"/>
      <c r="CI614" s="36"/>
      <c r="CJ614" s="36"/>
      <c r="CK614" s="36"/>
      <c r="CL614" s="36"/>
      <c r="CM614" s="36"/>
      <c r="CN614" s="36"/>
      <c r="CO614" s="36"/>
      <c r="CP614" s="36"/>
      <c r="CQ614" s="36"/>
      <c r="CR614" s="36"/>
      <c r="CS614" s="36"/>
      <c r="CT614" s="36"/>
      <c r="CU614" s="36"/>
      <c r="CV614" s="36"/>
      <c r="CW614" s="36"/>
      <c r="CX614" s="36"/>
      <c r="CY614" s="36"/>
      <c r="CZ614" s="36"/>
      <c r="DA614" s="36"/>
      <c r="DB614" s="36"/>
      <c r="DC614" s="36"/>
      <c r="DD614" s="36"/>
      <c r="DE614" s="36"/>
      <c r="DF614" s="36"/>
      <c r="DG614" s="36"/>
      <c r="DH614" s="36"/>
      <c r="DI614" s="36"/>
      <c r="DJ614" s="36"/>
      <c r="DK614" s="36"/>
      <c r="DL614" s="36"/>
      <c r="DM614" s="36"/>
      <c r="DN614" s="36"/>
      <c r="DO614" s="36"/>
      <c r="DP614" s="36"/>
      <c r="DQ614" s="36"/>
      <c r="DR614" s="36"/>
      <c r="DS614" s="36"/>
      <c r="DT614" s="36"/>
      <c r="DU614" s="36"/>
      <c r="DV614" s="36"/>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c r="EU614" s="36"/>
      <c r="EV614" s="36"/>
      <c r="EW614" s="36"/>
      <c r="EX614" s="36"/>
      <c r="EY614" s="36"/>
      <c r="EZ614" s="36"/>
      <c r="FA614" s="36"/>
      <c r="FB614" s="36"/>
      <c r="FC614" s="36"/>
      <c r="FD614" s="36"/>
      <c r="FE614" s="36"/>
      <c r="FF614" s="36"/>
      <c r="FG614" s="36"/>
      <c r="FH614" s="36"/>
      <c r="FI614" s="36"/>
      <c r="FJ614" s="36"/>
      <c r="FK614" s="36"/>
      <c r="FL614" s="36"/>
      <c r="FM614" s="36"/>
      <c r="FN614" s="36"/>
      <c r="FO614" s="36"/>
      <c r="FP614" s="36"/>
      <c r="FQ614" s="36"/>
      <c r="FR614" s="36"/>
      <c r="FS614" s="36"/>
      <c r="FT614" s="36"/>
      <c r="FU614" s="36"/>
      <c r="FV614" s="36"/>
      <c r="FW614" s="36"/>
      <c r="FX614" s="36"/>
      <c r="FY614" s="36"/>
      <c r="FZ614" s="36"/>
      <c r="GA614" s="36"/>
      <c r="GB614" s="36"/>
      <c r="GC614" s="36"/>
      <c r="GD614" s="36"/>
      <c r="GE614" s="36"/>
      <c r="GF614" s="36"/>
      <c r="GG614" s="36"/>
      <c r="GH614" s="36"/>
      <c r="GI614" s="36"/>
      <c r="GJ614" s="36"/>
      <c r="GK614" s="36"/>
      <c r="GL614" s="36"/>
      <c r="GM614" s="36"/>
      <c r="GN614" s="36"/>
      <c r="GO614" s="36"/>
      <c r="GP614" s="36"/>
      <c r="GQ614" s="36"/>
      <c r="GR614" s="36"/>
      <c r="GS614" s="36"/>
      <c r="GT614" s="36"/>
      <c r="GU614" s="36"/>
      <c r="GV614" s="36"/>
      <c r="GW614" s="36"/>
      <c r="GX614" s="36"/>
      <c r="GY614" s="36"/>
      <c r="GZ614" s="36"/>
      <c r="HA614" s="36"/>
      <c r="HB614" s="36"/>
      <c r="HC614" s="36"/>
    </row>
    <row r="615" spans="1:211" s="38" customFormat="1" x14ac:dyDescent="0.25">
      <c r="A615" s="51"/>
      <c r="B615" s="97"/>
      <c r="C615" s="98"/>
      <c r="D615" s="19"/>
      <c r="E615" s="19"/>
      <c r="F615" s="19"/>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c r="BY615" s="36"/>
      <c r="BZ615" s="36"/>
      <c r="CA615" s="36"/>
      <c r="CB615" s="36"/>
      <c r="CC615" s="36"/>
      <c r="CD615" s="36"/>
      <c r="CE615" s="36"/>
      <c r="CF615" s="36"/>
      <c r="CG615" s="36"/>
      <c r="CH615" s="36"/>
      <c r="CI615" s="36"/>
      <c r="CJ615" s="36"/>
      <c r="CK615" s="36"/>
      <c r="CL615" s="36"/>
      <c r="CM615" s="36"/>
      <c r="CN615" s="36"/>
      <c r="CO615" s="36"/>
      <c r="CP615" s="36"/>
      <c r="CQ615" s="36"/>
      <c r="CR615" s="36"/>
      <c r="CS615" s="36"/>
      <c r="CT615" s="36"/>
      <c r="CU615" s="36"/>
      <c r="CV615" s="36"/>
      <c r="CW615" s="36"/>
      <c r="CX615" s="36"/>
      <c r="CY615" s="36"/>
      <c r="CZ615" s="36"/>
      <c r="DA615" s="36"/>
      <c r="DB615" s="36"/>
      <c r="DC615" s="36"/>
      <c r="DD615" s="36"/>
      <c r="DE615" s="36"/>
      <c r="DF615" s="36"/>
      <c r="DG615" s="36"/>
      <c r="DH615" s="36"/>
      <c r="DI615" s="36"/>
      <c r="DJ615" s="36"/>
      <c r="DK615" s="36"/>
      <c r="DL615" s="36"/>
      <c r="DM615" s="36"/>
      <c r="DN615" s="36"/>
      <c r="DO615" s="36"/>
      <c r="DP615" s="36"/>
      <c r="DQ615" s="36"/>
      <c r="DR615" s="36"/>
      <c r="DS615" s="36"/>
      <c r="DT615" s="36"/>
      <c r="DU615" s="36"/>
      <c r="DV615" s="36"/>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c r="EU615" s="36"/>
      <c r="EV615" s="36"/>
      <c r="EW615" s="36"/>
      <c r="EX615" s="36"/>
      <c r="EY615" s="36"/>
      <c r="EZ615" s="36"/>
      <c r="FA615" s="36"/>
      <c r="FB615" s="36"/>
      <c r="FC615" s="36"/>
      <c r="FD615" s="36"/>
      <c r="FE615" s="36"/>
      <c r="FF615" s="36"/>
      <c r="FG615" s="36"/>
      <c r="FH615" s="36"/>
      <c r="FI615" s="36"/>
      <c r="FJ615" s="36"/>
      <c r="FK615" s="36"/>
      <c r="FL615" s="36"/>
      <c r="FM615" s="36"/>
      <c r="FN615" s="36"/>
      <c r="FO615" s="36"/>
      <c r="FP615" s="36"/>
      <c r="FQ615" s="36"/>
      <c r="FR615" s="36"/>
      <c r="FS615" s="36"/>
      <c r="FT615" s="36"/>
      <c r="FU615" s="36"/>
      <c r="FV615" s="36"/>
      <c r="FW615" s="36"/>
      <c r="FX615" s="36"/>
      <c r="FY615" s="36"/>
      <c r="FZ615" s="36"/>
      <c r="GA615" s="36"/>
      <c r="GB615" s="36"/>
      <c r="GC615" s="36"/>
      <c r="GD615" s="36"/>
      <c r="GE615" s="36"/>
      <c r="GF615" s="36"/>
      <c r="GG615" s="36"/>
      <c r="GH615" s="36"/>
      <c r="GI615" s="36"/>
      <c r="GJ615" s="36"/>
      <c r="GK615" s="36"/>
      <c r="GL615" s="36"/>
      <c r="GM615" s="36"/>
      <c r="GN615" s="36"/>
      <c r="GO615" s="36"/>
      <c r="GP615" s="36"/>
      <c r="GQ615" s="36"/>
      <c r="GR615" s="36"/>
      <c r="GS615" s="36"/>
      <c r="GT615" s="36"/>
      <c r="GU615" s="36"/>
      <c r="GV615" s="36"/>
      <c r="GW615" s="36"/>
      <c r="GX615" s="36"/>
      <c r="GY615" s="36"/>
      <c r="GZ615" s="36"/>
      <c r="HA615" s="36"/>
      <c r="HB615" s="36"/>
      <c r="HC615" s="36"/>
    </row>
    <row r="616" spans="1:211" s="38" customFormat="1" x14ac:dyDescent="0.25">
      <c r="A616" s="51"/>
      <c r="B616" s="97"/>
      <c r="C616" s="98"/>
      <c r="D616" s="19"/>
      <c r="E616" s="19"/>
      <c r="F616" s="19"/>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6"/>
      <c r="EV616" s="36"/>
      <c r="EW616" s="36"/>
      <c r="EX616" s="36"/>
      <c r="EY616" s="36"/>
      <c r="EZ616" s="36"/>
      <c r="FA616" s="36"/>
      <c r="FB616" s="36"/>
      <c r="FC616" s="36"/>
      <c r="FD616" s="36"/>
      <c r="FE616" s="36"/>
      <c r="FF616" s="36"/>
      <c r="FG616" s="36"/>
      <c r="FH616" s="36"/>
      <c r="FI616" s="36"/>
      <c r="FJ616" s="36"/>
      <c r="FK616" s="36"/>
      <c r="FL616" s="36"/>
      <c r="FM616" s="36"/>
      <c r="FN616" s="36"/>
      <c r="FO616" s="36"/>
      <c r="FP616" s="36"/>
      <c r="FQ616" s="36"/>
      <c r="FR616" s="36"/>
      <c r="FS616" s="36"/>
      <c r="FT616" s="36"/>
      <c r="FU616" s="36"/>
      <c r="FV616" s="36"/>
      <c r="FW616" s="36"/>
      <c r="FX616" s="36"/>
      <c r="FY616" s="36"/>
      <c r="FZ616" s="36"/>
      <c r="GA616" s="36"/>
      <c r="GB616" s="36"/>
      <c r="GC616" s="36"/>
      <c r="GD616" s="36"/>
      <c r="GE616" s="36"/>
      <c r="GF616" s="36"/>
      <c r="GG616" s="36"/>
      <c r="GH616" s="36"/>
      <c r="GI616" s="36"/>
      <c r="GJ616" s="36"/>
      <c r="GK616" s="36"/>
      <c r="GL616" s="36"/>
      <c r="GM616" s="36"/>
      <c r="GN616" s="36"/>
      <c r="GO616" s="36"/>
      <c r="GP616" s="36"/>
      <c r="GQ616" s="36"/>
      <c r="GR616" s="36"/>
      <c r="GS616" s="36"/>
      <c r="GT616" s="36"/>
      <c r="GU616" s="36"/>
      <c r="GV616" s="36"/>
      <c r="GW616" s="36"/>
      <c r="GX616" s="36"/>
      <c r="GY616" s="36"/>
      <c r="GZ616" s="36"/>
      <c r="HA616" s="36"/>
      <c r="HB616" s="36"/>
      <c r="HC616" s="36"/>
    </row>
    <row r="617" spans="1:211" s="38" customFormat="1" x14ac:dyDescent="0.25">
      <c r="A617" s="51"/>
      <c r="B617" s="97"/>
      <c r="C617" s="98"/>
      <c r="D617" s="19"/>
      <c r="E617" s="19"/>
      <c r="F617" s="19"/>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c r="EU617" s="36"/>
      <c r="EV617" s="36"/>
      <c r="EW617" s="36"/>
      <c r="EX617" s="36"/>
      <c r="EY617" s="36"/>
      <c r="EZ617" s="36"/>
      <c r="FA617" s="36"/>
      <c r="FB617" s="36"/>
      <c r="FC617" s="36"/>
      <c r="FD617" s="36"/>
      <c r="FE617" s="36"/>
      <c r="FF617" s="36"/>
      <c r="FG617" s="36"/>
      <c r="FH617" s="36"/>
      <c r="FI617" s="36"/>
      <c r="FJ617" s="36"/>
      <c r="FK617" s="36"/>
      <c r="FL617" s="36"/>
      <c r="FM617" s="36"/>
      <c r="FN617" s="36"/>
      <c r="FO617" s="36"/>
      <c r="FP617" s="36"/>
      <c r="FQ617" s="36"/>
      <c r="FR617" s="36"/>
      <c r="FS617" s="36"/>
      <c r="FT617" s="36"/>
      <c r="FU617" s="36"/>
      <c r="FV617" s="36"/>
      <c r="FW617" s="36"/>
      <c r="FX617" s="36"/>
      <c r="FY617" s="36"/>
      <c r="FZ617" s="36"/>
      <c r="GA617" s="36"/>
      <c r="GB617" s="36"/>
      <c r="GC617" s="36"/>
      <c r="GD617" s="36"/>
      <c r="GE617" s="36"/>
      <c r="GF617" s="36"/>
      <c r="GG617" s="36"/>
      <c r="GH617" s="36"/>
      <c r="GI617" s="36"/>
      <c r="GJ617" s="36"/>
      <c r="GK617" s="36"/>
      <c r="GL617" s="36"/>
      <c r="GM617" s="36"/>
      <c r="GN617" s="36"/>
      <c r="GO617" s="36"/>
      <c r="GP617" s="36"/>
      <c r="GQ617" s="36"/>
      <c r="GR617" s="36"/>
      <c r="GS617" s="36"/>
      <c r="GT617" s="36"/>
      <c r="GU617" s="36"/>
      <c r="GV617" s="36"/>
      <c r="GW617" s="36"/>
      <c r="GX617" s="36"/>
      <c r="GY617" s="36"/>
      <c r="GZ617" s="36"/>
      <c r="HA617" s="36"/>
      <c r="HB617" s="36"/>
      <c r="HC617" s="36"/>
    </row>
    <row r="618" spans="1:211" s="38" customFormat="1" x14ac:dyDescent="0.25">
      <c r="A618" s="51"/>
      <c r="B618" s="97"/>
      <c r="C618" s="98"/>
      <c r="D618" s="19"/>
      <c r="E618" s="19"/>
      <c r="F618" s="19"/>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c r="EU618" s="36"/>
      <c r="EV618" s="36"/>
      <c r="EW618" s="36"/>
      <c r="EX618" s="36"/>
      <c r="EY618" s="36"/>
      <c r="EZ618" s="36"/>
      <c r="FA618" s="36"/>
      <c r="FB618" s="36"/>
      <c r="FC618" s="36"/>
      <c r="FD618" s="36"/>
      <c r="FE618" s="36"/>
      <c r="FF618" s="36"/>
      <c r="FG618" s="36"/>
      <c r="FH618" s="36"/>
      <c r="FI618" s="36"/>
      <c r="FJ618" s="36"/>
      <c r="FK618" s="36"/>
      <c r="FL618" s="36"/>
      <c r="FM618" s="36"/>
      <c r="FN618" s="36"/>
      <c r="FO618" s="36"/>
      <c r="FP618" s="36"/>
      <c r="FQ618" s="36"/>
      <c r="FR618" s="36"/>
      <c r="FS618" s="36"/>
      <c r="FT618" s="36"/>
      <c r="FU618" s="36"/>
      <c r="FV618" s="36"/>
      <c r="FW618" s="36"/>
      <c r="FX618" s="36"/>
      <c r="FY618" s="36"/>
      <c r="FZ618" s="36"/>
      <c r="GA618" s="36"/>
      <c r="GB618" s="36"/>
      <c r="GC618" s="36"/>
      <c r="GD618" s="36"/>
      <c r="GE618" s="36"/>
      <c r="GF618" s="36"/>
      <c r="GG618" s="36"/>
      <c r="GH618" s="36"/>
      <c r="GI618" s="36"/>
      <c r="GJ618" s="36"/>
      <c r="GK618" s="36"/>
      <c r="GL618" s="36"/>
      <c r="GM618" s="36"/>
      <c r="GN618" s="36"/>
      <c r="GO618" s="36"/>
      <c r="GP618" s="36"/>
      <c r="GQ618" s="36"/>
      <c r="GR618" s="36"/>
      <c r="GS618" s="36"/>
      <c r="GT618" s="36"/>
      <c r="GU618" s="36"/>
      <c r="GV618" s="36"/>
      <c r="GW618" s="36"/>
      <c r="GX618" s="36"/>
      <c r="GY618" s="36"/>
      <c r="GZ618" s="36"/>
      <c r="HA618" s="36"/>
      <c r="HB618" s="36"/>
      <c r="HC618" s="36"/>
    </row>
    <row r="619" spans="1:211" s="38" customFormat="1" x14ac:dyDescent="0.25">
      <c r="A619" s="51"/>
      <c r="B619" s="97"/>
      <c r="C619" s="98"/>
      <c r="D619" s="19"/>
      <c r="E619" s="19"/>
      <c r="F619" s="19"/>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36"/>
      <c r="EF619" s="36"/>
      <c r="EG619" s="36"/>
      <c r="EH619" s="36"/>
      <c r="EI619" s="36"/>
      <c r="EJ619" s="36"/>
      <c r="EK619" s="36"/>
      <c r="EL619" s="36"/>
      <c r="EM619" s="36"/>
      <c r="EN619" s="36"/>
      <c r="EO619" s="36"/>
      <c r="EP619" s="36"/>
      <c r="EQ619" s="36"/>
      <c r="ER619" s="36"/>
      <c r="ES619" s="36"/>
      <c r="ET619" s="36"/>
      <c r="EU619" s="36"/>
      <c r="EV619" s="36"/>
      <c r="EW619" s="36"/>
      <c r="EX619" s="36"/>
      <c r="EY619" s="36"/>
      <c r="EZ619" s="36"/>
      <c r="FA619" s="36"/>
      <c r="FB619" s="36"/>
      <c r="FC619" s="36"/>
      <c r="FD619" s="36"/>
      <c r="FE619" s="36"/>
      <c r="FF619" s="36"/>
      <c r="FG619" s="36"/>
      <c r="FH619" s="36"/>
      <c r="FI619" s="36"/>
      <c r="FJ619" s="36"/>
      <c r="FK619" s="36"/>
      <c r="FL619" s="36"/>
      <c r="FM619" s="36"/>
      <c r="FN619" s="36"/>
      <c r="FO619" s="36"/>
      <c r="FP619" s="36"/>
      <c r="FQ619" s="36"/>
      <c r="FR619" s="36"/>
      <c r="FS619" s="36"/>
      <c r="FT619" s="36"/>
      <c r="FU619" s="36"/>
      <c r="FV619" s="36"/>
      <c r="FW619" s="36"/>
      <c r="FX619" s="36"/>
      <c r="FY619" s="36"/>
      <c r="FZ619" s="36"/>
      <c r="GA619" s="36"/>
      <c r="GB619" s="36"/>
      <c r="GC619" s="36"/>
      <c r="GD619" s="36"/>
      <c r="GE619" s="36"/>
      <c r="GF619" s="36"/>
      <c r="GG619" s="36"/>
      <c r="GH619" s="36"/>
      <c r="GI619" s="36"/>
      <c r="GJ619" s="36"/>
      <c r="GK619" s="36"/>
      <c r="GL619" s="36"/>
      <c r="GM619" s="36"/>
      <c r="GN619" s="36"/>
      <c r="GO619" s="36"/>
      <c r="GP619" s="36"/>
      <c r="GQ619" s="36"/>
      <c r="GR619" s="36"/>
      <c r="GS619" s="36"/>
      <c r="GT619" s="36"/>
      <c r="GU619" s="36"/>
      <c r="GV619" s="36"/>
      <c r="GW619" s="36"/>
      <c r="GX619" s="36"/>
      <c r="GY619" s="36"/>
      <c r="GZ619" s="36"/>
      <c r="HA619" s="36"/>
      <c r="HB619" s="36"/>
      <c r="HC619" s="36"/>
    </row>
    <row r="620" spans="1:211" s="38" customFormat="1" x14ac:dyDescent="0.25">
      <c r="A620" s="51"/>
      <c r="B620" s="97"/>
      <c r="C620" s="98"/>
      <c r="D620" s="19"/>
      <c r="E620" s="19"/>
      <c r="F620" s="19"/>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c r="BV620" s="36"/>
      <c r="BW620" s="36"/>
      <c r="BX620" s="36"/>
      <c r="BY620" s="36"/>
      <c r="BZ620" s="36"/>
      <c r="CA620" s="36"/>
      <c r="CB620" s="36"/>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c r="CY620" s="36"/>
      <c r="CZ620" s="36"/>
      <c r="DA620" s="36"/>
      <c r="DB620" s="36"/>
      <c r="DC620" s="36"/>
      <c r="DD620" s="36"/>
      <c r="DE620" s="36"/>
      <c r="DF620" s="36"/>
      <c r="DG620" s="36"/>
      <c r="DH620" s="36"/>
      <c r="DI620" s="36"/>
      <c r="DJ620" s="36"/>
      <c r="DK620" s="36"/>
      <c r="DL620" s="36"/>
      <c r="DM620" s="36"/>
      <c r="DN620" s="36"/>
      <c r="DO620" s="36"/>
      <c r="DP620" s="36"/>
      <c r="DQ620" s="36"/>
      <c r="DR620" s="36"/>
      <c r="DS620" s="36"/>
      <c r="DT620" s="36"/>
      <c r="DU620" s="36"/>
      <c r="DV620" s="36"/>
      <c r="DW620" s="36"/>
      <c r="DX620" s="36"/>
      <c r="DY620" s="36"/>
      <c r="DZ620" s="36"/>
      <c r="EA620" s="36"/>
      <c r="EB620" s="36"/>
      <c r="EC620" s="36"/>
      <c r="ED620" s="36"/>
      <c r="EE620" s="36"/>
      <c r="EF620" s="36"/>
      <c r="EG620" s="36"/>
      <c r="EH620" s="36"/>
      <c r="EI620" s="36"/>
      <c r="EJ620" s="36"/>
      <c r="EK620" s="36"/>
      <c r="EL620" s="36"/>
      <c r="EM620" s="36"/>
      <c r="EN620" s="36"/>
      <c r="EO620" s="36"/>
      <c r="EP620" s="36"/>
      <c r="EQ620" s="36"/>
      <c r="ER620" s="36"/>
      <c r="ES620" s="36"/>
      <c r="ET620" s="36"/>
      <c r="EU620" s="36"/>
      <c r="EV620" s="36"/>
      <c r="EW620" s="36"/>
      <c r="EX620" s="36"/>
      <c r="EY620" s="36"/>
      <c r="EZ620" s="36"/>
      <c r="FA620" s="36"/>
      <c r="FB620" s="36"/>
      <c r="FC620" s="36"/>
      <c r="FD620" s="36"/>
      <c r="FE620" s="36"/>
      <c r="FF620" s="36"/>
      <c r="FG620" s="36"/>
      <c r="FH620" s="36"/>
      <c r="FI620" s="36"/>
      <c r="FJ620" s="36"/>
      <c r="FK620" s="36"/>
      <c r="FL620" s="36"/>
      <c r="FM620" s="36"/>
      <c r="FN620" s="36"/>
      <c r="FO620" s="36"/>
      <c r="FP620" s="36"/>
      <c r="FQ620" s="36"/>
      <c r="FR620" s="36"/>
      <c r="FS620" s="36"/>
      <c r="FT620" s="36"/>
      <c r="FU620" s="36"/>
      <c r="FV620" s="36"/>
      <c r="FW620" s="36"/>
      <c r="FX620" s="36"/>
      <c r="FY620" s="36"/>
      <c r="FZ620" s="36"/>
      <c r="GA620" s="36"/>
      <c r="GB620" s="36"/>
      <c r="GC620" s="36"/>
      <c r="GD620" s="36"/>
      <c r="GE620" s="36"/>
      <c r="GF620" s="36"/>
      <c r="GG620" s="36"/>
      <c r="GH620" s="36"/>
      <c r="GI620" s="36"/>
      <c r="GJ620" s="36"/>
      <c r="GK620" s="36"/>
      <c r="GL620" s="36"/>
      <c r="GM620" s="36"/>
      <c r="GN620" s="36"/>
      <c r="GO620" s="36"/>
      <c r="GP620" s="36"/>
      <c r="GQ620" s="36"/>
      <c r="GR620" s="36"/>
      <c r="GS620" s="36"/>
      <c r="GT620" s="36"/>
      <c r="GU620" s="36"/>
      <c r="GV620" s="36"/>
      <c r="GW620" s="36"/>
      <c r="GX620" s="36"/>
      <c r="GY620" s="36"/>
      <c r="GZ620" s="36"/>
      <c r="HA620" s="36"/>
      <c r="HB620" s="36"/>
      <c r="HC620" s="36"/>
    </row>
    <row r="621" spans="1:211" s="38" customFormat="1" x14ac:dyDescent="0.25">
      <c r="A621" s="51"/>
      <c r="B621" s="97"/>
      <c r="C621" s="98"/>
      <c r="D621" s="19"/>
      <c r="E621" s="19"/>
      <c r="F621" s="19"/>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c r="BV621" s="36"/>
      <c r="BW621" s="36"/>
      <c r="BX621" s="36"/>
      <c r="BY621" s="36"/>
      <c r="BZ621" s="36"/>
      <c r="CA621" s="36"/>
      <c r="CB621" s="36"/>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c r="CY621" s="36"/>
      <c r="CZ621" s="36"/>
      <c r="DA621" s="36"/>
      <c r="DB621" s="36"/>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c r="ED621" s="36"/>
      <c r="EE621" s="36"/>
      <c r="EF621" s="36"/>
      <c r="EG621" s="36"/>
      <c r="EH621" s="36"/>
      <c r="EI621" s="36"/>
      <c r="EJ621" s="36"/>
      <c r="EK621" s="36"/>
      <c r="EL621" s="36"/>
      <c r="EM621" s="36"/>
      <c r="EN621" s="36"/>
      <c r="EO621" s="36"/>
      <c r="EP621" s="36"/>
      <c r="EQ621" s="36"/>
      <c r="ER621" s="36"/>
      <c r="ES621" s="36"/>
      <c r="ET621" s="36"/>
      <c r="EU621" s="36"/>
      <c r="EV621" s="36"/>
      <c r="EW621" s="36"/>
      <c r="EX621" s="36"/>
      <c r="EY621" s="36"/>
      <c r="EZ621" s="36"/>
      <c r="FA621" s="36"/>
      <c r="FB621" s="36"/>
      <c r="FC621" s="36"/>
      <c r="FD621" s="36"/>
      <c r="FE621" s="36"/>
      <c r="FF621" s="36"/>
      <c r="FG621" s="36"/>
      <c r="FH621" s="36"/>
      <c r="FI621" s="36"/>
      <c r="FJ621" s="36"/>
      <c r="FK621" s="36"/>
      <c r="FL621" s="36"/>
      <c r="FM621" s="36"/>
      <c r="FN621" s="36"/>
      <c r="FO621" s="36"/>
      <c r="FP621" s="36"/>
      <c r="FQ621" s="36"/>
      <c r="FR621" s="36"/>
      <c r="FS621" s="36"/>
      <c r="FT621" s="36"/>
      <c r="FU621" s="36"/>
      <c r="FV621" s="36"/>
      <c r="FW621" s="36"/>
      <c r="FX621" s="36"/>
      <c r="FY621" s="36"/>
      <c r="FZ621" s="36"/>
      <c r="GA621" s="36"/>
      <c r="GB621" s="36"/>
      <c r="GC621" s="36"/>
      <c r="GD621" s="36"/>
      <c r="GE621" s="36"/>
      <c r="GF621" s="36"/>
      <c r="GG621" s="36"/>
      <c r="GH621" s="36"/>
      <c r="GI621" s="36"/>
      <c r="GJ621" s="36"/>
      <c r="GK621" s="36"/>
      <c r="GL621" s="36"/>
      <c r="GM621" s="36"/>
      <c r="GN621" s="36"/>
      <c r="GO621" s="36"/>
      <c r="GP621" s="36"/>
      <c r="GQ621" s="36"/>
      <c r="GR621" s="36"/>
      <c r="GS621" s="36"/>
      <c r="GT621" s="36"/>
      <c r="GU621" s="36"/>
      <c r="GV621" s="36"/>
      <c r="GW621" s="36"/>
      <c r="GX621" s="36"/>
      <c r="GY621" s="36"/>
      <c r="GZ621" s="36"/>
      <c r="HA621" s="36"/>
      <c r="HB621" s="36"/>
      <c r="HC621" s="36"/>
    </row>
    <row r="622" spans="1:211" s="38" customFormat="1" x14ac:dyDescent="0.25">
      <c r="A622" s="51"/>
      <c r="B622" s="97"/>
      <c r="C622" s="98"/>
      <c r="D622" s="19"/>
      <c r="E622" s="19"/>
      <c r="F622" s="19"/>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c r="BV622" s="36"/>
      <c r="BW622" s="36"/>
      <c r="BX622" s="36"/>
      <c r="BY622" s="36"/>
      <c r="BZ622" s="36"/>
      <c r="CA622" s="36"/>
      <c r="CB622" s="36"/>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c r="CY622" s="36"/>
      <c r="CZ622" s="36"/>
      <c r="DA622" s="36"/>
      <c r="DB622" s="36"/>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c r="ED622" s="36"/>
      <c r="EE622" s="36"/>
      <c r="EF622" s="36"/>
      <c r="EG622" s="36"/>
      <c r="EH622" s="36"/>
      <c r="EI622" s="36"/>
      <c r="EJ622" s="36"/>
      <c r="EK622" s="36"/>
      <c r="EL622" s="36"/>
      <c r="EM622" s="36"/>
      <c r="EN622" s="36"/>
      <c r="EO622" s="36"/>
      <c r="EP622" s="36"/>
      <c r="EQ622" s="36"/>
      <c r="ER622" s="36"/>
      <c r="ES622" s="36"/>
      <c r="ET622" s="36"/>
      <c r="EU622" s="36"/>
      <c r="EV622" s="36"/>
      <c r="EW622" s="36"/>
      <c r="EX622" s="36"/>
      <c r="EY622" s="36"/>
      <c r="EZ622" s="36"/>
      <c r="FA622" s="36"/>
      <c r="FB622" s="36"/>
      <c r="FC622" s="36"/>
      <c r="FD622" s="36"/>
      <c r="FE622" s="36"/>
      <c r="FF622" s="36"/>
      <c r="FG622" s="36"/>
      <c r="FH622" s="36"/>
      <c r="FI622" s="36"/>
      <c r="FJ622" s="36"/>
      <c r="FK622" s="36"/>
      <c r="FL622" s="36"/>
      <c r="FM622" s="36"/>
      <c r="FN622" s="36"/>
      <c r="FO622" s="36"/>
      <c r="FP622" s="36"/>
      <c r="FQ622" s="36"/>
      <c r="FR622" s="36"/>
      <c r="FS622" s="36"/>
      <c r="FT622" s="36"/>
      <c r="FU622" s="36"/>
      <c r="FV622" s="36"/>
      <c r="FW622" s="36"/>
      <c r="FX622" s="36"/>
      <c r="FY622" s="36"/>
      <c r="FZ622" s="36"/>
      <c r="GA622" s="36"/>
      <c r="GB622" s="36"/>
      <c r="GC622" s="36"/>
      <c r="GD622" s="36"/>
      <c r="GE622" s="36"/>
      <c r="GF622" s="36"/>
      <c r="GG622" s="36"/>
      <c r="GH622" s="36"/>
      <c r="GI622" s="36"/>
      <c r="GJ622" s="36"/>
      <c r="GK622" s="36"/>
      <c r="GL622" s="36"/>
      <c r="GM622" s="36"/>
      <c r="GN622" s="36"/>
      <c r="GO622" s="36"/>
      <c r="GP622" s="36"/>
      <c r="GQ622" s="36"/>
      <c r="GR622" s="36"/>
      <c r="GS622" s="36"/>
      <c r="GT622" s="36"/>
      <c r="GU622" s="36"/>
      <c r="GV622" s="36"/>
      <c r="GW622" s="36"/>
      <c r="GX622" s="36"/>
      <c r="GY622" s="36"/>
      <c r="GZ622" s="36"/>
      <c r="HA622" s="36"/>
      <c r="HB622" s="36"/>
      <c r="HC622" s="36"/>
    </row>
    <row r="623" spans="1:211" s="38" customFormat="1" x14ac:dyDescent="0.25">
      <c r="A623" s="51"/>
      <c r="B623" s="97"/>
      <c r="C623" s="98"/>
      <c r="D623" s="19"/>
      <c r="E623" s="19"/>
      <c r="F623" s="19"/>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c r="BV623" s="36"/>
      <c r="BW623" s="36"/>
      <c r="BX623" s="36"/>
      <c r="BY623" s="36"/>
      <c r="BZ623" s="36"/>
      <c r="CA623" s="36"/>
      <c r="CB623" s="36"/>
      <c r="CC623" s="36"/>
      <c r="CD623" s="36"/>
      <c r="CE623" s="36"/>
      <c r="CF623" s="36"/>
      <c r="CG623" s="36"/>
      <c r="CH623" s="36"/>
      <c r="CI623" s="36"/>
      <c r="CJ623" s="36"/>
      <c r="CK623" s="36"/>
      <c r="CL623" s="36"/>
      <c r="CM623" s="36"/>
      <c r="CN623" s="36"/>
      <c r="CO623" s="36"/>
      <c r="CP623" s="36"/>
      <c r="CQ623" s="36"/>
      <c r="CR623" s="36"/>
      <c r="CS623" s="36"/>
      <c r="CT623" s="36"/>
      <c r="CU623" s="36"/>
      <c r="CV623" s="36"/>
      <c r="CW623" s="36"/>
      <c r="CX623" s="36"/>
      <c r="CY623" s="36"/>
      <c r="CZ623" s="36"/>
      <c r="DA623" s="36"/>
      <c r="DB623" s="36"/>
      <c r="DC623" s="36"/>
      <c r="DD623" s="36"/>
      <c r="DE623" s="36"/>
      <c r="DF623" s="36"/>
      <c r="DG623" s="36"/>
      <c r="DH623" s="36"/>
      <c r="DI623" s="36"/>
      <c r="DJ623" s="36"/>
      <c r="DK623" s="36"/>
      <c r="DL623" s="36"/>
      <c r="DM623" s="36"/>
      <c r="DN623" s="36"/>
      <c r="DO623" s="36"/>
      <c r="DP623" s="36"/>
      <c r="DQ623" s="36"/>
      <c r="DR623" s="36"/>
      <c r="DS623" s="36"/>
      <c r="DT623" s="36"/>
      <c r="DU623" s="36"/>
      <c r="DV623" s="36"/>
      <c r="DW623" s="36"/>
      <c r="DX623" s="36"/>
      <c r="DY623" s="36"/>
      <c r="DZ623" s="36"/>
      <c r="EA623" s="36"/>
      <c r="EB623" s="36"/>
      <c r="EC623" s="36"/>
      <c r="ED623" s="36"/>
      <c r="EE623" s="36"/>
      <c r="EF623" s="36"/>
      <c r="EG623" s="36"/>
      <c r="EH623" s="36"/>
      <c r="EI623" s="36"/>
      <c r="EJ623" s="36"/>
      <c r="EK623" s="36"/>
      <c r="EL623" s="36"/>
      <c r="EM623" s="36"/>
      <c r="EN623" s="36"/>
      <c r="EO623" s="36"/>
      <c r="EP623" s="36"/>
      <c r="EQ623" s="36"/>
      <c r="ER623" s="36"/>
      <c r="ES623" s="36"/>
      <c r="ET623" s="36"/>
      <c r="EU623" s="36"/>
      <c r="EV623" s="36"/>
      <c r="EW623" s="36"/>
      <c r="EX623" s="36"/>
      <c r="EY623" s="36"/>
      <c r="EZ623" s="36"/>
      <c r="FA623" s="36"/>
      <c r="FB623" s="36"/>
      <c r="FC623" s="36"/>
      <c r="FD623" s="36"/>
      <c r="FE623" s="36"/>
      <c r="FF623" s="36"/>
      <c r="FG623" s="36"/>
      <c r="FH623" s="36"/>
      <c r="FI623" s="36"/>
      <c r="FJ623" s="36"/>
      <c r="FK623" s="36"/>
      <c r="FL623" s="36"/>
      <c r="FM623" s="36"/>
      <c r="FN623" s="36"/>
      <c r="FO623" s="36"/>
      <c r="FP623" s="36"/>
      <c r="FQ623" s="36"/>
      <c r="FR623" s="36"/>
      <c r="FS623" s="36"/>
      <c r="FT623" s="36"/>
      <c r="FU623" s="36"/>
      <c r="FV623" s="36"/>
      <c r="FW623" s="36"/>
      <c r="FX623" s="36"/>
      <c r="FY623" s="36"/>
      <c r="FZ623" s="36"/>
      <c r="GA623" s="36"/>
      <c r="GB623" s="36"/>
      <c r="GC623" s="36"/>
      <c r="GD623" s="36"/>
      <c r="GE623" s="36"/>
      <c r="GF623" s="36"/>
      <c r="GG623" s="36"/>
      <c r="GH623" s="36"/>
      <c r="GI623" s="36"/>
      <c r="GJ623" s="36"/>
      <c r="GK623" s="36"/>
      <c r="GL623" s="36"/>
      <c r="GM623" s="36"/>
      <c r="GN623" s="36"/>
      <c r="GO623" s="36"/>
      <c r="GP623" s="36"/>
      <c r="GQ623" s="36"/>
      <c r="GR623" s="36"/>
      <c r="GS623" s="36"/>
      <c r="GT623" s="36"/>
      <c r="GU623" s="36"/>
      <c r="GV623" s="36"/>
      <c r="GW623" s="36"/>
      <c r="GX623" s="36"/>
      <c r="GY623" s="36"/>
      <c r="GZ623" s="36"/>
      <c r="HA623" s="36"/>
      <c r="HB623" s="36"/>
      <c r="HC623" s="36"/>
    </row>
    <row r="624" spans="1:211" s="38" customFormat="1" x14ac:dyDescent="0.25">
      <c r="A624" s="51"/>
      <c r="B624" s="97"/>
      <c r="C624" s="98"/>
      <c r="D624" s="19"/>
      <c r="E624" s="19"/>
      <c r="F624" s="19"/>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c r="BV624" s="36"/>
      <c r="BW624" s="36"/>
      <c r="BX624" s="36"/>
      <c r="BY624" s="36"/>
      <c r="BZ624" s="36"/>
      <c r="CA624" s="36"/>
      <c r="CB624" s="36"/>
      <c r="CC624" s="36"/>
      <c r="CD624" s="36"/>
      <c r="CE624" s="36"/>
      <c r="CF624" s="36"/>
      <c r="CG624" s="36"/>
      <c r="CH624" s="36"/>
      <c r="CI624" s="36"/>
      <c r="CJ624" s="36"/>
      <c r="CK624" s="36"/>
      <c r="CL624" s="36"/>
      <c r="CM624" s="36"/>
      <c r="CN624" s="36"/>
      <c r="CO624" s="36"/>
      <c r="CP624" s="36"/>
      <c r="CQ624" s="36"/>
      <c r="CR624" s="36"/>
      <c r="CS624" s="36"/>
      <c r="CT624" s="36"/>
      <c r="CU624" s="36"/>
      <c r="CV624" s="36"/>
      <c r="CW624" s="36"/>
      <c r="CX624" s="36"/>
      <c r="CY624" s="36"/>
      <c r="CZ624" s="36"/>
      <c r="DA624" s="36"/>
      <c r="DB624" s="36"/>
      <c r="DC624" s="36"/>
      <c r="DD624" s="36"/>
      <c r="DE624" s="36"/>
      <c r="DF624" s="36"/>
      <c r="DG624" s="36"/>
      <c r="DH624" s="36"/>
      <c r="DI624" s="36"/>
      <c r="DJ624" s="36"/>
      <c r="DK624" s="36"/>
      <c r="DL624" s="36"/>
      <c r="DM624" s="36"/>
      <c r="DN624" s="36"/>
      <c r="DO624" s="36"/>
      <c r="DP624" s="36"/>
      <c r="DQ624" s="36"/>
      <c r="DR624" s="36"/>
      <c r="DS624" s="36"/>
      <c r="DT624" s="36"/>
      <c r="DU624" s="36"/>
      <c r="DV624" s="36"/>
      <c r="DW624" s="36"/>
      <c r="DX624" s="36"/>
      <c r="DY624" s="36"/>
      <c r="DZ624" s="36"/>
      <c r="EA624" s="36"/>
      <c r="EB624" s="36"/>
      <c r="EC624" s="36"/>
      <c r="ED624" s="36"/>
      <c r="EE624" s="36"/>
      <c r="EF624" s="36"/>
      <c r="EG624" s="36"/>
      <c r="EH624" s="36"/>
      <c r="EI624" s="36"/>
      <c r="EJ624" s="36"/>
      <c r="EK624" s="36"/>
      <c r="EL624" s="36"/>
      <c r="EM624" s="36"/>
      <c r="EN624" s="36"/>
      <c r="EO624" s="36"/>
      <c r="EP624" s="36"/>
      <c r="EQ624" s="36"/>
      <c r="ER624" s="36"/>
      <c r="ES624" s="36"/>
      <c r="ET624" s="36"/>
      <c r="EU624" s="36"/>
      <c r="EV624" s="36"/>
      <c r="EW624" s="36"/>
      <c r="EX624" s="36"/>
      <c r="EY624" s="36"/>
      <c r="EZ624" s="36"/>
      <c r="FA624" s="36"/>
      <c r="FB624" s="36"/>
      <c r="FC624" s="36"/>
      <c r="FD624" s="36"/>
      <c r="FE624" s="36"/>
      <c r="FF624" s="36"/>
      <c r="FG624" s="36"/>
      <c r="FH624" s="36"/>
      <c r="FI624" s="36"/>
      <c r="FJ624" s="36"/>
      <c r="FK624" s="36"/>
      <c r="FL624" s="36"/>
      <c r="FM624" s="36"/>
      <c r="FN624" s="36"/>
      <c r="FO624" s="36"/>
      <c r="FP624" s="36"/>
      <c r="FQ624" s="36"/>
      <c r="FR624" s="36"/>
      <c r="FS624" s="36"/>
      <c r="FT624" s="36"/>
      <c r="FU624" s="36"/>
      <c r="FV624" s="36"/>
      <c r="FW624" s="36"/>
      <c r="FX624" s="36"/>
      <c r="FY624" s="36"/>
      <c r="FZ624" s="36"/>
      <c r="GA624" s="36"/>
      <c r="GB624" s="36"/>
      <c r="GC624" s="36"/>
      <c r="GD624" s="36"/>
      <c r="GE624" s="36"/>
      <c r="GF624" s="36"/>
      <c r="GG624" s="36"/>
      <c r="GH624" s="36"/>
      <c r="GI624" s="36"/>
      <c r="GJ624" s="36"/>
      <c r="GK624" s="36"/>
      <c r="GL624" s="36"/>
      <c r="GM624" s="36"/>
      <c r="GN624" s="36"/>
      <c r="GO624" s="36"/>
      <c r="GP624" s="36"/>
      <c r="GQ624" s="36"/>
      <c r="GR624" s="36"/>
      <c r="GS624" s="36"/>
      <c r="GT624" s="36"/>
      <c r="GU624" s="36"/>
      <c r="GV624" s="36"/>
      <c r="GW624" s="36"/>
      <c r="GX624" s="36"/>
      <c r="GY624" s="36"/>
      <c r="GZ624" s="36"/>
      <c r="HA624" s="36"/>
      <c r="HB624" s="36"/>
      <c r="HC624" s="36"/>
    </row>
    <row r="625" spans="1:211" s="38" customFormat="1" x14ac:dyDescent="0.25">
      <c r="A625" s="51"/>
      <c r="B625" s="97"/>
      <c r="C625" s="98"/>
      <c r="D625" s="19"/>
      <c r="E625" s="19"/>
      <c r="F625" s="19"/>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c r="BU625" s="36"/>
      <c r="BV625" s="36"/>
      <c r="BW625" s="36"/>
      <c r="BX625" s="36"/>
      <c r="BY625" s="36"/>
      <c r="BZ625" s="36"/>
      <c r="CA625" s="36"/>
      <c r="CB625" s="36"/>
      <c r="CC625" s="36"/>
      <c r="CD625" s="36"/>
      <c r="CE625" s="36"/>
      <c r="CF625" s="36"/>
      <c r="CG625" s="36"/>
      <c r="CH625" s="36"/>
      <c r="CI625" s="36"/>
      <c r="CJ625" s="36"/>
      <c r="CK625" s="36"/>
      <c r="CL625" s="36"/>
      <c r="CM625" s="36"/>
      <c r="CN625" s="36"/>
      <c r="CO625" s="36"/>
      <c r="CP625" s="36"/>
      <c r="CQ625" s="36"/>
      <c r="CR625" s="36"/>
      <c r="CS625" s="36"/>
      <c r="CT625" s="36"/>
      <c r="CU625" s="36"/>
      <c r="CV625" s="36"/>
      <c r="CW625" s="36"/>
      <c r="CX625" s="36"/>
      <c r="CY625" s="36"/>
      <c r="CZ625" s="36"/>
      <c r="DA625" s="36"/>
      <c r="DB625" s="36"/>
      <c r="DC625" s="36"/>
      <c r="DD625" s="36"/>
      <c r="DE625" s="36"/>
      <c r="DF625" s="36"/>
      <c r="DG625" s="36"/>
      <c r="DH625" s="36"/>
      <c r="DI625" s="36"/>
      <c r="DJ625" s="36"/>
      <c r="DK625" s="36"/>
      <c r="DL625" s="36"/>
      <c r="DM625" s="36"/>
      <c r="DN625" s="36"/>
      <c r="DO625" s="36"/>
      <c r="DP625" s="36"/>
      <c r="DQ625" s="36"/>
      <c r="DR625" s="36"/>
      <c r="DS625" s="36"/>
      <c r="DT625" s="36"/>
      <c r="DU625" s="36"/>
      <c r="DV625" s="36"/>
      <c r="DW625" s="36"/>
      <c r="DX625" s="36"/>
      <c r="DY625" s="36"/>
      <c r="DZ625" s="36"/>
      <c r="EA625" s="36"/>
      <c r="EB625" s="36"/>
      <c r="EC625" s="36"/>
      <c r="ED625" s="36"/>
      <c r="EE625" s="36"/>
      <c r="EF625" s="36"/>
      <c r="EG625" s="36"/>
      <c r="EH625" s="36"/>
      <c r="EI625" s="36"/>
      <c r="EJ625" s="36"/>
      <c r="EK625" s="36"/>
      <c r="EL625" s="36"/>
      <c r="EM625" s="36"/>
      <c r="EN625" s="36"/>
      <c r="EO625" s="36"/>
      <c r="EP625" s="36"/>
      <c r="EQ625" s="36"/>
      <c r="ER625" s="36"/>
      <c r="ES625" s="36"/>
      <c r="ET625" s="36"/>
      <c r="EU625" s="36"/>
      <c r="EV625" s="36"/>
      <c r="EW625" s="36"/>
      <c r="EX625" s="36"/>
      <c r="EY625" s="36"/>
      <c r="EZ625" s="36"/>
      <c r="FA625" s="36"/>
      <c r="FB625" s="36"/>
      <c r="FC625" s="36"/>
      <c r="FD625" s="36"/>
      <c r="FE625" s="36"/>
      <c r="FF625" s="36"/>
      <c r="FG625" s="36"/>
      <c r="FH625" s="36"/>
      <c r="FI625" s="36"/>
      <c r="FJ625" s="36"/>
      <c r="FK625" s="36"/>
      <c r="FL625" s="36"/>
      <c r="FM625" s="36"/>
      <c r="FN625" s="36"/>
      <c r="FO625" s="36"/>
      <c r="FP625" s="36"/>
      <c r="FQ625" s="36"/>
      <c r="FR625" s="36"/>
      <c r="FS625" s="36"/>
      <c r="FT625" s="36"/>
      <c r="FU625" s="36"/>
      <c r="FV625" s="36"/>
      <c r="FW625" s="36"/>
      <c r="FX625" s="36"/>
      <c r="FY625" s="36"/>
      <c r="FZ625" s="36"/>
      <c r="GA625" s="36"/>
      <c r="GB625" s="36"/>
      <c r="GC625" s="36"/>
      <c r="GD625" s="36"/>
      <c r="GE625" s="36"/>
      <c r="GF625" s="36"/>
      <c r="GG625" s="36"/>
      <c r="GH625" s="36"/>
      <c r="GI625" s="36"/>
      <c r="GJ625" s="36"/>
      <c r="GK625" s="36"/>
      <c r="GL625" s="36"/>
      <c r="GM625" s="36"/>
      <c r="GN625" s="36"/>
      <c r="GO625" s="36"/>
      <c r="GP625" s="36"/>
      <c r="GQ625" s="36"/>
      <c r="GR625" s="36"/>
      <c r="GS625" s="36"/>
      <c r="GT625" s="36"/>
      <c r="GU625" s="36"/>
      <c r="GV625" s="36"/>
      <c r="GW625" s="36"/>
      <c r="GX625" s="36"/>
      <c r="GY625" s="36"/>
      <c r="GZ625" s="36"/>
      <c r="HA625" s="36"/>
      <c r="HB625" s="36"/>
      <c r="HC625" s="36"/>
    </row>
    <row r="626" spans="1:211" s="38" customFormat="1" x14ac:dyDescent="0.25">
      <c r="A626" s="51"/>
      <c r="B626" s="97"/>
      <c r="C626" s="98"/>
      <c r="D626" s="19"/>
      <c r="E626" s="19"/>
      <c r="F626" s="19"/>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6"/>
      <c r="EV626" s="36"/>
      <c r="EW626" s="36"/>
      <c r="EX626" s="36"/>
      <c r="EY626" s="36"/>
      <c r="EZ626" s="36"/>
      <c r="FA626" s="36"/>
      <c r="FB626" s="36"/>
      <c r="FC626" s="36"/>
      <c r="FD626" s="36"/>
      <c r="FE626" s="36"/>
      <c r="FF626" s="36"/>
      <c r="FG626" s="36"/>
      <c r="FH626" s="36"/>
      <c r="FI626" s="36"/>
      <c r="FJ626" s="36"/>
      <c r="FK626" s="36"/>
      <c r="FL626" s="36"/>
      <c r="FM626" s="36"/>
      <c r="FN626" s="36"/>
      <c r="FO626" s="36"/>
      <c r="FP626" s="36"/>
      <c r="FQ626" s="36"/>
      <c r="FR626" s="36"/>
      <c r="FS626" s="36"/>
      <c r="FT626" s="36"/>
      <c r="FU626" s="36"/>
      <c r="FV626" s="36"/>
      <c r="FW626" s="36"/>
      <c r="FX626" s="36"/>
      <c r="FY626" s="36"/>
      <c r="FZ626" s="36"/>
      <c r="GA626" s="36"/>
      <c r="GB626" s="36"/>
      <c r="GC626" s="36"/>
      <c r="GD626" s="36"/>
      <c r="GE626" s="36"/>
      <c r="GF626" s="36"/>
      <c r="GG626" s="36"/>
      <c r="GH626" s="36"/>
      <c r="GI626" s="36"/>
      <c r="GJ626" s="36"/>
      <c r="GK626" s="36"/>
      <c r="GL626" s="36"/>
      <c r="GM626" s="36"/>
      <c r="GN626" s="36"/>
      <c r="GO626" s="36"/>
      <c r="GP626" s="36"/>
      <c r="GQ626" s="36"/>
      <c r="GR626" s="36"/>
      <c r="GS626" s="36"/>
      <c r="GT626" s="36"/>
      <c r="GU626" s="36"/>
      <c r="GV626" s="36"/>
      <c r="GW626" s="36"/>
      <c r="GX626" s="36"/>
      <c r="GY626" s="36"/>
      <c r="GZ626" s="36"/>
      <c r="HA626" s="36"/>
      <c r="HB626" s="36"/>
      <c r="HC626" s="36"/>
    </row>
    <row r="627" spans="1:211" s="38" customFormat="1" x14ac:dyDescent="0.25">
      <c r="A627" s="51"/>
      <c r="B627" s="97"/>
      <c r="C627" s="98"/>
      <c r="D627" s="19"/>
      <c r="E627" s="19"/>
      <c r="F627" s="19"/>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c r="BV627" s="36"/>
      <c r="BW627" s="36"/>
      <c r="BX627" s="36"/>
      <c r="BY627" s="36"/>
      <c r="BZ627" s="36"/>
      <c r="CA627" s="36"/>
      <c r="CB627" s="36"/>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c r="CY627" s="36"/>
      <c r="CZ627" s="36"/>
      <c r="DA627" s="36"/>
      <c r="DB627" s="36"/>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c r="ED627" s="36"/>
      <c r="EE627" s="36"/>
      <c r="EF627" s="36"/>
      <c r="EG627" s="36"/>
      <c r="EH627" s="36"/>
      <c r="EI627" s="36"/>
      <c r="EJ627" s="36"/>
      <c r="EK627" s="36"/>
      <c r="EL627" s="36"/>
      <c r="EM627" s="36"/>
      <c r="EN627" s="36"/>
      <c r="EO627" s="36"/>
      <c r="EP627" s="36"/>
      <c r="EQ627" s="36"/>
      <c r="ER627" s="36"/>
      <c r="ES627" s="36"/>
      <c r="ET627" s="36"/>
      <c r="EU627" s="36"/>
      <c r="EV627" s="36"/>
      <c r="EW627" s="36"/>
      <c r="EX627" s="36"/>
      <c r="EY627" s="36"/>
      <c r="EZ627" s="36"/>
      <c r="FA627" s="36"/>
      <c r="FB627" s="36"/>
      <c r="FC627" s="36"/>
      <c r="FD627" s="36"/>
      <c r="FE627" s="36"/>
      <c r="FF627" s="36"/>
      <c r="FG627" s="36"/>
      <c r="FH627" s="36"/>
      <c r="FI627" s="36"/>
      <c r="FJ627" s="36"/>
      <c r="FK627" s="36"/>
      <c r="FL627" s="36"/>
      <c r="FM627" s="36"/>
      <c r="FN627" s="36"/>
      <c r="FO627" s="36"/>
      <c r="FP627" s="36"/>
      <c r="FQ627" s="36"/>
      <c r="FR627" s="36"/>
      <c r="FS627" s="36"/>
      <c r="FT627" s="36"/>
      <c r="FU627" s="36"/>
      <c r="FV627" s="36"/>
      <c r="FW627" s="36"/>
      <c r="FX627" s="36"/>
      <c r="FY627" s="36"/>
      <c r="FZ627" s="36"/>
      <c r="GA627" s="36"/>
      <c r="GB627" s="36"/>
      <c r="GC627" s="36"/>
      <c r="GD627" s="36"/>
      <c r="GE627" s="36"/>
      <c r="GF627" s="36"/>
      <c r="GG627" s="36"/>
      <c r="GH627" s="36"/>
      <c r="GI627" s="36"/>
      <c r="GJ627" s="36"/>
      <c r="GK627" s="36"/>
      <c r="GL627" s="36"/>
      <c r="GM627" s="36"/>
      <c r="GN627" s="36"/>
      <c r="GO627" s="36"/>
      <c r="GP627" s="36"/>
      <c r="GQ627" s="36"/>
      <c r="GR627" s="36"/>
      <c r="GS627" s="36"/>
      <c r="GT627" s="36"/>
      <c r="GU627" s="36"/>
      <c r="GV627" s="36"/>
      <c r="GW627" s="36"/>
      <c r="GX627" s="36"/>
      <c r="GY627" s="36"/>
      <c r="GZ627" s="36"/>
      <c r="HA627" s="36"/>
      <c r="HB627" s="36"/>
      <c r="HC627" s="36"/>
    </row>
    <row r="628" spans="1:211" s="38" customFormat="1" x14ac:dyDescent="0.25">
      <c r="A628" s="51"/>
      <c r="B628" s="97"/>
      <c r="C628" s="98"/>
      <c r="D628" s="19"/>
      <c r="E628" s="19"/>
      <c r="F628" s="19"/>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c r="BV628" s="36"/>
      <c r="BW628" s="36"/>
      <c r="BX628" s="36"/>
      <c r="BY628" s="36"/>
      <c r="BZ628" s="36"/>
      <c r="CA628" s="36"/>
      <c r="CB628" s="36"/>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c r="CY628" s="36"/>
      <c r="CZ628" s="36"/>
      <c r="DA628" s="36"/>
      <c r="DB628" s="36"/>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c r="ED628" s="36"/>
      <c r="EE628" s="36"/>
      <c r="EF628" s="36"/>
      <c r="EG628" s="36"/>
      <c r="EH628" s="36"/>
      <c r="EI628" s="36"/>
      <c r="EJ628" s="36"/>
      <c r="EK628" s="36"/>
      <c r="EL628" s="36"/>
      <c r="EM628" s="36"/>
      <c r="EN628" s="36"/>
      <c r="EO628" s="36"/>
      <c r="EP628" s="36"/>
      <c r="EQ628" s="36"/>
      <c r="ER628" s="36"/>
      <c r="ES628" s="36"/>
      <c r="ET628" s="36"/>
      <c r="EU628" s="36"/>
      <c r="EV628" s="36"/>
      <c r="EW628" s="36"/>
      <c r="EX628" s="36"/>
      <c r="EY628" s="36"/>
      <c r="EZ628" s="36"/>
      <c r="FA628" s="36"/>
      <c r="FB628" s="36"/>
      <c r="FC628" s="36"/>
      <c r="FD628" s="36"/>
      <c r="FE628" s="36"/>
      <c r="FF628" s="36"/>
      <c r="FG628" s="36"/>
      <c r="FH628" s="36"/>
      <c r="FI628" s="36"/>
      <c r="FJ628" s="36"/>
      <c r="FK628" s="36"/>
      <c r="FL628" s="36"/>
      <c r="FM628" s="36"/>
      <c r="FN628" s="36"/>
      <c r="FO628" s="36"/>
      <c r="FP628" s="36"/>
      <c r="FQ628" s="36"/>
      <c r="FR628" s="36"/>
      <c r="FS628" s="36"/>
      <c r="FT628" s="36"/>
      <c r="FU628" s="36"/>
      <c r="FV628" s="36"/>
      <c r="FW628" s="36"/>
      <c r="FX628" s="36"/>
      <c r="FY628" s="36"/>
      <c r="FZ628" s="36"/>
      <c r="GA628" s="36"/>
      <c r="GB628" s="36"/>
      <c r="GC628" s="36"/>
      <c r="GD628" s="36"/>
      <c r="GE628" s="36"/>
      <c r="GF628" s="36"/>
      <c r="GG628" s="36"/>
      <c r="GH628" s="36"/>
      <c r="GI628" s="36"/>
      <c r="GJ628" s="36"/>
      <c r="GK628" s="36"/>
      <c r="GL628" s="36"/>
      <c r="GM628" s="36"/>
      <c r="GN628" s="36"/>
      <c r="GO628" s="36"/>
      <c r="GP628" s="36"/>
      <c r="GQ628" s="36"/>
      <c r="GR628" s="36"/>
      <c r="GS628" s="36"/>
      <c r="GT628" s="36"/>
      <c r="GU628" s="36"/>
      <c r="GV628" s="36"/>
      <c r="GW628" s="36"/>
      <c r="GX628" s="36"/>
      <c r="GY628" s="36"/>
      <c r="GZ628" s="36"/>
      <c r="HA628" s="36"/>
      <c r="HB628" s="36"/>
      <c r="HC628" s="36"/>
    </row>
    <row r="629" spans="1:211" s="38" customFormat="1" x14ac:dyDescent="0.25">
      <c r="A629" s="51"/>
      <c r="B629" s="97"/>
      <c r="C629" s="98"/>
      <c r="D629" s="19"/>
      <c r="E629" s="19"/>
      <c r="F629" s="19"/>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c r="BU629" s="36"/>
      <c r="BV629" s="36"/>
      <c r="BW629" s="36"/>
      <c r="BX629" s="36"/>
      <c r="BY629" s="36"/>
      <c r="BZ629" s="36"/>
      <c r="CA629" s="36"/>
      <c r="CB629" s="36"/>
      <c r="CC629" s="36"/>
      <c r="CD629" s="36"/>
      <c r="CE629" s="36"/>
      <c r="CF629" s="36"/>
      <c r="CG629" s="36"/>
      <c r="CH629" s="36"/>
      <c r="CI629" s="36"/>
      <c r="CJ629" s="36"/>
      <c r="CK629" s="36"/>
      <c r="CL629" s="36"/>
      <c r="CM629" s="36"/>
      <c r="CN629" s="36"/>
      <c r="CO629" s="36"/>
      <c r="CP629" s="36"/>
      <c r="CQ629" s="36"/>
      <c r="CR629" s="36"/>
      <c r="CS629" s="36"/>
      <c r="CT629" s="36"/>
      <c r="CU629" s="36"/>
      <c r="CV629" s="36"/>
      <c r="CW629" s="36"/>
      <c r="CX629" s="36"/>
      <c r="CY629" s="36"/>
      <c r="CZ629" s="36"/>
      <c r="DA629" s="36"/>
      <c r="DB629" s="36"/>
      <c r="DC629" s="36"/>
      <c r="DD629" s="36"/>
      <c r="DE629" s="36"/>
      <c r="DF629" s="36"/>
      <c r="DG629" s="36"/>
      <c r="DH629" s="36"/>
      <c r="DI629" s="36"/>
      <c r="DJ629" s="36"/>
      <c r="DK629" s="36"/>
      <c r="DL629" s="36"/>
      <c r="DM629" s="36"/>
      <c r="DN629" s="36"/>
      <c r="DO629" s="36"/>
      <c r="DP629" s="36"/>
      <c r="DQ629" s="36"/>
      <c r="DR629" s="36"/>
      <c r="DS629" s="36"/>
      <c r="DT629" s="36"/>
      <c r="DU629" s="36"/>
      <c r="DV629" s="36"/>
      <c r="DW629" s="36"/>
      <c r="DX629" s="36"/>
      <c r="DY629" s="36"/>
      <c r="DZ629" s="36"/>
      <c r="EA629" s="36"/>
      <c r="EB629" s="36"/>
      <c r="EC629" s="36"/>
      <c r="ED629" s="36"/>
      <c r="EE629" s="36"/>
      <c r="EF629" s="36"/>
      <c r="EG629" s="36"/>
      <c r="EH629" s="36"/>
      <c r="EI629" s="36"/>
      <c r="EJ629" s="36"/>
      <c r="EK629" s="36"/>
      <c r="EL629" s="36"/>
      <c r="EM629" s="36"/>
      <c r="EN629" s="36"/>
      <c r="EO629" s="36"/>
      <c r="EP629" s="36"/>
      <c r="EQ629" s="36"/>
      <c r="ER629" s="36"/>
      <c r="ES629" s="36"/>
      <c r="ET629" s="36"/>
      <c r="EU629" s="36"/>
      <c r="EV629" s="36"/>
      <c r="EW629" s="36"/>
      <c r="EX629" s="36"/>
      <c r="EY629" s="36"/>
      <c r="EZ629" s="36"/>
      <c r="FA629" s="36"/>
      <c r="FB629" s="36"/>
      <c r="FC629" s="36"/>
      <c r="FD629" s="36"/>
      <c r="FE629" s="36"/>
      <c r="FF629" s="36"/>
      <c r="FG629" s="36"/>
      <c r="FH629" s="36"/>
      <c r="FI629" s="36"/>
      <c r="FJ629" s="36"/>
      <c r="FK629" s="36"/>
      <c r="FL629" s="36"/>
      <c r="FM629" s="36"/>
      <c r="FN629" s="36"/>
      <c r="FO629" s="36"/>
      <c r="FP629" s="36"/>
      <c r="FQ629" s="36"/>
      <c r="FR629" s="36"/>
      <c r="FS629" s="36"/>
      <c r="FT629" s="36"/>
      <c r="FU629" s="36"/>
      <c r="FV629" s="36"/>
      <c r="FW629" s="36"/>
      <c r="FX629" s="36"/>
      <c r="FY629" s="36"/>
      <c r="FZ629" s="36"/>
      <c r="GA629" s="36"/>
      <c r="GB629" s="36"/>
      <c r="GC629" s="36"/>
      <c r="GD629" s="36"/>
      <c r="GE629" s="36"/>
      <c r="GF629" s="36"/>
      <c r="GG629" s="36"/>
      <c r="GH629" s="36"/>
      <c r="GI629" s="36"/>
      <c r="GJ629" s="36"/>
      <c r="GK629" s="36"/>
      <c r="GL629" s="36"/>
      <c r="GM629" s="36"/>
      <c r="GN629" s="36"/>
      <c r="GO629" s="36"/>
      <c r="GP629" s="36"/>
      <c r="GQ629" s="36"/>
      <c r="GR629" s="36"/>
      <c r="GS629" s="36"/>
      <c r="GT629" s="36"/>
      <c r="GU629" s="36"/>
      <c r="GV629" s="36"/>
      <c r="GW629" s="36"/>
      <c r="GX629" s="36"/>
      <c r="GY629" s="36"/>
      <c r="GZ629" s="36"/>
      <c r="HA629" s="36"/>
      <c r="HB629" s="36"/>
      <c r="HC629" s="36"/>
    </row>
    <row r="630" spans="1:211" s="38" customFormat="1" x14ac:dyDescent="0.25">
      <c r="A630" s="51"/>
      <c r="B630" s="97"/>
      <c r="C630" s="98"/>
      <c r="D630" s="19"/>
      <c r="E630" s="19"/>
      <c r="F630" s="19"/>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c r="BU630" s="36"/>
      <c r="BV630" s="36"/>
      <c r="BW630" s="36"/>
      <c r="BX630" s="36"/>
      <c r="BY630" s="36"/>
      <c r="BZ630" s="36"/>
      <c r="CA630" s="36"/>
      <c r="CB630" s="36"/>
      <c r="CC630" s="36"/>
      <c r="CD630" s="36"/>
      <c r="CE630" s="36"/>
      <c r="CF630" s="36"/>
      <c r="CG630" s="36"/>
      <c r="CH630" s="36"/>
      <c r="CI630" s="36"/>
      <c r="CJ630" s="36"/>
      <c r="CK630" s="36"/>
      <c r="CL630" s="36"/>
      <c r="CM630" s="36"/>
      <c r="CN630" s="36"/>
      <c r="CO630" s="36"/>
      <c r="CP630" s="36"/>
      <c r="CQ630" s="36"/>
      <c r="CR630" s="36"/>
      <c r="CS630" s="36"/>
      <c r="CT630" s="36"/>
      <c r="CU630" s="36"/>
      <c r="CV630" s="36"/>
      <c r="CW630" s="36"/>
      <c r="CX630" s="36"/>
      <c r="CY630" s="36"/>
      <c r="CZ630" s="36"/>
      <c r="DA630" s="36"/>
      <c r="DB630" s="36"/>
      <c r="DC630" s="36"/>
      <c r="DD630" s="36"/>
      <c r="DE630" s="36"/>
      <c r="DF630" s="36"/>
      <c r="DG630" s="36"/>
      <c r="DH630" s="36"/>
      <c r="DI630" s="36"/>
      <c r="DJ630" s="36"/>
      <c r="DK630" s="36"/>
      <c r="DL630" s="36"/>
      <c r="DM630" s="36"/>
      <c r="DN630" s="36"/>
      <c r="DO630" s="36"/>
      <c r="DP630" s="36"/>
      <c r="DQ630" s="36"/>
      <c r="DR630" s="36"/>
      <c r="DS630" s="36"/>
      <c r="DT630" s="36"/>
      <c r="DU630" s="36"/>
      <c r="DV630" s="36"/>
      <c r="DW630" s="36"/>
      <c r="DX630" s="36"/>
      <c r="DY630" s="36"/>
      <c r="DZ630" s="36"/>
      <c r="EA630" s="36"/>
      <c r="EB630" s="36"/>
      <c r="EC630" s="36"/>
      <c r="ED630" s="36"/>
      <c r="EE630" s="36"/>
      <c r="EF630" s="36"/>
      <c r="EG630" s="36"/>
      <c r="EH630" s="36"/>
      <c r="EI630" s="36"/>
      <c r="EJ630" s="36"/>
      <c r="EK630" s="36"/>
      <c r="EL630" s="36"/>
      <c r="EM630" s="36"/>
      <c r="EN630" s="36"/>
      <c r="EO630" s="36"/>
      <c r="EP630" s="36"/>
      <c r="EQ630" s="36"/>
      <c r="ER630" s="36"/>
      <c r="ES630" s="36"/>
      <c r="ET630" s="36"/>
      <c r="EU630" s="36"/>
      <c r="EV630" s="36"/>
      <c r="EW630" s="36"/>
      <c r="EX630" s="36"/>
      <c r="EY630" s="36"/>
      <c r="EZ630" s="36"/>
      <c r="FA630" s="36"/>
      <c r="FB630" s="36"/>
      <c r="FC630" s="36"/>
      <c r="FD630" s="36"/>
      <c r="FE630" s="36"/>
      <c r="FF630" s="36"/>
      <c r="FG630" s="36"/>
      <c r="FH630" s="36"/>
      <c r="FI630" s="36"/>
      <c r="FJ630" s="36"/>
      <c r="FK630" s="36"/>
      <c r="FL630" s="36"/>
      <c r="FM630" s="36"/>
      <c r="FN630" s="36"/>
      <c r="FO630" s="36"/>
      <c r="FP630" s="36"/>
      <c r="FQ630" s="36"/>
      <c r="FR630" s="36"/>
      <c r="FS630" s="36"/>
      <c r="FT630" s="36"/>
      <c r="FU630" s="36"/>
      <c r="FV630" s="36"/>
      <c r="FW630" s="36"/>
      <c r="FX630" s="36"/>
      <c r="FY630" s="36"/>
      <c r="FZ630" s="36"/>
      <c r="GA630" s="36"/>
      <c r="GB630" s="36"/>
      <c r="GC630" s="36"/>
      <c r="GD630" s="36"/>
      <c r="GE630" s="36"/>
      <c r="GF630" s="36"/>
      <c r="GG630" s="36"/>
      <c r="GH630" s="36"/>
      <c r="GI630" s="36"/>
      <c r="GJ630" s="36"/>
      <c r="GK630" s="36"/>
      <c r="GL630" s="36"/>
      <c r="GM630" s="36"/>
      <c r="GN630" s="36"/>
      <c r="GO630" s="36"/>
      <c r="GP630" s="36"/>
      <c r="GQ630" s="36"/>
      <c r="GR630" s="36"/>
      <c r="GS630" s="36"/>
      <c r="GT630" s="36"/>
      <c r="GU630" s="36"/>
      <c r="GV630" s="36"/>
      <c r="GW630" s="36"/>
      <c r="GX630" s="36"/>
      <c r="GY630" s="36"/>
      <c r="GZ630" s="36"/>
      <c r="HA630" s="36"/>
      <c r="HB630" s="36"/>
      <c r="HC630" s="36"/>
    </row>
    <row r="631" spans="1:211" s="38" customFormat="1" x14ac:dyDescent="0.25">
      <c r="A631" s="51"/>
      <c r="B631" s="97"/>
      <c r="C631" s="98"/>
      <c r="D631" s="19"/>
      <c r="E631" s="19"/>
      <c r="F631" s="19"/>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c r="BV631" s="36"/>
      <c r="BW631" s="36"/>
      <c r="BX631" s="36"/>
      <c r="BY631" s="36"/>
      <c r="BZ631" s="36"/>
      <c r="CA631" s="36"/>
      <c r="CB631" s="36"/>
      <c r="CC631" s="36"/>
      <c r="CD631" s="36"/>
      <c r="CE631" s="36"/>
      <c r="CF631" s="36"/>
      <c r="CG631" s="36"/>
      <c r="CH631" s="36"/>
      <c r="CI631" s="36"/>
      <c r="CJ631" s="36"/>
      <c r="CK631" s="36"/>
      <c r="CL631" s="36"/>
      <c r="CM631" s="36"/>
      <c r="CN631" s="36"/>
      <c r="CO631" s="36"/>
      <c r="CP631" s="36"/>
      <c r="CQ631" s="36"/>
      <c r="CR631" s="36"/>
      <c r="CS631" s="36"/>
      <c r="CT631" s="36"/>
      <c r="CU631" s="36"/>
      <c r="CV631" s="36"/>
      <c r="CW631" s="36"/>
      <c r="CX631" s="36"/>
      <c r="CY631" s="36"/>
      <c r="CZ631" s="36"/>
      <c r="DA631" s="36"/>
      <c r="DB631" s="36"/>
      <c r="DC631" s="36"/>
      <c r="DD631" s="36"/>
      <c r="DE631" s="36"/>
      <c r="DF631" s="36"/>
      <c r="DG631" s="36"/>
      <c r="DH631" s="36"/>
      <c r="DI631" s="36"/>
      <c r="DJ631" s="36"/>
      <c r="DK631" s="36"/>
      <c r="DL631" s="36"/>
      <c r="DM631" s="36"/>
      <c r="DN631" s="36"/>
      <c r="DO631" s="36"/>
      <c r="DP631" s="36"/>
      <c r="DQ631" s="36"/>
      <c r="DR631" s="36"/>
      <c r="DS631" s="36"/>
      <c r="DT631" s="36"/>
      <c r="DU631" s="36"/>
      <c r="DV631" s="36"/>
      <c r="DW631" s="36"/>
      <c r="DX631" s="36"/>
      <c r="DY631" s="36"/>
      <c r="DZ631" s="36"/>
      <c r="EA631" s="36"/>
      <c r="EB631" s="36"/>
      <c r="EC631" s="36"/>
      <c r="ED631" s="36"/>
      <c r="EE631" s="36"/>
      <c r="EF631" s="36"/>
      <c r="EG631" s="36"/>
      <c r="EH631" s="36"/>
      <c r="EI631" s="36"/>
      <c r="EJ631" s="36"/>
      <c r="EK631" s="36"/>
      <c r="EL631" s="36"/>
      <c r="EM631" s="36"/>
      <c r="EN631" s="36"/>
      <c r="EO631" s="36"/>
      <c r="EP631" s="36"/>
      <c r="EQ631" s="36"/>
      <c r="ER631" s="36"/>
      <c r="ES631" s="36"/>
      <c r="ET631" s="36"/>
      <c r="EU631" s="36"/>
      <c r="EV631" s="36"/>
      <c r="EW631" s="36"/>
      <c r="EX631" s="36"/>
      <c r="EY631" s="36"/>
      <c r="EZ631" s="36"/>
      <c r="FA631" s="36"/>
      <c r="FB631" s="36"/>
      <c r="FC631" s="36"/>
      <c r="FD631" s="36"/>
      <c r="FE631" s="36"/>
      <c r="FF631" s="36"/>
      <c r="FG631" s="36"/>
      <c r="FH631" s="36"/>
      <c r="FI631" s="36"/>
      <c r="FJ631" s="36"/>
      <c r="FK631" s="36"/>
      <c r="FL631" s="36"/>
      <c r="FM631" s="36"/>
      <c r="FN631" s="36"/>
      <c r="FO631" s="36"/>
      <c r="FP631" s="36"/>
      <c r="FQ631" s="36"/>
      <c r="FR631" s="36"/>
      <c r="FS631" s="36"/>
      <c r="FT631" s="36"/>
      <c r="FU631" s="36"/>
      <c r="FV631" s="36"/>
      <c r="FW631" s="36"/>
      <c r="FX631" s="36"/>
      <c r="FY631" s="36"/>
      <c r="FZ631" s="36"/>
      <c r="GA631" s="36"/>
      <c r="GB631" s="36"/>
      <c r="GC631" s="36"/>
      <c r="GD631" s="36"/>
      <c r="GE631" s="36"/>
      <c r="GF631" s="36"/>
      <c r="GG631" s="36"/>
      <c r="GH631" s="36"/>
      <c r="GI631" s="36"/>
      <c r="GJ631" s="36"/>
      <c r="GK631" s="36"/>
      <c r="GL631" s="36"/>
      <c r="GM631" s="36"/>
      <c r="GN631" s="36"/>
      <c r="GO631" s="36"/>
      <c r="GP631" s="36"/>
      <c r="GQ631" s="36"/>
      <c r="GR631" s="36"/>
      <c r="GS631" s="36"/>
      <c r="GT631" s="36"/>
      <c r="GU631" s="36"/>
      <c r="GV631" s="36"/>
      <c r="GW631" s="36"/>
      <c r="GX631" s="36"/>
      <c r="GY631" s="36"/>
      <c r="GZ631" s="36"/>
      <c r="HA631" s="36"/>
      <c r="HB631" s="36"/>
      <c r="HC631" s="36"/>
    </row>
    <row r="632" spans="1:211" s="38" customFormat="1" x14ac:dyDescent="0.25">
      <c r="A632" s="51"/>
      <c r="B632" s="97"/>
      <c r="C632" s="98"/>
      <c r="D632" s="19"/>
      <c r="E632" s="19"/>
      <c r="F632" s="19"/>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c r="BV632" s="36"/>
      <c r="BW632" s="36"/>
      <c r="BX632" s="36"/>
      <c r="BY632" s="36"/>
      <c r="BZ632" s="36"/>
      <c r="CA632" s="36"/>
      <c r="CB632" s="36"/>
      <c r="CC632" s="36"/>
      <c r="CD632" s="36"/>
      <c r="CE632" s="36"/>
      <c r="CF632" s="36"/>
      <c r="CG632" s="36"/>
      <c r="CH632" s="36"/>
      <c r="CI632" s="36"/>
      <c r="CJ632" s="36"/>
      <c r="CK632" s="36"/>
      <c r="CL632" s="36"/>
      <c r="CM632" s="36"/>
      <c r="CN632" s="36"/>
      <c r="CO632" s="36"/>
      <c r="CP632" s="36"/>
      <c r="CQ632" s="36"/>
      <c r="CR632" s="36"/>
      <c r="CS632" s="36"/>
      <c r="CT632" s="36"/>
      <c r="CU632" s="36"/>
      <c r="CV632" s="36"/>
      <c r="CW632" s="36"/>
      <c r="CX632" s="36"/>
      <c r="CY632" s="36"/>
      <c r="CZ632" s="36"/>
      <c r="DA632" s="36"/>
      <c r="DB632" s="36"/>
      <c r="DC632" s="36"/>
      <c r="DD632" s="36"/>
      <c r="DE632" s="36"/>
      <c r="DF632" s="36"/>
      <c r="DG632" s="36"/>
      <c r="DH632" s="36"/>
      <c r="DI632" s="36"/>
      <c r="DJ632" s="36"/>
      <c r="DK632" s="36"/>
      <c r="DL632" s="36"/>
      <c r="DM632" s="36"/>
      <c r="DN632" s="36"/>
      <c r="DO632" s="36"/>
      <c r="DP632" s="36"/>
      <c r="DQ632" s="36"/>
      <c r="DR632" s="36"/>
      <c r="DS632" s="36"/>
      <c r="DT632" s="36"/>
      <c r="DU632" s="36"/>
      <c r="DV632" s="36"/>
      <c r="DW632" s="36"/>
      <c r="DX632" s="36"/>
      <c r="DY632" s="36"/>
      <c r="DZ632" s="36"/>
      <c r="EA632" s="36"/>
      <c r="EB632" s="36"/>
      <c r="EC632" s="36"/>
      <c r="ED632" s="36"/>
      <c r="EE632" s="36"/>
      <c r="EF632" s="36"/>
      <c r="EG632" s="36"/>
      <c r="EH632" s="36"/>
      <c r="EI632" s="36"/>
      <c r="EJ632" s="36"/>
      <c r="EK632" s="36"/>
      <c r="EL632" s="36"/>
      <c r="EM632" s="36"/>
      <c r="EN632" s="36"/>
      <c r="EO632" s="36"/>
      <c r="EP632" s="36"/>
      <c r="EQ632" s="36"/>
      <c r="ER632" s="36"/>
      <c r="ES632" s="36"/>
      <c r="ET632" s="36"/>
      <c r="EU632" s="36"/>
      <c r="EV632" s="36"/>
      <c r="EW632" s="36"/>
      <c r="EX632" s="36"/>
      <c r="EY632" s="36"/>
      <c r="EZ632" s="36"/>
      <c r="FA632" s="36"/>
      <c r="FB632" s="36"/>
      <c r="FC632" s="36"/>
      <c r="FD632" s="36"/>
      <c r="FE632" s="36"/>
      <c r="FF632" s="36"/>
      <c r="FG632" s="36"/>
      <c r="FH632" s="36"/>
      <c r="FI632" s="36"/>
      <c r="FJ632" s="36"/>
      <c r="FK632" s="36"/>
      <c r="FL632" s="36"/>
      <c r="FM632" s="36"/>
      <c r="FN632" s="36"/>
      <c r="FO632" s="36"/>
      <c r="FP632" s="36"/>
      <c r="FQ632" s="36"/>
      <c r="FR632" s="36"/>
      <c r="FS632" s="36"/>
      <c r="FT632" s="36"/>
      <c r="FU632" s="36"/>
      <c r="FV632" s="36"/>
      <c r="FW632" s="36"/>
      <c r="FX632" s="36"/>
      <c r="FY632" s="36"/>
      <c r="FZ632" s="36"/>
      <c r="GA632" s="36"/>
      <c r="GB632" s="36"/>
      <c r="GC632" s="36"/>
      <c r="GD632" s="36"/>
      <c r="GE632" s="36"/>
      <c r="GF632" s="36"/>
      <c r="GG632" s="36"/>
      <c r="GH632" s="36"/>
      <c r="GI632" s="36"/>
      <c r="GJ632" s="36"/>
      <c r="GK632" s="36"/>
      <c r="GL632" s="36"/>
      <c r="GM632" s="36"/>
      <c r="GN632" s="36"/>
      <c r="GO632" s="36"/>
      <c r="GP632" s="36"/>
      <c r="GQ632" s="36"/>
      <c r="GR632" s="36"/>
      <c r="GS632" s="36"/>
      <c r="GT632" s="36"/>
      <c r="GU632" s="36"/>
      <c r="GV632" s="36"/>
      <c r="GW632" s="36"/>
      <c r="GX632" s="36"/>
      <c r="GY632" s="36"/>
      <c r="GZ632" s="36"/>
      <c r="HA632" s="36"/>
      <c r="HB632" s="36"/>
      <c r="HC632" s="36"/>
    </row>
    <row r="633" spans="1:211" s="38" customFormat="1" x14ac:dyDescent="0.25">
      <c r="A633" s="51"/>
      <c r="B633" s="97"/>
      <c r="C633" s="98"/>
      <c r="D633" s="19"/>
      <c r="E633" s="19"/>
      <c r="F633" s="19"/>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c r="BV633" s="36"/>
      <c r="BW633" s="36"/>
      <c r="BX633" s="36"/>
      <c r="BY633" s="36"/>
      <c r="BZ633" s="36"/>
      <c r="CA633" s="36"/>
      <c r="CB633" s="36"/>
      <c r="CC633" s="36"/>
      <c r="CD633" s="36"/>
      <c r="CE633" s="36"/>
      <c r="CF633" s="36"/>
      <c r="CG633" s="36"/>
      <c r="CH633" s="36"/>
      <c r="CI633" s="36"/>
      <c r="CJ633" s="36"/>
      <c r="CK633" s="36"/>
      <c r="CL633" s="36"/>
      <c r="CM633" s="36"/>
      <c r="CN633" s="36"/>
      <c r="CO633" s="36"/>
      <c r="CP633" s="36"/>
      <c r="CQ633" s="36"/>
      <c r="CR633" s="36"/>
      <c r="CS633" s="36"/>
      <c r="CT633" s="36"/>
      <c r="CU633" s="36"/>
      <c r="CV633" s="36"/>
      <c r="CW633" s="36"/>
      <c r="CX633" s="36"/>
      <c r="CY633" s="36"/>
      <c r="CZ633" s="36"/>
      <c r="DA633" s="36"/>
      <c r="DB633" s="36"/>
      <c r="DC633" s="36"/>
      <c r="DD633" s="36"/>
      <c r="DE633" s="36"/>
      <c r="DF633" s="36"/>
      <c r="DG633" s="36"/>
      <c r="DH633" s="36"/>
      <c r="DI633" s="36"/>
      <c r="DJ633" s="36"/>
      <c r="DK633" s="36"/>
      <c r="DL633" s="36"/>
      <c r="DM633" s="36"/>
      <c r="DN633" s="36"/>
      <c r="DO633" s="36"/>
      <c r="DP633" s="36"/>
      <c r="DQ633" s="36"/>
      <c r="DR633" s="36"/>
      <c r="DS633" s="36"/>
      <c r="DT633" s="36"/>
      <c r="DU633" s="36"/>
      <c r="DV633" s="36"/>
      <c r="DW633" s="36"/>
      <c r="DX633" s="36"/>
      <c r="DY633" s="36"/>
      <c r="DZ633" s="36"/>
      <c r="EA633" s="36"/>
      <c r="EB633" s="36"/>
      <c r="EC633" s="36"/>
      <c r="ED633" s="36"/>
      <c r="EE633" s="36"/>
      <c r="EF633" s="36"/>
      <c r="EG633" s="36"/>
      <c r="EH633" s="36"/>
      <c r="EI633" s="36"/>
      <c r="EJ633" s="36"/>
      <c r="EK633" s="36"/>
      <c r="EL633" s="36"/>
      <c r="EM633" s="36"/>
      <c r="EN633" s="36"/>
      <c r="EO633" s="36"/>
      <c r="EP633" s="36"/>
      <c r="EQ633" s="36"/>
      <c r="ER633" s="36"/>
      <c r="ES633" s="36"/>
      <c r="ET633" s="36"/>
      <c r="EU633" s="36"/>
      <c r="EV633" s="36"/>
      <c r="EW633" s="36"/>
      <c r="EX633" s="36"/>
      <c r="EY633" s="36"/>
      <c r="EZ633" s="36"/>
      <c r="FA633" s="36"/>
      <c r="FB633" s="36"/>
      <c r="FC633" s="36"/>
      <c r="FD633" s="36"/>
      <c r="FE633" s="36"/>
      <c r="FF633" s="36"/>
      <c r="FG633" s="36"/>
      <c r="FH633" s="36"/>
      <c r="FI633" s="36"/>
      <c r="FJ633" s="36"/>
      <c r="FK633" s="36"/>
      <c r="FL633" s="36"/>
      <c r="FM633" s="36"/>
      <c r="FN633" s="36"/>
      <c r="FO633" s="36"/>
      <c r="FP633" s="36"/>
      <c r="FQ633" s="36"/>
      <c r="FR633" s="36"/>
      <c r="FS633" s="36"/>
      <c r="FT633" s="36"/>
      <c r="FU633" s="36"/>
      <c r="FV633" s="36"/>
      <c r="FW633" s="36"/>
      <c r="FX633" s="36"/>
      <c r="FY633" s="36"/>
      <c r="FZ633" s="36"/>
      <c r="GA633" s="36"/>
      <c r="GB633" s="36"/>
      <c r="GC633" s="36"/>
      <c r="GD633" s="36"/>
      <c r="GE633" s="36"/>
      <c r="GF633" s="36"/>
      <c r="GG633" s="36"/>
      <c r="GH633" s="36"/>
      <c r="GI633" s="36"/>
      <c r="GJ633" s="36"/>
      <c r="GK633" s="36"/>
      <c r="GL633" s="36"/>
      <c r="GM633" s="36"/>
      <c r="GN633" s="36"/>
      <c r="GO633" s="36"/>
      <c r="GP633" s="36"/>
      <c r="GQ633" s="36"/>
      <c r="GR633" s="36"/>
      <c r="GS633" s="36"/>
      <c r="GT633" s="36"/>
      <c r="GU633" s="36"/>
      <c r="GV633" s="36"/>
      <c r="GW633" s="36"/>
      <c r="GX633" s="36"/>
      <c r="GY633" s="36"/>
      <c r="GZ633" s="36"/>
      <c r="HA633" s="36"/>
      <c r="HB633" s="36"/>
      <c r="HC633" s="36"/>
    </row>
    <row r="634" spans="1:211" s="38" customFormat="1" x14ac:dyDescent="0.25">
      <c r="A634" s="51"/>
      <c r="B634" s="97"/>
      <c r="C634" s="98"/>
      <c r="D634" s="19"/>
      <c r="E634" s="19"/>
      <c r="F634" s="19"/>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c r="BV634" s="36"/>
      <c r="BW634" s="36"/>
      <c r="BX634" s="36"/>
      <c r="BY634" s="36"/>
      <c r="BZ634" s="36"/>
      <c r="CA634" s="36"/>
      <c r="CB634" s="36"/>
      <c r="CC634" s="36"/>
      <c r="CD634" s="36"/>
      <c r="CE634" s="36"/>
      <c r="CF634" s="36"/>
      <c r="CG634" s="36"/>
      <c r="CH634" s="36"/>
      <c r="CI634" s="36"/>
      <c r="CJ634" s="36"/>
      <c r="CK634" s="36"/>
      <c r="CL634" s="36"/>
      <c r="CM634" s="36"/>
      <c r="CN634" s="36"/>
      <c r="CO634" s="36"/>
      <c r="CP634" s="36"/>
      <c r="CQ634" s="36"/>
      <c r="CR634" s="36"/>
      <c r="CS634" s="36"/>
      <c r="CT634" s="36"/>
      <c r="CU634" s="36"/>
      <c r="CV634" s="36"/>
      <c r="CW634" s="36"/>
      <c r="CX634" s="36"/>
      <c r="CY634" s="36"/>
      <c r="CZ634" s="36"/>
      <c r="DA634" s="36"/>
      <c r="DB634" s="36"/>
      <c r="DC634" s="36"/>
      <c r="DD634" s="36"/>
      <c r="DE634" s="36"/>
      <c r="DF634" s="36"/>
      <c r="DG634" s="36"/>
      <c r="DH634" s="36"/>
      <c r="DI634" s="36"/>
      <c r="DJ634" s="36"/>
      <c r="DK634" s="36"/>
      <c r="DL634" s="36"/>
      <c r="DM634" s="36"/>
      <c r="DN634" s="36"/>
      <c r="DO634" s="36"/>
      <c r="DP634" s="36"/>
      <c r="DQ634" s="36"/>
      <c r="DR634" s="36"/>
      <c r="DS634" s="36"/>
      <c r="DT634" s="36"/>
      <c r="DU634" s="36"/>
      <c r="DV634" s="36"/>
      <c r="DW634" s="36"/>
      <c r="DX634" s="36"/>
      <c r="DY634" s="36"/>
      <c r="DZ634" s="36"/>
      <c r="EA634" s="36"/>
      <c r="EB634" s="36"/>
      <c r="EC634" s="36"/>
      <c r="ED634" s="36"/>
      <c r="EE634" s="36"/>
      <c r="EF634" s="36"/>
      <c r="EG634" s="36"/>
      <c r="EH634" s="36"/>
      <c r="EI634" s="36"/>
      <c r="EJ634" s="36"/>
      <c r="EK634" s="36"/>
      <c r="EL634" s="36"/>
      <c r="EM634" s="36"/>
      <c r="EN634" s="36"/>
      <c r="EO634" s="36"/>
      <c r="EP634" s="36"/>
      <c r="EQ634" s="36"/>
      <c r="ER634" s="36"/>
      <c r="ES634" s="36"/>
      <c r="ET634" s="36"/>
      <c r="EU634" s="36"/>
      <c r="EV634" s="36"/>
      <c r="EW634" s="36"/>
      <c r="EX634" s="36"/>
      <c r="EY634" s="36"/>
      <c r="EZ634" s="36"/>
      <c r="FA634" s="36"/>
      <c r="FB634" s="36"/>
      <c r="FC634" s="36"/>
      <c r="FD634" s="36"/>
      <c r="FE634" s="36"/>
      <c r="FF634" s="36"/>
      <c r="FG634" s="36"/>
      <c r="FH634" s="36"/>
      <c r="FI634" s="36"/>
      <c r="FJ634" s="36"/>
      <c r="FK634" s="36"/>
      <c r="FL634" s="36"/>
      <c r="FM634" s="36"/>
      <c r="FN634" s="36"/>
      <c r="FO634" s="36"/>
      <c r="FP634" s="36"/>
      <c r="FQ634" s="36"/>
      <c r="FR634" s="36"/>
      <c r="FS634" s="36"/>
      <c r="FT634" s="36"/>
      <c r="FU634" s="36"/>
      <c r="FV634" s="36"/>
      <c r="FW634" s="36"/>
      <c r="FX634" s="36"/>
      <c r="FY634" s="36"/>
      <c r="FZ634" s="36"/>
      <c r="GA634" s="36"/>
      <c r="GB634" s="36"/>
      <c r="GC634" s="36"/>
      <c r="GD634" s="36"/>
      <c r="GE634" s="36"/>
      <c r="GF634" s="36"/>
      <c r="GG634" s="36"/>
      <c r="GH634" s="36"/>
      <c r="GI634" s="36"/>
      <c r="GJ634" s="36"/>
      <c r="GK634" s="36"/>
      <c r="GL634" s="36"/>
      <c r="GM634" s="36"/>
      <c r="GN634" s="36"/>
      <c r="GO634" s="36"/>
      <c r="GP634" s="36"/>
      <c r="GQ634" s="36"/>
      <c r="GR634" s="36"/>
      <c r="GS634" s="36"/>
      <c r="GT634" s="36"/>
      <c r="GU634" s="36"/>
      <c r="GV634" s="36"/>
      <c r="GW634" s="36"/>
      <c r="GX634" s="36"/>
      <c r="GY634" s="36"/>
      <c r="GZ634" s="36"/>
      <c r="HA634" s="36"/>
      <c r="HB634" s="36"/>
      <c r="HC634" s="36"/>
    </row>
    <row r="635" spans="1:211" s="38" customFormat="1" x14ac:dyDescent="0.25">
      <c r="A635" s="51"/>
      <c r="B635" s="97"/>
      <c r="C635" s="98"/>
      <c r="D635" s="19"/>
      <c r="E635" s="19"/>
      <c r="F635" s="19"/>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c r="BV635" s="36"/>
      <c r="BW635" s="36"/>
      <c r="BX635" s="36"/>
      <c r="BY635" s="36"/>
      <c r="BZ635" s="36"/>
      <c r="CA635" s="36"/>
      <c r="CB635" s="36"/>
      <c r="CC635" s="36"/>
      <c r="CD635" s="36"/>
      <c r="CE635" s="36"/>
      <c r="CF635" s="36"/>
      <c r="CG635" s="36"/>
      <c r="CH635" s="36"/>
      <c r="CI635" s="36"/>
      <c r="CJ635" s="36"/>
      <c r="CK635" s="36"/>
      <c r="CL635" s="36"/>
      <c r="CM635" s="36"/>
      <c r="CN635" s="36"/>
      <c r="CO635" s="36"/>
      <c r="CP635" s="36"/>
      <c r="CQ635" s="36"/>
      <c r="CR635" s="36"/>
      <c r="CS635" s="36"/>
      <c r="CT635" s="36"/>
      <c r="CU635" s="36"/>
      <c r="CV635" s="36"/>
      <c r="CW635" s="36"/>
      <c r="CX635" s="36"/>
      <c r="CY635" s="36"/>
      <c r="CZ635" s="36"/>
      <c r="DA635" s="36"/>
      <c r="DB635" s="36"/>
      <c r="DC635" s="36"/>
      <c r="DD635" s="36"/>
      <c r="DE635" s="36"/>
      <c r="DF635" s="36"/>
      <c r="DG635" s="36"/>
      <c r="DH635" s="36"/>
      <c r="DI635" s="36"/>
      <c r="DJ635" s="36"/>
      <c r="DK635" s="36"/>
      <c r="DL635" s="36"/>
      <c r="DM635" s="36"/>
      <c r="DN635" s="36"/>
      <c r="DO635" s="36"/>
      <c r="DP635" s="36"/>
      <c r="DQ635" s="36"/>
      <c r="DR635" s="36"/>
      <c r="DS635" s="36"/>
      <c r="DT635" s="36"/>
      <c r="DU635" s="36"/>
      <c r="DV635" s="36"/>
      <c r="DW635" s="36"/>
      <c r="DX635" s="36"/>
      <c r="DY635" s="36"/>
      <c r="DZ635" s="36"/>
      <c r="EA635" s="36"/>
      <c r="EB635" s="36"/>
      <c r="EC635" s="36"/>
      <c r="ED635" s="36"/>
      <c r="EE635" s="36"/>
      <c r="EF635" s="36"/>
      <c r="EG635" s="36"/>
      <c r="EH635" s="36"/>
      <c r="EI635" s="36"/>
      <c r="EJ635" s="36"/>
      <c r="EK635" s="36"/>
      <c r="EL635" s="36"/>
      <c r="EM635" s="36"/>
      <c r="EN635" s="36"/>
      <c r="EO635" s="36"/>
      <c r="EP635" s="36"/>
      <c r="EQ635" s="36"/>
      <c r="ER635" s="36"/>
      <c r="ES635" s="36"/>
      <c r="ET635" s="36"/>
      <c r="EU635" s="36"/>
      <c r="EV635" s="36"/>
      <c r="EW635" s="36"/>
      <c r="EX635" s="36"/>
      <c r="EY635" s="36"/>
      <c r="EZ635" s="36"/>
      <c r="FA635" s="36"/>
      <c r="FB635" s="36"/>
      <c r="FC635" s="36"/>
      <c r="FD635" s="36"/>
      <c r="FE635" s="36"/>
      <c r="FF635" s="36"/>
      <c r="FG635" s="36"/>
      <c r="FH635" s="36"/>
      <c r="FI635" s="36"/>
      <c r="FJ635" s="36"/>
      <c r="FK635" s="36"/>
      <c r="FL635" s="36"/>
      <c r="FM635" s="36"/>
      <c r="FN635" s="36"/>
      <c r="FO635" s="36"/>
      <c r="FP635" s="36"/>
      <c r="FQ635" s="36"/>
      <c r="FR635" s="36"/>
      <c r="FS635" s="36"/>
      <c r="FT635" s="36"/>
      <c r="FU635" s="36"/>
      <c r="FV635" s="36"/>
      <c r="FW635" s="36"/>
      <c r="FX635" s="36"/>
      <c r="FY635" s="36"/>
      <c r="FZ635" s="36"/>
      <c r="GA635" s="36"/>
      <c r="GB635" s="36"/>
      <c r="GC635" s="36"/>
      <c r="GD635" s="36"/>
      <c r="GE635" s="36"/>
      <c r="GF635" s="36"/>
      <c r="GG635" s="36"/>
      <c r="GH635" s="36"/>
      <c r="GI635" s="36"/>
      <c r="GJ635" s="36"/>
      <c r="GK635" s="36"/>
      <c r="GL635" s="36"/>
      <c r="GM635" s="36"/>
      <c r="GN635" s="36"/>
      <c r="GO635" s="36"/>
      <c r="GP635" s="36"/>
      <c r="GQ635" s="36"/>
      <c r="GR635" s="36"/>
      <c r="GS635" s="36"/>
      <c r="GT635" s="36"/>
      <c r="GU635" s="36"/>
      <c r="GV635" s="36"/>
      <c r="GW635" s="36"/>
      <c r="GX635" s="36"/>
      <c r="GY635" s="36"/>
      <c r="GZ635" s="36"/>
      <c r="HA635" s="36"/>
      <c r="HB635" s="36"/>
      <c r="HC635" s="36"/>
    </row>
    <row r="636" spans="1:211" s="38" customFormat="1" x14ac:dyDescent="0.25">
      <c r="A636" s="51"/>
      <c r="B636" s="97"/>
      <c r="C636" s="98"/>
      <c r="D636" s="19"/>
      <c r="E636" s="19"/>
      <c r="F636" s="19"/>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6"/>
      <c r="EV636" s="36"/>
      <c r="EW636" s="36"/>
      <c r="EX636" s="36"/>
      <c r="EY636" s="36"/>
      <c r="EZ636" s="36"/>
      <c r="FA636" s="36"/>
      <c r="FB636" s="36"/>
      <c r="FC636" s="36"/>
      <c r="FD636" s="36"/>
      <c r="FE636" s="36"/>
      <c r="FF636" s="36"/>
      <c r="FG636" s="36"/>
      <c r="FH636" s="36"/>
      <c r="FI636" s="36"/>
      <c r="FJ636" s="36"/>
      <c r="FK636" s="36"/>
      <c r="FL636" s="36"/>
      <c r="FM636" s="36"/>
      <c r="FN636" s="36"/>
      <c r="FO636" s="36"/>
      <c r="FP636" s="36"/>
      <c r="FQ636" s="36"/>
      <c r="FR636" s="36"/>
      <c r="FS636" s="36"/>
      <c r="FT636" s="36"/>
      <c r="FU636" s="36"/>
      <c r="FV636" s="36"/>
      <c r="FW636" s="36"/>
      <c r="FX636" s="36"/>
      <c r="FY636" s="36"/>
      <c r="FZ636" s="36"/>
      <c r="GA636" s="36"/>
      <c r="GB636" s="36"/>
      <c r="GC636" s="36"/>
      <c r="GD636" s="36"/>
      <c r="GE636" s="36"/>
      <c r="GF636" s="36"/>
      <c r="GG636" s="36"/>
      <c r="GH636" s="36"/>
      <c r="GI636" s="36"/>
      <c r="GJ636" s="36"/>
      <c r="GK636" s="36"/>
      <c r="GL636" s="36"/>
      <c r="GM636" s="36"/>
      <c r="GN636" s="36"/>
      <c r="GO636" s="36"/>
      <c r="GP636" s="36"/>
      <c r="GQ636" s="36"/>
      <c r="GR636" s="36"/>
      <c r="GS636" s="36"/>
      <c r="GT636" s="36"/>
      <c r="GU636" s="36"/>
      <c r="GV636" s="36"/>
      <c r="GW636" s="36"/>
      <c r="GX636" s="36"/>
      <c r="GY636" s="36"/>
      <c r="GZ636" s="36"/>
      <c r="HA636" s="36"/>
      <c r="HB636" s="36"/>
      <c r="HC636" s="36"/>
    </row>
    <row r="637" spans="1:211" s="38" customFormat="1" x14ac:dyDescent="0.25">
      <c r="A637" s="51"/>
      <c r="B637" s="97"/>
      <c r="C637" s="98"/>
      <c r="D637" s="19"/>
      <c r="E637" s="19"/>
      <c r="F637" s="19"/>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c r="BV637" s="36"/>
      <c r="BW637" s="36"/>
      <c r="BX637" s="36"/>
      <c r="BY637" s="36"/>
      <c r="BZ637" s="36"/>
      <c r="CA637" s="36"/>
      <c r="CB637" s="36"/>
      <c r="CC637" s="36"/>
      <c r="CD637" s="36"/>
      <c r="CE637" s="36"/>
      <c r="CF637" s="36"/>
      <c r="CG637" s="36"/>
      <c r="CH637" s="36"/>
      <c r="CI637" s="36"/>
      <c r="CJ637" s="36"/>
      <c r="CK637" s="36"/>
      <c r="CL637" s="36"/>
      <c r="CM637" s="36"/>
      <c r="CN637" s="36"/>
      <c r="CO637" s="36"/>
      <c r="CP637" s="36"/>
      <c r="CQ637" s="36"/>
      <c r="CR637" s="36"/>
      <c r="CS637" s="36"/>
      <c r="CT637" s="36"/>
      <c r="CU637" s="36"/>
      <c r="CV637" s="36"/>
      <c r="CW637" s="36"/>
      <c r="CX637" s="36"/>
      <c r="CY637" s="36"/>
      <c r="CZ637" s="36"/>
      <c r="DA637" s="36"/>
      <c r="DB637" s="36"/>
      <c r="DC637" s="36"/>
      <c r="DD637" s="36"/>
      <c r="DE637" s="36"/>
      <c r="DF637" s="36"/>
      <c r="DG637" s="36"/>
      <c r="DH637" s="36"/>
      <c r="DI637" s="36"/>
      <c r="DJ637" s="36"/>
      <c r="DK637" s="36"/>
      <c r="DL637" s="36"/>
      <c r="DM637" s="36"/>
      <c r="DN637" s="36"/>
      <c r="DO637" s="36"/>
      <c r="DP637" s="36"/>
      <c r="DQ637" s="36"/>
      <c r="DR637" s="36"/>
      <c r="DS637" s="36"/>
      <c r="DT637" s="36"/>
      <c r="DU637" s="36"/>
      <c r="DV637" s="36"/>
      <c r="DW637" s="36"/>
      <c r="DX637" s="36"/>
      <c r="DY637" s="36"/>
      <c r="DZ637" s="36"/>
      <c r="EA637" s="36"/>
      <c r="EB637" s="36"/>
      <c r="EC637" s="36"/>
      <c r="ED637" s="36"/>
      <c r="EE637" s="36"/>
      <c r="EF637" s="36"/>
      <c r="EG637" s="36"/>
      <c r="EH637" s="36"/>
      <c r="EI637" s="36"/>
      <c r="EJ637" s="36"/>
      <c r="EK637" s="36"/>
      <c r="EL637" s="36"/>
      <c r="EM637" s="36"/>
      <c r="EN637" s="36"/>
      <c r="EO637" s="36"/>
      <c r="EP637" s="36"/>
      <c r="EQ637" s="36"/>
      <c r="ER637" s="36"/>
      <c r="ES637" s="36"/>
      <c r="ET637" s="36"/>
      <c r="EU637" s="36"/>
      <c r="EV637" s="36"/>
      <c r="EW637" s="36"/>
      <c r="EX637" s="36"/>
      <c r="EY637" s="36"/>
      <c r="EZ637" s="36"/>
      <c r="FA637" s="36"/>
      <c r="FB637" s="36"/>
      <c r="FC637" s="36"/>
      <c r="FD637" s="36"/>
      <c r="FE637" s="36"/>
      <c r="FF637" s="36"/>
      <c r="FG637" s="36"/>
      <c r="FH637" s="36"/>
      <c r="FI637" s="36"/>
      <c r="FJ637" s="36"/>
      <c r="FK637" s="36"/>
      <c r="FL637" s="36"/>
      <c r="FM637" s="36"/>
      <c r="FN637" s="36"/>
      <c r="FO637" s="36"/>
      <c r="FP637" s="36"/>
      <c r="FQ637" s="36"/>
      <c r="FR637" s="36"/>
      <c r="FS637" s="36"/>
      <c r="FT637" s="36"/>
      <c r="FU637" s="36"/>
      <c r="FV637" s="36"/>
      <c r="FW637" s="36"/>
      <c r="FX637" s="36"/>
      <c r="FY637" s="36"/>
      <c r="FZ637" s="36"/>
      <c r="GA637" s="36"/>
      <c r="GB637" s="36"/>
      <c r="GC637" s="36"/>
      <c r="GD637" s="36"/>
      <c r="GE637" s="36"/>
      <c r="GF637" s="36"/>
      <c r="GG637" s="36"/>
      <c r="GH637" s="36"/>
      <c r="GI637" s="36"/>
      <c r="GJ637" s="36"/>
      <c r="GK637" s="36"/>
      <c r="GL637" s="36"/>
      <c r="GM637" s="36"/>
      <c r="GN637" s="36"/>
      <c r="GO637" s="36"/>
      <c r="GP637" s="36"/>
      <c r="GQ637" s="36"/>
      <c r="GR637" s="36"/>
      <c r="GS637" s="36"/>
      <c r="GT637" s="36"/>
      <c r="GU637" s="36"/>
      <c r="GV637" s="36"/>
      <c r="GW637" s="36"/>
      <c r="GX637" s="36"/>
      <c r="GY637" s="36"/>
      <c r="GZ637" s="36"/>
      <c r="HA637" s="36"/>
      <c r="HB637" s="36"/>
      <c r="HC637" s="36"/>
    </row>
    <row r="638" spans="1:211" s="38" customFormat="1" x14ac:dyDescent="0.25">
      <c r="A638" s="51"/>
      <c r="B638" s="97"/>
      <c r="C638" s="98"/>
      <c r="D638" s="19"/>
      <c r="E638" s="19"/>
      <c r="F638" s="19"/>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c r="BV638" s="36"/>
      <c r="BW638" s="36"/>
      <c r="BX638" s="36"/>
      <c r="BY638" s="36"/>
      <c r="BZ638" s="36"/>
      <c r="CA638" s="36"/>
      <c r="CB638" s="36"/>
      <c r="CC638" s="36"/>
      <c r="CD638" s="36"/>
      <c r="CE638" s="36"/>
      <c r="CF638" s="36"/>
      <c r="CG638" s="36"/>
      <c r="CH638" s="36"/>
      <c r="CI638" s="36"/>
      <c r="CJ638" s="36"/>
      <c r="CK638" s="36"/>
      <c r="CL638" s="36"/>
      <c r="CM638" s="36"/>
      <c r="CN638" s="36"/>
      <c r="CO638" s="36"/>
      <c r="CP638" s="36"/>
      <c r="CQ638" s="36"/>
      <c r="CR638" s="36"/>
      <c r="CS638" s="36"/>
      <c r="CT638" s="36"/>
      <c r="CU638" s="36"/>
      <c r="CV638" s="36"/>
      <c r="CW638" s="36"/>
      <c r="CX638" s="36"/>
      <c r="CY638" s="36"/>
      <c r="CZ638" s="36"/>
      <c r="DA638" s="36"/>
      <c r="DB638" s="36"/>
      <c r="DC638" s="36"/>
      <c r="DD638" s="36"/>
      <c r="DE638" s="36"/>
      <c r="DF638" s="36"/>
      <c r="DG638" s="36"/>
      <c r="DH638" s="36"/>
      <c r="DI638" s="36"/>
      <c r="DJ638" s="36"/>
      <c r="DK638" s="36"/>
      <c r="DL638" s="36"/>
      <c r="DM638" s="36"/>
      <c r="DN638" s="36"/>
      <c r="DO638" s="36"/>
      <c r="DP638" s="36"/>
      <c r="DQ638" s="36"/>
      <c r="DR638" s="36"/>
      <c r="DS638" s="36"/>
      <c r="DT638" s="36"/>
      <c r="DU638" s="36"/>
      <c r="DV638" s="36"/>
      <c r="DW638" s="36"/>
      <c r="DX638" s="36"/>
      <c r="DY638" s="36"/>
      <c r="DZ638" s="36"/>
      <c r="EA638" s="36"/>
      <c r="EB638" s="36"/>
      <c r="EC638" s="36"/>
      <c r="ED638" s="36"/>
      <c r="EE638" s="36"/>
      <c r="EF638" s="36"/>
      <c r="EG638" s="36"/>
      <c r="EH638" s="36"/>
      <c r="EI638" s="36"/>
      <c r="EJ638" s="36"/>
      <c r="EK638" s="36"/>
      <c r="EL638" s="36"/>
      <c r="EM638" s="36"/>
      <c r="EN638" s="36"/>
      <c r="EO638" s="36"/>
      <c r="EP638" s="36"/>
      <c r="EQ638" s="36"/>
      <c r="ER638" s="36"/>
      <c r="ES638" s="36"/>
      <c r="ET638" s="36"/>
      <c r="EU638" s="36"/>
      <c r="EV638" s="36"/>
      <c r="EW638" s="36"/>
      <c r="EX638" s="36"/>
      <c r="EY638" s="36"/>
      <c r="EZ638" s="36"/>
      <c r="FA638" s="36"/>
      <c r="FB638" s="36"/>
      <c r="FC638" s="36"/>
      <c r="FD638" s="36"/>
      <c r="FE638" s="36"/>
      <c r="FF638" s="36"/>
      <c r="FG638" s="36"/>
      <c r="FH638" s="36"/>
      <c r="FI638" s="36"/>
      <c r="FJ638" s="36"/>
      <c r="FK638" s="36"/>
      <c r="FL638" s="36"/>
      <c r="FM638" s="36"/>
      <c r="FN638" s="36"/>
      <c r="FO638" s="36"/>
      <c r="FP638" s="36"/>
      <c r="FQ638" s="36"/>
      <c r="FR638" s="36"/>
      <c r="FS638" s="36"/>
      <c r="FT638" s="36"/>
      <c r="FU638" s="36"/>
      <c r="FV638" s="36"/>
      <c r="FW638" s="36"/>
      <c r="FX638" s="36"/>
      <c r="FY638" s="36"/>
      <c r="FZ638" s="36"/>
      <c r="GA638" s="36"/>
      <c r="GB638" s="36"/>
      <c r="GC638" s="36"/>
      <c r="GD638" s="36"/>
      <c r="GE638" s="36"/>
      <c r="GF638" s="36"/>
      <c r="GG638" s="36"/>
      <c r="GH638" s="36"/>
      <c r="GI638" s="36"/>
      <c r="GJ638" s="36"/>
      <c r="GK638" s="36"/>
      <c r="GL638" s="36"/>
      <c r="GM638" s="36"/>
      <c r="GN638" s="36"/>
      <c r="GO638" s="36"/>
      <c r="GP638" s="36"/>
      <c r="GQ638" s="36"/>
      <c r="GR638" s="36"/>
      <c r="GS638" s="36"/>
      <c r="GT638" s="36"/>
      <c r="GU638" s="36"/>
      <c r="GV638" s="36"/>
      <c r="GW638" s="36"/>
      <c r="GX638" s="36"/>
      <c r="GY638" s="36"/>
      <c r="GZ638" s="36"/>
      <c r="HA638" s="36"/>
      <c r="HB638" s="36"/>
      <c r="HC638" s="36"/>
    </row>
    <row r="639" spans="1:211" s="38" customFormat="1" x14ac:dyDescent="0.25">
      <c r="A639" s="51"/>
      <c r="B639" s="97"/>
      <c r="C639" s="98"/>
      <c r="D639" s="19"/>
      <c r="E639" s="19"/>
      <c r="F639" s="19"/>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c r="BV639" s="36"/>
      <c r="BW639" s="36"/>
      <c r="BX639" s="36"/>
      <c r="BY639" s="36"/>
      <c r="BZ639" s="36"/>
      <c r="CA639" s="36"/>
      <c r="CB639" s="36"/>
      <c r="CC639" s="36"/>
      <c r="CD639" s="36"/>
      <c r="CE639" s="36"/>
      <c r="CF639" s="36"/>
      <c r="CG639" s="36"/>
      <c r="CH639" s="36"/>
      <c r="CI639" s="36"/>
      <c r="CJ639" s="36"/>
      <c r="CK639" s="36"/>
      <c r="CL639" s="36"/>
      <c r="CM639" s="36"/>
      <c r="CN639" s="36"/>
      <c r="CO639" s="36"/>
      <c r="CP639" s="36"/>
      <c r="CQ639" s="36"/>
      <c r="CR639" s="36"/>
      <c r="CS639" s="36"/>
      <c r="CT639" s="36"/>
      <c r="CU639" s="36"/>
      <c r="CV639" s="36"/>
      <c r="CW639" s="36"/>
      <c r="CX639" s="36"/>
      <c r="CY639" s="36"/>
      <c r="CZ639" s="36"/>
      <c r="DA639" s="36"/>
      <c r="DB639" s="36"/>
      <c r="DC639" s="36"/>
      <c r="DD639" s="36"/>
      <c r="DE639" s="36"/>
      <c r="DF639" s="36"/>
      <c r="DG639" s="36"/>
      <c r="DH639" s="36"/>
      <c r="DI639" s="36"/>
      <c r="DJ639" s="36"/>
      <c r="DK639" s="36"/>
      <c r="DL639" s="36"/>
      <c r="DM639" s="36"/>
      <c r="DN639" s="36"/>
      <c r="DO639" s="36"/>
      <c r="DP639" s="36"/>
      <c r="DQ639" s="36"/>
      <c r="DR639" s="36"/>
      <c r="DS639" s="36"/>
      <c r="DT639" s="36"/>
      <c r="DU639" s="36"/>
      <c r="DV639" s="36"/>
      <c r="DW639" s="36"/>
      <c r="DX639" s="36"/>
      <c r="DY639" s="36"/>
      <c r="DZ639" s="36"/>
      <c r="EA639" s="36"/>
      <c r="EB639" s="36"/>
      <c r="EC639" s="36"/>
      <c r="ED639" s="36"/>
      <c r="EE639" s="36"/>
      <c r="EF639" s="36"/>
      <c r="EG639" s="36"/>
      <c r="EH639" s="36"/>
      <c r="EI639" s="36"/>
      <c r="EJ639" s="36"/>
      <c r="EK639" s="36"/>
      <c r="EL639" s="36"/>
      <c r="EM639" s="36"/>
      <c r="EN639" s="36"/>
      <c r="EO639" s="36"/>
      <c r="EP639" s="36"/>
      <c r="EQ639" s="36"/>
      <c r="ER639" s="36"/>
      <c r="ES639" s="36"/>
      <c r="ET639" s="36"/>
      <c r="EU639" s="36"/>
      <c r="EV639" s="36"/>
      <c r="EW639" s="36"/>
      <c r="EX639" s="36"/>
      <c r="EY639" s="36"/>
      <c r="EZ639" s="36"/>
      <c r="FA639" s="36"/>
      <c r="FB639" s="36"/>
      <c r="FC639" s="36"/>
      <c r="FD639" s="36"/>
      <c r="FE639" s="36"/>
      <c r="FF639" s="36"/>
      <c r="FG639" s="36"/>
      <c r="FH639" s="36"/>
      <c r="FI639" s="36"/>
      <c r="FJ639" s="36"/>
      <c r="FK639" s="36"/>
      <c r="FL639" s="36"/>
      <c r="FM639" s="36"/>
      <c r="FN639" s="36"/>
      <c r="FO639" s="36"/>
      <c r="FP639" s="36"/>
      <c r="FQ639" s="36"/>
      <c r="FR639" s="36"/>
      <c r="FS639" s="36"/>
      <c r="FT639" s="36"/>
      <c r="FU639" s="36"/>
      <c r="FV639" s="36"/>
      <c r="FW639" s="36"/>
      <c r="FX639" s="36"/>
      <c r="FY639" s="36"/>
      <c r="FZ639" s="36"/>
      <c r="GA639" s="36"/>
      <c r="GB639" s="36"/>
      <c r="GC639" s="36"/>
      <c r="GD639" s="36"/>
      <c r="GE639" s="36"/>
      <c r="GF639" s="36"/>
      <c r="GG639" s="36"/>
      <c r="GH639" s="36"/>
      <c r="GI639" s="36"/>
      <c r="GJ639" s="36"/>
      <c r="GK639" s="36"/>
      <c r="GL639" s="36"/>
      <c r="GM639" s="36"/>
      <c r="GN639" s="36"/>
      <c r="GO639" s="36"/>
      <c r="GP639" s="36"/>
      <c r="GQ639" s="36"/>
      <c r="GR639" s="36"/>
      <c r="GS639" s="36"/>
      <c r="GT639" s="36"/>
      <c r="GU639" s="36"/>
      <c r="GV639" s="36"/>
      <c r="GW639" s="36"/>
      <c r="GX639" s="36"/>
      <c r="GY639" s="36"/>
      <c r="GZ639" s="36"/>
      <c r="HA639" s="36"/>
      <c r="HB639" s="36"/>
      <c r="HC639" s="36"/>
    </row>
    <row r="640" spans="1:211" s="38" customFormat="1" x14ac:dyDescent="0.25">
      <c r="A640" s="51"/>
      <c r="B640" s="97"/>
      <c r="C640" s="98"/>
      <c r="D640" s="19"/>
      <c r="E640" s="19"/>
      <c r="F640" s="19"/>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c r="BV640" s="36"/>
      <c r="BW640" s="36"/>
      <c r="BX640" s="36"/>
      <c r="BY640" s="36"/>
      <c r="BZ640" s="36"/>
      <c r="CA640" s="36"/>
      <c r="CB640" s="36"/>
      <c r="CC640" s="36"/>
      <c r="CD640" s="36"/>
      <c r="CE640" s="36"/>
      <c r="CF640" s="36"/>
      <c r="CG640" s="36"/>
      <c r="CH640" s="36"/>
      <c r="CI640" s="36"/>
      <c r="CJ640" s="36"/>
      <c r="CK640" s="36"/>
      <c r="CL640" s="36"/>
      <c r="CM640" s="36"/>
      <c r="CN640" s="36"/>
      <c r="CO640" s="36"/>
      <c r="CP640" s="36"/>
      <c r="CQ640" s="36"/>
      <c r="CR640" s="36"/>
      <c r="CS640" s="36"/>
      <c r="CT640" s="36"/>
      <c r="CU640" s="36"/>
      <c r="CV640" s="36"/>
      <c r="CW640" s="36"/>
      <c r="CX640" s="36"/>
      <c r="CY640" s="36"/>
      <c r="CZ640" s="36"/>
      <c r="DA640" s="36"/>
      <c r="DB640" s="36"/>
      <c r="DC640" s="36"/>
      <c r="DD640" s="36"/>
      <c r="DE640" s="36"/>
      <c r="DF640" s="36"/>
      <c r="DG640" s="36"/>
      <c r="DH640" s="36"/>
      <c r="DI640" s="36"/>
      <c r="DJ640" s="36"/>
      <c r="DK640" s="36"/>
      <c r="DL640" s="36"/>
      <c r="DM640" s="36"/>
      <c r="DN640" s="36"/>
      <c r="DO640" s="36"/>
      <c r="DP640" s="36"/>
      <c r="DQ640" s="36"/>
      <c r="DR640" s="36"/>
      <c r="DS640" s="36"/>
      <c r="DT640" s="36"/>
      <c r="DU640" s="36"/>
      <c r="DV640" s="36"/>
      <c r="DW640" s="36"/>
      <c r="DX640" s="36"/>
      <c r="DY640" s="36"/>
      <c r="DZ640" s="36"/>
      <c r="EA640" s="36"/>
      <c r="EB640" s="36"/>
      <c r="EC640" s="36"/>
      <c r="ED640" s="36"/>
      <c r="EE640" s="36"/>
      <c r="EF640" s="36"/>
      <c r="EG640" s="36"/>
      <c r="EH640" s="36"/>
      <c r="EI640" s="36"/>
      <c r="EJ640" s="36"/>
      <c r="EK640" s="36"/>
      <c r="EL640" s="36"/>
      <c r="EM640" s="36"/>
      <c r="EN640" s="36"/>
      <c r="EO640" s="36"/>
      <c r="EP640" s="36"/>
      <c r="EQ640" s="36"/>
      <c r="ER640" s="36"/>
      <c r="ES640" s="36"/>
      <c r="ET640" s="36"/>
      <c r="EU640" s="36"/>
      <c r="EV640" s="36"/>
      <c r="EW640" s="36"/>
      <c r="EX640" s="36"/>
      <c r="EY640" s="36"/>
      <c r="EZ640" s="36"/>
      <c r="FA640" s="36"/>
      <c r="FB640" s="36"/>
      <c r="FC640" s="36"/>
      <c r="FD640" s="36"/>
      <c r="FE640" s="36"/>
      <c r="FF640" s="36"/>
      <c r="FG640" s="36"/>
      <c r="FH640" s="36"/>
      <c r="FI640" s="36"/>
      <c r="FJ640" s="36"/>
      <c r="FK640" s="36"/>
      <c r="FL640" s="36"/>
      <c r="FM640" s="36"/>
      <c r="FN640" s="36"/>
      <c r="FO640" s="36"/>
      <c r="FP640" s="36"/>
      <c r="FQ640" s="36"/>
      <c r="FR640" s="36"/>
      <c r="FS640" s="36"/>
      <c r="FT640" s="36"/>
      <c r="FU640" s="36"/>
      <c r="FV640" s="36"/>
      <c r="FW640" s="36"/>
      <c r="FX640" s="36"/>
      <c r="FY640" s="36"/>
      <c r="FZ640" s="36"/>
      <c r="GA640" s="36"/>
      <c r="GB640" s="36"/>
      <c r="GC640" s="36"/>
      <c r="GD640" s="36"/>
      <c r="GE640" s="36"/>
      <c r="GF640" s="36"/>
      <c r="GG640" s="36"/>
      <c r="GH640" s="36"/>
      <c r="GI640" s="36"/>
      <c r="GJ640" s="36"/>
      <c r="GK640" s="36"/>
      <c r="GL640" s="36"/>
      <c r="GM640" s="36"/>
      <c r="GN640" s="36"/>
      <c r="GO640" s="36"/>
      <c r="GP640" s="36"/>
      <c r="GQ640" s="36"/>
      <c r="GR640" s="36"/>
      <c r="GS640" s="36"/>
      <c r="GT640" s="36"/>
      <c r="GU640" s="36"/>
      <c r="GV640" s="36"/>
      <c r="GW640" s="36"/>
      <c r="GX640" s="36"/>
      <c r="GY640" s="36"/>
      <c r="GZ640" s="36"/>
      <c r="HA640" s="36"/>
      <c r="HB640" s="36"/>
      <c r="HC640" s="36"/>
    </row>
    <row r="641" spans="1:211" s="38" customFormat="1" x14ac:dyDescent="0.25">
      <c r="A641" s="51"/>
      <c r="B641" s="97"/>
      <c r="C641" s="98"/>
      <c r="D641" s="19"/>
      <c r="E641" s="19"/>
      <c r="F641" s="19"/>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c r="BV641" s="36"/>
      <c r="BW641" s="36"/>
      <c r="BX641" s="36"/>
      <c r="BY641" s="36"/>
      <c r="BZ641" s="36"/>
      <c r="CA641" s="36"/>
      <c r="CB641" s="36"/>
      <c r="CC641" s="36"/>
      <c r="CD641" s="36"/>
      <c r="CE641" s="36"/>
      <c r="CF641" s="36"/>
      <c r="CG641" s="36"/>
      <c r="CH641" s="36"/>
      <c r="CI641" s="36"/>
      <c r="CJ641" s="36"/>
      <c r="CK641" s="36"/>
      <c r="CL641" s="36"/>
      <c r="CM641" s="36"/>
      <c r="CN641" s="36"/>
      <c r="CO641" s="36"/>
      <c r="CP641" s="36"/>
      <c r="CQ641" s="36"/>
      <c r="CR641" s="36"/>
      <c r="CS641" s="36"/>
      <c r="CT641" s="36"/>
      <c r="CU641" s="36"/>
      <c r="CV641" s="36"/>
      <c r="CW641" s="36"/>
      <c r="CX641" s="36"/>
      <c r="CY641" s="36"/>
      <c r="CZ641" s="36"/>
      <c r="DA641" s="36"/>
      <c r="DB641" s="36"/>
      <c r="DC641" s="36"/>
      <c r="DD641" s="36"/>
      <c r="DE641" s="36"/>
      <c r="DF641" s="36"/>
      <c r="DG641" s="36"/>
      <c r="DH641" s="36"/>
      <c r="DI641" s="36"/>
      <c r="DJ641" s="36"/>
      <c r="DK641" s="36"/>
      <c r="DL641" s="36"/>
      <c r="DM641" s="36"/>
      <c r="DN641" s="36"/>
      <c r="DO641" s="36"/>
      <c r="DP641" s="36"/>
      <c r="DQ641" s="36"/>
      <c r="DR641" s="36"/>
      <c r="DS641" s="36"/>
      <c r="DT641" s="36"/>
      <c r="DU641" s="36"/>
      <c r="DV641" s="36"/>
      <c r="DW641" s="36"/>
      <c r="DX641" s="36"/>
      <c r="DY641" s="36"/>
      <c r="DZ641" s="36"/>
      <c r="EA641" s="36"/>
      <c r="EB641" s="36"/>
      <c r="EC641" s="36"/>
      <c r="ED641" s="36"/>
      <c r="EE641" s="36"/>
      <c r="EF641" s="36"/>
      <c r="EG641" s="36"/>
      <c r="EH641" s="36"/>
      <c r="EI641" s="36"/>
      <c r="EJ641" s="36"/>
      <c r="EK641" s="36"/>
      <c r="EL641" s="36"/>
      <c r="EM641" s="36"/>
      <c r="EN641" s="36"/>
      <c r="EO641" s="36"/>
      <c r="EP641" s="36"/>
      <c r="EQ641" s="36"/>
      <c r="ER641" s="36"/>
      <c r="ES641" s="36"/>
      <c r="ET641" s="36"/>
      <c r="EU641" s="36"/>
      <c r="EV641" s="36"/>
      <c r="EW641" s="36"/>
      <c r="EX641" s="36"/>
      <c r="EY641" s="36"/>
      <c r="EZ641" s="36"/>
      <c r="FA641" s="36"/>
      <c r="FB641" s="36"/>
      <c r="FC641" s="36"/>
      <c r="FD641" s="36"/>
      <c r="FE641" s="36"/>
      <c r="FF641" s="36"/>
      <c r="FG641" s="36"/>
      <c r="FH641" s="36"/>
      <c r="FI641" s="36"/>
      <c r="FJ641" s="36"/>
      <c r="FK641" s="36"/>
      <c r="FL641" s="36"/>
      <c r="FM641" s="36"/>
      <c r="FN641" s="36"/>
      <c r="FO641" s="36"/>
      <c r="FP641" s="36"/>
      <c r="FQ641" s="36"/>
      <c r="FR641" s="36"/>
      <c r="FS641" s="36"/>
      <c r="FT641" s="36"/>
      <c r="FU641" s="36"/>
      <c r="FV641" s="36"/>
      <c r="FW641" s="36"/>
      <c r="FX641" s="36"/>
      <c r="FY641" s="36"/>
      <c r="FZ641" s="36"/>
      <c r="GA641" s="36"/>
      <c r="GB641" s="36"/>
      <c r="GC641" s="36"/>
      <c r="GD641" s="36"/>
      <c r="GE641" s="36"/>
      <c r="GF641" s="36"/>
      <c r="GG641" s="36"/>
      <c r="GH641" s="36"/>
      <c r="GI641" s="36"/>
      <c r="GJ641" s="36"/>
      <c r="GK641" s="36"/>
      <c r="GL641" s="36"/>
      <c r="GM641" s="36"/>
      <c r="GN641" s="36"/>
      <c r="GO641" s="36"/>
      <c r="GP641" s="36"/>
      <c r="GQ641" s="36"/>
      <c r="GR641" s="36"/>
      <c r="GS641" s="36"/>
      <c r="GT641" s="36"/>
      <c r="GU641" s="36"/>
      <c r="GV641" s="36"/>
      <c r="GW641" s="36"/>
      <c r="GX641" s="36"/>
      <c r="GY641" s="36"/>
      <c r="GZ641" s="36"/>
      <c r="HA641" s="36"/>
      <c r="HB641" s="36"/>
      <c r="HC641" s="36"/>
    </row>
    <row r="642" spans="1:211" s="38" customFormat="1" x14ac:dyDescent="0.25">
      <c r="A642" s="51"/>
      <c r="B642" s="97"/>
      <c r="C642" s="98"/>
      <c r="D642" s="19"/>
      <c r="E642" s="19"/>
      <c r="F642" s="19"/>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c r="BV642" s="36"/>
      <c r="BW642" s="36"/>
      <c r="BX642" s="36"/>
      <c r="BY642" s="36"/>
      <c r="BZ642" s="36"/>
      <c r="CA642" s="36"/>
      <c r="CB642" s="36"/>
      <c r="CC642" s="36"/>
      <c r="CD642" s="36"/>
      <c r="CE642" s="36"/>
      <c r="CF642" s="36"/>
      <c r="CG642" s="36"/>
      <c r="CH642" s="36"/>
      <c r="CI642" s="36"/>
      <c r="CJ642" s="36"/>
      <c r="CK642" s="36"/>
      <c r="CL642" s="36"/>
      <c r="CM642" s="36"/>
      <c r="CN642" s="36"/>
      <c r="CO642" s="36"/>
      <c r="CP642" s="36"/>
      <c r="CQ642" s="36"/>
      <c r="CR642" s="36"/>
      <c r="CS642" s="36"/>
      <c r="CT642" s="36"/>
      <c r="CU642" s="36"/>
      <c r="CV642" s="36"/>
      <c r="CW642" s="36"/>
      <c r="CX642" s="36"/>
      <c r="CY642" s="36"/>
      <c r="CZ642" s="36"/>
      <c r="DA642" s="36"/>
      <c r="DB642" s="36"/>
      <c r="DC642" s="36"/>
      <c r="DD642" s="36"/>
      <c r="DE642" s="36"/>
      <c r="DF642" s="36"/>
      <c r="DG642" s="36"/>
      <c r="DH642" s="36"/>
      <c r="DI642" s="36"/>
      <c r="DJ642" s="36"/>
      <c r="DK642" s="36"/>
      <c r="DL642" s="36"/>
      <c r="DM642" s="36"/>
      <c r="DN642" s="36"/>
      <c r="DO642" s="36"/>
      <c r="DP642" s="36"/>
      <c r="DQ642" s="36"/>
      <c r="DR642" s="36"/>
      <c r="DS642" s="36"/>
      <c r="DT642" s="36"/>
      <c r="DU642" s="36"/>
      <c r="DV642" s="36"/>
      <c r="DW642" s="36"/>
      <c r="DX642" s="36"/>
      <c r="DY642" s="36"/>
      <c r="DZ642" s="36"/>
      <c r="EA642" s="36"/>
      <c r="EB642" s="36"/>
      <c r="EC642" s="36"/>
      <c r="ED642" s="36"/>
      <c r="EE642" s="36"/>
      <c r="EF642" s="36"/>
      <c r="EG642" s="36"/>
      <c r="EH642" s="36"/>
      <c r="EI642" s="36"/>
      <c r="EJ642" s="36"/>
      <c r="EK642" s="36"/>
      <c r="EL642" s="36"/>
      <c r="EM642" s="36"/>
      <c r="EN642" s="36"/>
      <c r="EO642" s="36"/>
      <c r="EP642" s="36"/>
      <c r="EQ642" s="36"/>
      <c r="ER642" s="36"/>
      <c r="ES642" s="36"/>
      <c r="ET642" s="36"/>
      <c r="EU642" s="36"/>
      <c r="EV642" s="36"/>
      <c r="EW642" s="36"/>
      <c r="EX642" s="36"/>
      <c r="EY642" s="36"/>
      <c r="EZ642" s="36"/>
      <c r="FA642" s="36"/>
      <c r="FB642" s="36"/>
      <c r="FC642" s="36"/>
      <c r="FD642" s="36"/>
      <c r="FE642" s="36"/>
      <c r="FF642" s="36"/>
      <c r="FG642" s="36"/>
      <c r="FH642" s="36"/>
      <c r="FI642" s="36"/>
      <c r="FJ642" s="36"/>
      <c r="FK642" s="36"/>
      <c r="FL642" s="36"/>
      <c r="FM642" s="36"/>
      <c r="FN642" s="36"/>
      <c r="FO642" s="36"/>
      <c r="FP642" s="36"/>
      <c r="FQ642" s="36"/>
      <c r="FR642" s="36"/>
      <c r="FS642" s="36"/>
      <c r="FT642" s="36"/>
      <c r="FU642" s="36"/>
      <c r="FV642" s="36"/>
      <c r="FW642" s="36"/>
      <c r="FX642" s="36"/>
      <c r="FY642" s="36"/>
      <c r="FZ642" s="36"/>
      <c r="GA642" s="36"/>
      <c r="GB642" s="36"/>
      <c r="GC642" s="36"/>
      <c r="GD642" s="36"/>
      <c r="GE642" s="36"/>
      <c r="GF642" s="36"/>
      <c r="GG642" s="36"/>
      <c r="GH642" s="36"/>
      <c r="GI642" s="36"/>
      <c r="GJ642" s="36"/>
      <c r="GK642" s="36"/>
      <c r="GL642" s="36"/>
      <c r="GM642" s="36"/>
      <c r="GN642" s="36"/>
      <c r="GO642" s="36"/>
      <c r="GP642" s="36"/>
      <c r="GQ642" s="36"/>
      <c r="GR642" s="36"/>
      <c r="GS642" s="36"/>
      <c r="GT642" s="36"/>
      <c r="GU642" s="36"/>
      <c r="GV642" s="36"/>
      <c r="GW642" s="36"/>
      <c r="GX642" s="36"/>
      <c r="GY642" s="36"/>
      <c r="GZ642" s="36"/>
      <c r="HA642" s="36"/>
      <c r="HB642" s="36"/>
      <c r="HC642" s="36"/>
    </row>
    <row r="643" spans="1:211" s="38" customFormat="1" x14ac:dyDescent="0.25">
      <c r="A643" s="51"/>
      <c r="B643" s="97"/>
      <c r="C643" s="98"/>
      <c r="D643" s="19"/>
      <c r="E643" s="19"/>
      <c r="F643" s="19"/>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c r="BV643" s="36"/>
      <c r="BW643" s="36"/>
      <c r="BX643" s="36"/>
      <c r="BY643" s="36"/>
      <c r="BZ643" s="36"/>
      <c r="CA643" s="36"/>
      <c r="CB643" s="36"/>
      <c r="CC643" s="36"/>
      <c r="CD643" s="36"/>
      <c r="CE643" s="36"/>
      <c r="CF643" s="36"/>
      <c r="CG643" s="36"/>
      <c r="CH643" s="36"/>
      <c r="CI643" s="36"/>
      <c r="CJ643" s="36"/>
      <c r="CK643" s="36"/>
      <c r="CL643" s="36"/>
      <c r="CM643" s="36"/>
      <c r="CN643" s="36"/>
      <c r="CO643" s="36"/>
      <c r="CP643" s="36"/>
      <c r="CQ643" s="36"/>
      <c r="CR643" s="36"/>
      <c r="CS643" s="36"/>
      <c r="CT643" s="36"/>
      <c r="CU643" s="36"/>
      <c r="CV643" s="36"/>
      <c r="CW643" s="36"/>
      <c r="CX643" s="36"/>
      <c r="CY643" s="36"/>
      <c r="CZ643" s="36"/>
      <c r="DA643" s="36"/>
      <c r="DB643" s="36"/>
      <c r="DC643" s="36"/>
      <c r="DD643" s="36"/>
      <c r="DE643" s="36"/>
      <c r="DF643" s="36"/>
      <c r="DG643" s="36"/>
      <c r="DH643" s="36"/>
      <c r="DI643" s="36"/>
      <c r="DJ643" s="36"/>
      <c r="DK643" s="36"/>
      <c r="DL643" s="36"/>
      <c r="DM643" s="36"/>
      <c r="DN643" s="36"/>
      <c r="DO643" s="36"/>
      <c r="DP643" s="36"/>
      <c r="DQ643" s="36"/>
      <c r="DR643" s="36"/>
      <c r="DS643" s="36"/>
      <c r="DT643" s="36"/>
      <c r="DU643" s="36"/>
      <c r="DV643" s="36"/>
      <c r="DW643" s="36"/>
      <c r="DX643" s="36"/>
      <c r="DY643" s="36"/>
      <c r="DZ643" s="36"/>
      <c r="EA643" s="36"/>
      <c r="EB643" s="36"/>
      <c r="EC643" s="36"/>
      <c r="ED643" s="36"/>
      <c r="EE643" s="36"/>
      <c r="EF643" s="36"/>
      <c r="EG643" s="36"/>
      <c r="EH643" s="36"/>
      <c r="EI643" s="36"/>
      <c r="EJ643" s="36"/>
      <c r="EK643" s="36"/>
      <c r="EL643" s="36"/>
      <c r="EM643" s="36"/>
      <c r="EN643" s="36"/>
      <c r="EO643" s="36"/>
      <c r="EP643" s="36"/>
      <c r="EQ643" s="36"/>
      <c r="ER643" s="36"/>
      <c r="ES643" s="36"/>
      <c r="ET643" s="36"/>
      <c r="EU643" s="36"/>
      <c r="EV643" s="36"/>
      <c r="EW643" s="36"/>
      <c r="EX643" s="36"/>
      <c r="EY643" s="36"/>
      <c r="EZ643" s="36"/>
      <c r="FA643" s="36"/>
      <c r="FB643" s="36"/>
      <c r="FC643" s="36"/>
      <c r="FD643" s="36"/>
      <c r="FE643" s="36"/>
      <c r="FF643" s="36"/>
      <c r="FG643" s="36"/>
      <c r="FH643" s="36"/>
      <c r="FI643" s="36"/>
      <c r="FJ643" s="36"/>
      <c r="FK643" s="36"/>
      <c r="FL643" s="36"/>
      <c r="FM643" s="36"/>
      <c r="FN643" s="36"/>
      <c r="FO643" s="36"/>
      <c r="FP643" s="36"/>
      <c r="FQ643" s="36"/>
      <c r="FR643" s="36"/>
      <c r="FS643" s="36"/>
      <c r="FT643" s="36"/>
      <c r="FU643" s="36"/>
      <c r="FV643" s="36"/>
      <c r="FW643" s="36"/>
      <c r="FX643" s="36"/>
      <c r="FY643" s="36"/>
      <c r="FZ643" s="36"/>
      <c r="GA643" s="36"/>
      <c r="GB643" s="36"/>
      <c r="GC643" s="36"/>
      <c r="GD643" s="36"/>
      <c r="GE643" s="36"/>
      <c r="GF643" s="36"/>
      <c r="GG643" s="36"/>
      <c r="GH643" s="36"/>
      <c r="GI643" s="36"/>
      <c r="GJ643" s="36"/>
      <c r="GK643" s="36"/>
      <c r="GL643" s="36"/>
      <c r="GM643" s="36"/>
      <c r="GN643" s="36"/>
      <c r="GO643" s="36"/>
      <c r="GP643" s="36"/>
      <c r="GQ643" s="36"/>
      <c r="GR643" s="36"/>
      <c r="GS643" s="36"/>
      <c r="GT643" s="36"/>
      <c r="GU643" s="36"/>
      <c r="GV643" s="36"/>
      <c r="GW643" s="36"/>
      <c r="GX643" s="36"/>
      <c r="GY643" s="36"/>
      <c r="GZ643" s="36"/>
      <c r="HA643" s="36"/>
      <c r="HB643" s="36"/>
      <c r="HC643" s="36"/>
    </row>
    <row r="644" spans="1:211" s="38" customFormat="1" x14ac:dyDescent="0.25">
      <c r="A644" s="51"/>
      <c r="B644" s="97"/>
      <c r="C644" s="98"/>
      <c r="D644" s="19"/>
      <c r="E644" s="19"/>
      <c r="F644" s="19"/>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c r="BU644" s="36"/>
      <c r="BV644" s="36"/>
      <c r="BW644" s="36"/>
      <c r="BX644" s="36"/>
      <c r="BY644" s="36"/>
      <c r="BZ644" s="36"/>
      <c r="CA644" s="36"/>
      <c r="CB644" s="36"/>
      <c r="CC644" s="36"/>
      <c r="CD644" s="36"/>
      <c r="CE644" s="36"/>
      <c r="CF644" s="36"/>
      <c r="CG644" s="36"/>
      <c r="CH644" s="36"/>
      <c r="CI644" s="36"/>
      <c r="CJ644" s="36"/>
      <c r="CK644" s="36"/>
      <c r="CL644" s="36"/>
      <c r="CM644" s="36"/>
      <c r="CN644" s="36"/>
      <c r="CO644" s="36"/>
      <c r="CP644" s="36"/>
      <c r="CQ644" s="36"/>
      <c r="CR644" s="36"/>
      <c r="CS644" s="36"/>
      <c r="CT644" s="36"/>
      <c r="CU644" s="36"/>
      <c r="CV644" s="36"/>
      <c r="CW644" s="36"/>
      <c r="CX644" s="36"/>
      <c r="CY644" s="36"/>
      <c r="CZ644" s="36"/>
      <c r="DA644" s="36"/>
      <c r="DB644" s="36"/>
      <c r="DC644" s="36"/>
      <c r="DD644" s="36"/>
      <c r="DE644" s="36"/>
      <c r="DF644" s="36"/>
      <c r="DG644" s="36"/>
      <c r="DH644" s="36"/>
      <c r="DI644" s="36"/>
      <c r="DJ644" s="36"/>
      <c r="DK644" s="36"/>
      <c r="DL644" s="36"/>
      <c r="DM644" s="36"/>
      <c r="DN644" s="36"/>
      <c r="DO644" s="36"/>
      <c r="DP644" s="36"/>
      <c r="DQ644" s="36"/>
      <c r="DR644" s="36"/>
      <c r="DS644" s="36"/>
      <c r="DT644" s="36"/>
      <c r="DU644" s="36"/>
      <c r="DV644" s="36"/>
      <c r="DW644" s="36"/>
      <c r="DX644" s="36"/>
      <c r="DY644" s="36"/>
      <c r="DZ644" s="36"/>
      <c r="EA644" s="36"/>
      <c r="EB644" s="36"/>
      <c r="EC644" s="36"/>
      <c r="ED644" s="36"/>
      <c r="EE644" s="36"/>
      <c r="EF644" s="36"/>
      <c r="EG644" s="36"/>
      <c r="EH644" s="36"/>
      <c r="EI644" s="36"/>
      <c r="EJ644" s="36"/>
      <c r="EK644" s="36"/>
      <c r="EL644" s="36"/>
      <c r="EM644" s="36"/>
      <c r="EN644" s="36"/>
      <c r="EO644" s="36"/>
      <c r="EP644" s="36"/>
      <c r="EQ644" s="36"/>
      <c r="ER644" s="36"/>
      <c r="ES644" s="36"/>
      <c r="ET644" s="36"/>
      <c r="EU644" s="36"/>
      <c r="EV644" s="36"/>
      <c r="EW644" s="36"/>
      <c r="EX644" s="36"/>
      <c r="EY644" s="36"/>
      <c r="EZ644" s="36"/>
      <c r="FA644" s="36"/>
      <c r="FB644" s="36"/>
      <c r="FC644" s="36"/>
      <c r="FD644" s="36"/>
      <c r="FE644" s="36"/>
      <c r="FF644" s="36"/>
      <c r="FG644" s="36"/>
      <c r="FH644" s="36"/>
      <c r="FI644" s="36"/>
      <c r="FJ644" s="36"/>
      <c r="FK644" s="36"/>
      <c r="FL644" s="36"/>
      <c r="FM644" s="36"/>
      <c r="FN644" s="36"/>
      <c r="FO644" s="36"/>
      <c r="FP644" s="36"/>
      <c r="FQ644" s="36"/>
      <c r="FR644" s="36"/>
      <c r="FS644" s="36"/>
      <c r="FT644" s="36"/>
      <c r="FU644" s="36"/>
      <c r="FV644" s="36"/>
      <c r="FW644" s="36"/>
      <c r="FX644" s="36"/>
      <c r="FY644" s="36"/>
      <c r="FZ644" s="36"/>
      <c r="GA644" s="36"/>
      <c r="GB644" s="36"/>
      <c r="GC644" s="36"/>
      <c r="GD644" s="36"/>
      <c r="GE644" s="36"/>
      <c r="GF644" s="36"/>
      <c r="GG644" s="36"/>
      <c r="GH644" s="36"/>
      <c r="GI644" s="36"/>
      <c r="GJ644" s="36"/>
      <c r="GK644" s="36"/>
      <c r="GL644" s="36"/>
      <c r="GM644" s="36"/>
      <c r="GN644" s="36"/>
      <c r="GO644" s="36"/>
      <c r="GP644" s="36"/>
      <c r="GQ644" s="36"/>
      <c r="GR644" s="36"/>
      <c r="GS644" s="36"/>
      <c r="GT644" s="36"/>
      <c r="GU644" s="36"/>
      <c r="GV644" s="36"/>
      <c r="GW644" s="36"/>
      <c r="GX644" s="36"/>
      <c r="GY644" s="36"/>
      <c r="GZ644" s="36"/>
      <c r="HA644" s="36"/>
      <c r="HB644" s="36"/>
      <c r="HC644" s="36"/>
    </row>
    <row r="645" spans="1:211" s="38" customFormat="1" x14ac:dyDescent="0.25">
      <c r="A645" s="51"/>
      <c r="B645" s="97"/>
      <c r="C645" s="98"/>
      <c r="D645" s="19"/>
      <c r="E645" s="19"/>
      <c r="F645" s="19"/>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c r="BU645" s="36"/>
      <c r="BV645" s="36"/>
      <c r="BW645" s="36"/>
      <c r="BX645" s="36"/>
      <c r="BY645" s="36"/>
      <c r="BZ645" s="36"/>
      <c r="CA645" s="36"/>
      <c r="CB645" s="36"/>
      <c r="CC645" s="36"/>
      <c r="CD645" s="36"/>
      <c r="CE645" s="36"/>
      <c r="CF645" s="36"/>
      <c r="CG645" s="36"/>
      <c r="CH645" s="36"/>
      <c r="CI645" s="36"/>
      <c r="CJ645" s="36"/>
      <c r="CK645" s="36"/>
      <c r="CL645" s="36"/>
      <c r="CM645" s="36"/>
      <c r="CN645" s="36"/>
      <c r="CO645" s="36"/>
      <c r="CP645" s="36"/>
      <c r="CQ645" s="36"/>
      <c r="CR645" s="36"/>
      <c r="CS645" s="36"/>
      <c r="CT645" s="36"/>
      <c r="CU645" s="36"/>
      <c r="CV645" s="36"/>
      <c r="CW645" s="36"/>
      <c r="CX645" s="36"/>
      <c r="CY645" s="36"/>
      <c r="CZ645" s="36"/>
      <c r="DA645" s="36"/>
      <c r="DB645" s="36"/>
      <c r="DC645" s="36"/>
      <c r="DD645" s="36"/>
      <c r="DE645" s="36"/>
      <c r="DF645" s="36"/>
      <c r="DG645" s="36"/>
      <c r="DH645" s="36"/>
      <c r="DI645" s="36"/>
      <c r="DJ645" s="36"/>
      <c r="DK645" s="36"/>
      <c r="DL645" s="36"/>
      <c r="DM645" s="36"/>
      <c r="DN645" s="36"/>
      <c r="DO645" s="36"/>
      <c r="DP645" s="36"/>
      <c r="DQ645" s="36"/>
      <c r="DR645" s="36"/>
      <c r="DS645" s="36"/>
      <c r="DT645" s="36"/>
      <c r="DU645" s="36"/>
      <c r="DV645" s="36"/>
      <c r="DW645" s="36"/>
      <c r="DX645" s="36"/>
      <c r="DY645" s="36"/>
      <c r="DZ645" s="36"/>
      <c r="EA645" s="36"/>
      <c r="EB645" s="36"/>
      <c r="EC645" s="36"/>
      <c r="ED645" s="36"/>
      <c r="EE645" s="36"/>
      <c r="EF645" s="36"/>
      <c r="EG645" s="36"/>
      <c r="EH645" s="36"/>
      <c r="EI645" s="36"/>
      <c r="EJ645" s="36"/>
      <c r="EK645" s="36"/>
      <c r="EL645" s="36"/>
      <c r="EM645" s="36"/>
      <c r="EN645" s="36"/>
      <c r="EO645" s="36"/>
      <c r="EP645" s="36"/>
      <c r="EQ645" s="36"/>
      <c r="ER645" s="36"/>
      <c r="ES645" s="36"/>
      <c r="ET645" s="36"/>
      <c r="EU645" s="36"/>
      <c r="EV645" s="36"/>
      <c r="EW645" s="36"/>
      <c r="EX645" s="36"/>
      <c r="EY645" s="36"/>
      <c r="EZ645" s="36"/>
      <c r="FA645" s="36"/>
      <c r="FB645" s="36"/>
      <c r="FC645" s="36"/>
      <c r="FD645" s="36"/>
      <c r="FE645" s="36"/>
      <c r="FF645" s="36"/>
      <c r="FG645" s="36"/>
      <c r="FH645" s="36"/>
      <c r="FI645" s="36"/>
      <c r="FJ645" s="36"/>
      <c r="FK645" s="36"/>
      <c r="FL645" s="36"/>
      <c r="FM645" s="36"/>
      <c r="FN645" s="36"/>
      <c r="FO645" s="36"/>
      <c r="FP645" s="36"/>
      <c r="FQ645" s="36"/>
      <c r="FR645" s="36"/>
      <c r="FS645" s="36"/>
      <c r="FT645" s="36"/>
      <c r="FU645" s="36"/>
      <c r="FV645" s="36"/>
      <c r="FW645" s="36"/>
      <c r="FX645" s="36"/>
      <c r="FY645" s="36"/>
      <c r="FZ645" s="36"/>
      <c r="GA645" s="36"/>
      <c r="GB645" s="36"/>
      <c r="GC645" s="36"/>
      <c r="GD645" s="36"/>
      <c r="GE645" s="36"/>
      <c r="GF645" s="36"/>
      <c r="GG645" s="36"/>
      <c r="GH645" s="36"/>
      <c r="GI645" s="36"/>
      <c r="GJ645" s="36"/>
      <c r="GK645" s="36"/>
      <c r="GL645" s="36"/>
      <c r="GM645" s="36"/>
      <c r="GN645" s="36"/>
      <c r="GO645" s="36"/>
      <c r="GP645" s="36"/>
      <c r="GQ645" s="36"/>
      <c r="GR645" s="36"/>
      <c r="GS645" s="36"/>
      <c r="GT645" s="36"/>
      <c r="GU645" s="36"/>
      <c r="GV645" s="36"/>
      <c r="GW645" s="36"/>
      <c r="GX645" s="36"/>
      <c r="GY645" s="36"/>
      <c r="GZ645" s="36"/>
      <c r="HA645" s="36"/>
      <c r="HB645" s="36"/>
      <c r="HC645" s="36"/>
    </row>
    <row r="646" spans="1:211" s="38" customFormat="1" x14ac:dyDescent="0.25">
      <c r="A646" s="51"/>
      <c r="B646" s="97"/>
      <c r="C646" s="98"/>
      <c r="D646" s="19"/>
      <c r="E646" s="19"/>
      <c r="F646" s="19"/>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6"/>
      <c r="EV646" s="36"/>
      <c r="EW646" s="36"/>
      <c r="EX646" s="36"/>
      <c r="EY646" s="36"/>
      <c r="EZ646" s="36"/>
      <c r="FA646" s="36"/>
      <c r="FB646" s="36"/>
      <c r="FC646" s="36"/>
      <c r="FD646" s="36"/>
      <c r="FE646" s="36"/>
      <c r="FF646" s="36"/>
      <c r="FG646" s="36"/>
      <c r="FH646" s="36"/>
      <c r="FI646" s="36"/>
      <c r="FJ646" s="36"/>
      <c r="FK646" s="36"/>
      <c r="FL646" s="36"/>
      <c r="FM646" s="36"/>
      <c r="FN646" s="36"/>
      <c r="FO646" s="36"/>
      <c r="FP646" s="36"/>
      <c r="FQ646" s="36"/>
      <c r="FR646" s="36"/>
      <c r="FS646" s="36"/>
      <c r="FT646" s="36"/>
      <c r="FU646" s="36"/>
      <c r="FV646" s="36"/>
      <c r="FW646" s="36"/>
      <c r="FX646" s="36"/>
      <c r="FY646" s="36"/>
      <c r="FZ646" s="36"/>
      <c r="GA646" s="36"/>
      <c r="GB646" s="36"/>
      <c r="GC646" s="36"/>
      <c r="GD646" s="36"/>
      <c r="GE646" s="36"/>
      <c r="GF646" s="36"/>
      <c r="GG646" s="36"/>
      <c r="GH646" s="36"/>
      <c r="GI646" s="36"/>
      <c r="GJ646" s="36"/>
      <c r="GK646" s="36"/>
      <c r="GL646" s="36"/>
      <c r="GM646" s="36"/>
      <c r="GN646" s="36"/>
      <c r="GO646" s="36"/>
      <c r="GP646" s="36"/>
      <c r="GQ646" s="36"/>
      <c r="GR646" s="36"/>
      <c r="GS646" s="36"/>
      <c r="GT646" s="36"/>
      <c r="GU646" s="36"/>
      <c r="GV646" s="36"/>
      <c r="GW646" s="36"/>
      <c r="GX646" s="36"/>
      <c r="GY646" s="36"/>
      <c r="GZ646" s="36"/>
      <c r="HA646" s="36"/>
      <c r="HB646" s="36"/>
      <c r="HC646" s="36"/>
    </row>
    <row r="647" spans="1:211" s="38" customFormat="1" x14ac:dyDescent="0.25">
      <c r="A647" s="51"/>
      <c r="B647" s="97"/>
      <c r="C647" s="98"/>
      <c r="D647" s="19"/>
      <c r="E647" s="19"/>
      <c r="F647" s="19"/>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c r="BU647" s="36"/>
      <c r="BV647" s="36"/>
      <c r="BW647" s="36"/>
      <c r="BX647" s="36"/>
      <c r="BY647" s="36"/>
      <c r="BZ647" s="36"/>
      <c r="CA647" s="36"/>
      <c r="CB647" s="36"/>
      <c r="CC647" s="36"/>
      <c r="CD647" s="36"/>
      <c r="CE647" s="36"/>
      <c r="CF647" s="36"/>
      <c r="CG647" s="36"/>
      <c r="CH647" s="36"/>
      <c r="CI647" s="36"/>
      <c r="CJ647" s="36"/>
      <c r="CK647" s="36"/>
      <c r="CL647" s="36"/>
      <c r="CM647" s="36"/>
      <c r="CN647" s="36"/>
      <c r="CO647" s="36"/>
      <c r="CP647" s="36"/>
      <c r="CQ647" s="36"/>
      <c r="CR647" s="36"/>
      <c r="CS647" s="36"/>
      <c r="CT647" s="36"/>
      <c r="CU647" s="36"/>
      <c r="CV647" s="36"/>
      <c r="CW647" s="36"/>
      <c r="CX647" s="36"/>
      <c r="CY647" s="36"/>
      <c r="CZ647" s="36"/>
      <c r="DA647" s="36"/>
      <c r="DB647" s="36"/>
      <c r="DC647" s="36"/>
      <c r="DD647" s="36"/>
      <c r="DE647" s="36"/>
      <c r="DF647" s="36"/>
      <c r="DG647" s="36"/>
      <c r="DH647" s="36"/>
      <c r="DI647" s="36"/>
      <c r="DJ647" s="36"/>
      <c r="DK647" s="36"/>
      <c r="DL647" s="36"/>
      <c r="DM647" s="36"/>
      <c r="DN647" s="36"/>
      <c r="DO647" s="36"/>
      <c r="DP647" s="36"/>
      <c r="DQ647" s="36"/>
      <c r="DR647" s="36"/>
      <c r="DS647" s="36"/>
      <c r="DT647" s="36"/>
      <c r="DU647" s="36"/>
      <c r="DV647" s="36"/>
      <c r="DW647" s="36"/>
      <c r="DX647" s="36"/>
      <c r="DY647" s="36"/>
      <c r="DZ647" s="36"/>
      <c r="EA647" s="36"/>
      <c r="EB647" s="36"/>
      <c r="EC647" s="36"/>
      <c r="ED647" s="36"/>
      <c r="EE647" s="36"/>
      <c r="EF647" s="36"/>
      <c r="EG647" s="36"/>
      <c r="EH647" s="36"/>
      <c r="EI647" s="36"/>
      <c r="EJ647" s="36"/>
      <c r="EK647" s="36"/>
      <c r="EL647" s="36"/>
      <c r="EM647" s="36"/>
      <c r="EN647" s="36"/>
      <c r="EO647" s="36"/>
      <c r="EP647" s="36"/>
      <c r="EQ647" s="36"/>
      <c r="ER647" s="36"/>
      <c r="ES647" s="36"/>
      <c r="ET647" s="36"/>
      <c r="EU647" s="36"/>
      <c r="EV647" s="36"/>
      <c r="EW647" s="36"/>
      <c r="EX647" s="36"/>
      <c r="EY647" s="36"/>
      <c r="EZ647" s="36"/>
      <c r="FA647" s="36"/>
      <c r="FB647" s="36"/>
      <c r="FC647" s="36"/>
      <c r="FD647" s="36"/>
      <c r="FE647" s="36"/>
      <c r="FF647" s="36"/>
      <c r="FG647" s="36"/>
      <c r="FH647" s="36"/>
      <c r="FI647" s="36"/>
      <c r="FJ647" s="36"/>
      <c r="FK647" s="36"/>
      <c r="FL647" s="36"/>
      <c r="FM647" s="36"/>
      <c r="FN647" s="36"/>
      <c r="FO647" s="36"/>
      <c r="FP647" s="36"/>
      <c r="FQ647" s="36"/>
      <c r="FR647" s="36"/>
      <c r="FS647" s="36"/>
      <c r="FT647" s="36"/>
      <c r="FU647" s="36"/>
      <c r="FV647" s="36"/>
      <c r="FW647" s="36"/>
      <c r="FX647" s="36"/>
      <c r="FY647" s="36"/>
      <c r="FZ647" s="36"/>
      <c r="GA647" s="36"/>
      <c r="GB647" s="36"/>
      <c r="GC647" s="36"/>
      <c r="GD647" s="36"/>
      <c r="GE647" s="36"/>
      <c r="GF647" s="36"/>
      <c r="GG647" s="36"/>
      <c r="GH647" s="36"/>
      <c r="GI647" s="36"/>
      <c r="GJ647" s="36"/>
      <c r="GK647" s="36"/>
      <c r="GL647" s="36"/>
      <c r="GM647" s="36"/>
      <c r="GN647" s="36"/>
      <c r="GO647" s="36"/>
      <c r="GP647" s="36"/>
      <c r="GQ647" s="36"/>
      <c r="GR647" s="36"/>
      <c r="GS647" s="36"/>
      <c r="GT647" s="36"/>
      <c r="GU647" s="36"/>
      <c r="GV647" s="36"/>
      <c r="GW647" s="36"/>
      <c r="GX647" s="36"/>
      <c r="GY647" s="36"/>
      <c r="GZ647" s="36"/>
      <c r="HA647" s="36"/>
      <c r="HB647" s="36"/>
      <c r="HC647" s="36"/>
    </row>
    <row r="648" spans="1:211" s="38" customFormat="1" x14ac:dyDescent="0.25">
      <c r="A648" s="51"/>
      <c r="B648" s="97"/>
      <c r="C648" s="98"/>
      <c r="D648" s="19"/>
      <c r="E648" s="19"/>
      <c r="F648" s="19"/>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c r="BU648" s="36"/>
      <c r="BV648" s="36"/>
      <c r="BW648" s="36"/>
      <c r="BX648" s="36"/>
      <c r="BY648" s="36"/>
      <c r="BZ648" s="36"/>
      <c r="CA648" s="36"/>
      <c r="CB648" s="36"/>
      <c r="CC648" s="36"/>
      <c r="CD648" s="36"/>
      <c r="CE648" s="36"/>
      <c r="CF648" s="36"/>
      <c r="CG648" s="36"/>
      <c r="CH648" s="36"/>
      <c r="CI648" s="36"/>
      <c r="CJ648" s="36"/>
      <c r="CK648" s="36"/>
      <c r="CL648" s="36"/>
      <c r="CM648" s="36"/>
      <c r="CN648" s="36"/>
      <c r="CO648" s="36"/>
      <c r="CP648" s="36"/>
      <c r="CQ648" s="36"/>
      <c r="CR648" s="36"/>
      <c r="CS648" s="36"/>
      <c r="CT648" s="36"/>
      <c r="CU648" s="36"/>
      <c r="CV648" s="36"/>
      <c r="CW648" s="36"/>
      <c r="CX648" s="36"/>
      <c r="CY648" s="36"/>
      <c r="CZ648" s="36"/>
      <c r="DA648" s="36"/>
      <c r="DB648" s="36"/>
      <c r="DC648" s="36"/>
      <c r="DD648" s="36"/>
      <c r="DE648" s="36"/>
      <c r="DF648" s="36"/>
      <c r="DG648" s="36"/>
      <c r="DH648" s="36"/>
      <c r="DI648" s="36"/>
      <c r="DJ648" s="36"/>
      <c r="DK648" s="36"/>
      <c r="DL648" s="36"/>
      <c r="DM648" s="36"/>
      <c r="DN648" s="36"/>
      <c r="DO648" s="36"/>
      <c r="DP648" s="36"/>
      <c r="DQ648" s="36"/>
      <c r="DR648" s="36"/>
      <c r="DS648" s="36"/>
      <c r="DT648" s="36"/>
      <c r="DU648" s="36"/>
      <c r="DV648" s="36"/>
      <c r="DW648" s="36"/>
      <c r="DX648" s="36"/>
      <c r="DY648" s="36"/>
      <c r="DZ648" s="36"/>
      <c r="EA648" s="36"/>
      <c r="EB648" s="36"/>
      <c r="EC648" s="36"/>
      <c r="ED648" s="36"/>
      <c r="EE648" s="36"/>
      <c r="EF648" s="36"/>
      <c r="EG648" s="36"/>
      <c r="EH648" s="36"/>
      <c r="EI648" s="36"/>
      <c r="EJ648" s="36"/>
      <c r="EK648" s="36"/>
      <c r="EL648" s="36"/>
      <c r="EM648" s="36"/>
      <c r="EN648" s="36"/>
      <c r="EO648" s="36"/>
      <c r="EP648" s="36"/>
      <c r="EQ648" s="36"/>
      <c r="ER648" s="36"/>
      <c r="ES648" s="36"/>
      <c r="ET648" s="36"/>
      <c r="EU648" s="36"/>
      <c r="EV648" s="36"/>
      <c r="EW648" s="36"/>
      <c r="EX648" s="36"/>
      <c r="EY648" s="36"/>
      <c r="EZ648" s="36"/>
      <c r="FA648" s="36"/>
      <c r="FB648" s="36"/>
      <c r="FC648" s="36"/>
      <c r="FD648" s="36"/>
      <c r="FE648" s="36"/>
      <c r="FF648" s="36"/>
      <c r="FG648" s="36"/>
      <c r="FH648" s="36"/>
      <c r="FI648" s="36"/>
      <c r="FJ648" s="36"/>
      <c r="FK648" s="36"/>
      <c r="FL648" s="36"/>
      <c r="FM648" s="36"/>
      <c r="FN648" s="36"/>
      <c r="FO648" s="36"/>
      <c r="FP648" s="36"/>
      <c r="FQ648" s="36"/>
      <c r="FR648" s="36"/>
      <c r="FS648" s="36"/>
      <c r="FT648" s="36"/>
      <c r="FU648" s="36"/>
      <c r="FV648" s="36"/>
      <c r="FW648" s="36"/>
      <c r="FX648" s="36"/>
      <c r="FY648" s="36"/>
      <c r="FZ648" s="36"/>
      <c r="GA648" s="36"/>
      <c r="GB648" s="36"/>
      <c r="GC648" s="36"/>
      <c r="GD648" s="36"/>
      <c r="GE648" s="36"/>
      <c r="GF648" s="36"/>
      <c r="GG648" s="36"/>
      <c r="GH648" s="36"/>
      <c r="GI648" s="36"/>
      <c r="GJ648" s="36"/>
      <c r="GK648" s="36"/>
      <c r="GL648" s="36"/>
      <c r="GM648" s="36"/>
      <c r="GN648" s="36"/>
      <c r="GO648" s="36"/>
      <c r="GP648" s="36"/>
      <c r="GQ648" s="36"/>
      <c r="GR648" s="36"/>
      <c r="GS648" s="36"/>
      <c r="GT648" s="36"/>
      <c r="GU648" s="36"/>
      <c r="GV648" s="36"/>
      <c r="GW648" s="36"/>
      <c r="GX648" s="36"/>
      <c r="GY648" s="36"/>
      <c r="GZ648" s="36"/>
      <c r="HA648" s="36"/>
      <c r="HB648" s="36"/>
      <c r="HC648" s="36"/>
    </row>
    <row r="649" spans="1:211" s="38" customFormat="1" x14ac:dyDescent="0.25">
      <c r="A649" s="51"/>
      <c r="B649" s="97"/>
      <c r="C649" s="98"/>
      <c r="D649" s="19"/>
      <c r="E649" s="19"/>
      <c r="F649" s="19"/>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c r="BU649" s="36"/>
      <c r="BV649" s="36"/>
      <c r="BW649" s="36"/>
      <c r="BX649" s="36"/>
      <c r="BY649" s="36"/>
      <c r="BZ649" s="36"/>
      <c r="CA649" s="36"/>
      <c r="CB649" s="36"/>
      <c r="CC649" s="36"/>
      <c r="CD649" s="36"/>
      <c r="CE649" s="36"/>
      <c r="CF649" s="36"/>
      <c r="CG649" s="36"/>
      <c r="CH649" s="36"/>
      <c r="CI649" s="36"/>
      <c r="CJ649" s="36"/>
      <c r="CK649" s="36"/>
      <c r="CL649" s="36"/>
      <c r="CM649" s="36"/>
      <c r="CN649" s="36"/>
      <c r="CO649" s="36"/>
      <c r="CP649" s="36"/>
      <c r="CQ649" s="36"/>
      <c r="CR649" s="36"/>
      <c r="CS649" s="36"/>
      <c r="CT649" s="36"/>
      <c r="CU649" s="36"/>
      <c r="CV649" s="36"/>
      <c r="CW649" s="36"/>
      <c r="CX649" s="36"/>
      <c r="CY649" s="36"/>
      <c r="CZ649" s="36"/>
      <c r="DA649" s="36"/>
      <c r="DB649" s="36"/>
      <c r="DC649" s="36"/>
      <c r="DD649" s="36"/>
      <c r="DE649" s="36"/>
      <c r="DF649" s="36"/>
      <c r="DG649" s="36"/>
      <c r="DH649" s="36"/>
      <c r="DI649" s="36"/>
      <c r="DJ649" s="36"/>
      <c r="DK649" s="36"/>
      <c r="DL649" s="36"/>
      <c r="DM649" s="36"/>
      <c r="DN649" s="36"/>
      <c r="DO649" s="36"/>
      <c r="DP649" s="36"/>
      <c r="DQ649" s="36"/>
      <c r="DR649" s="36"/>
      <c r="DS649" s="36"/>
      <c r="DT649" s="36"/>
      <c r="DU649" s="36"/>
      <c r="DV649" s="36"/>
      <c r="DW649" s="36"/>
      <c r="DX649" s="36"/>
      <c r="DY649" s="36"/>
      <c r="DZ649" s="36"/>
      <c r="EA649" s="36"/>
      <c r="EB649" s="36"/>
      <c r="EC649" s="36"/>
      <c r="ED649" s="36"/>
      <c r="EE649" s="36"/>
      <c r="EF649" s="36"/>
      <c r="EG649" s="36"/>
      <c r="EH649" s="36"/>
      <c r="EI649" s="36"/>
      <c r="EJ649" s="36"/>
      <c r="EK649" s="36"/>
      <c r="EL649" s="36"/>
      <c r="EM649" s="36"/>
      <c r="EN649" s="36"/>
      <c r="EO649" s="36"/>
      <c r="EP649" s="36"/>
      <c r="EQ649" s="36"/>
      <c r="ER649" s="36"/>
      <c r="ES649" s="36"/>
      <c r="ET649" s="36"/>
      <c r="EU649" s="36"/>
      <c r="EV649" s="36"/>
      <c r="EW649" s="36"/>
      <c r="EX649" s="36"/>
      <c r="EY649" s="36"/>
      <c r="EZ649" s="36"/>
      <c r="FA649" s="36"/>
      <c r="FB649" s="36"/>
      <c r="FC649" s="36"/>
      <c r="FD649" s="36"/>
      <c r="FE649" s="36"/>
      <c r="FF649" s="36"/>
      <c r="FG649" s="36"/>
      <c r="FH649" s="36"/>
      <c r="FI649" s="36"/>
      <c r="FJ649" s="36"/>
      <c r="FK649" s="36"/>
      <c r="FL649" s="36"/>
      <c r="FM649" s="36"/>
      <c r="FN649" s="36"/>
      <c r="FO649" s="36"/>
      <c r="FP649" s="36"/>
      <c r="FQ649" s="36"/>
      <c r="FR649" s="36"/>
      <c r="FS649" s="36"/>
      <c r="FT649" s="36"/>
      <c r="FU649" s="36"/>
      <c r="FV649" s="36"/>
      <c r="FW649" s="36"/>
      <c r="FX649" s="36"/>
      <c r="FY649" s="36"/>
      <c r="FZ649" s="36"/>
      <c r="GA649" s="36"/>
      <c r="GB649" s="36"/>
      <c r="GC649" s="36"/>
      <c r="GD649" s="36"/>
      <c r="GE649" s="36"/>
      <c r="GF649" s="36"/>
      <c r="GG649" s="36"/>
      <c r="GH649" s="36"/>
      <c r="GI649" s="36"/>
      <c r="GJ649" s="36"/>
      <c r="GK649" s="36"/>
      <c r="GL649" s="36"/>
      <c r="GM649" s="36"/>
      <c r="GN649" s="36"/>
      <c r="GO649" s="36"/>
      <c r="GP649" s="36"/>
      <c r="GQ649" s="36"/>
      <c r="GR649" s="36"/>
      <c r="GS649" s="36"/>
      <c r="GT649" s="36"/>
      <c r="GU649" s="36"/>
      <c r="GV649" s="36"/>
      <c r="GW649" s="36"/>
      <c r="GX649" s="36"/>
      <c r="GY649" s="36"/>
      <c r="GZ649" s="36"/>
      <c r="HA649" s="36"/>
      <c r="HB649" s="36"/>
      <c r="HC649" s="36"/>
    </row>
    <row r="650" spans="1:211" s="38" customFormat="1" x14ac:dyDescent="0.25">
      <c r="A650" s="51"/>
      <c r="B650" s="97"/>
      <c r="C650" s="98"/>
      <c r="D650" s="19"/>
      <c r="E650" s="19"/>
      <c r="F650" s="19"/>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c r="BU650" s="36"/>
      <c r="BV650" s="36"/>
      <c r="BW650" s="36"/>
      <c r="BX650" s="36"/>
      <c r="BY650" s="36"/>
      <c r="BZ650" s="36"/>
      <c r="CA650" s="36"/>
      <c r="CB650" s="36"/>
      <c r="CC650" s="36"/>
      <c r="CD650" s="36"/>
      <c r="CE650" s="36"/>
      <c r="CF650" s="36"/>
      <c r="CG650" s="36"/>
      <c r="CH650" s="36"/>
      <c r="CI650" s="36"/>
      <c r="CJ650" s="36"/>
      <c r="CK650" s="36"/>
      <c r="CL650" s="36"/>
      <c r="CM650" s="36"/>
      <c r="CN650" s="36"/>
      <c r="CO650" s="36"/>
      <c r="CP650" s="36"/>
      <c r="CQ650" s="36"/>
      <c r="CR650" s="36"/>
      <c r="CS650" s="36"/>
      <c r="CT650" s="36"/>
      <c r="CU650" s="36"/>
      <c r="CV650" s="36"/>
      <c r="CW650" s="36"/>
      <c r="CX650" s="36"/>
      <c r="CY650" s="36"/>
      <c r="CZ650" s="36"/>
      <c r="DA650" s="36"/>
      <c r="DB650" s="36"/>
      <c r="DC650" s="36"/>
      <c r="DD650" s="36"/>
      <c r="DE650" s="36"/>
      <c r="DF650" s="36"/>
      <c r="DG650" s="36"/>
      <c r="DH650" s="36"/>
      <c r="DI650" s="36"/>
      <c r="DJ650" s="36"/>
      <c r="DK650" s="36"/>
      <c r="DL650" s="36"/>
      <c r="DM650" s="36"/>
      <c r="DN650" s="36"/>
      <c r="DO650" s="36"/>
      <c r="DP650" s="36"/>
      <c r="DQ650" s="36"/>
      <c r="DR650" s="36"/>
      <c r="DS650" s="36"/>
      <c r="DT650" s="36"/>
      <c r="DU650" s="36"/>
      <c r="DV650" s="36"/>
      <c r="DW650" s="36"/>
      <c r="DX650" s="36"/>
      <c r="DY650" s="36"/>
      <c r="DZ650" s="36"/>
      <c r="EA650" s="36"/>
      <c r="EB650" s="36"/>
      <c r="EC650" s="36"/>
      <c r="ED650" s="36"/>
      <c r="EE650" s="36"/>
      <c r="EF650" s="36"/>
      <c r="EG650" s="36"/>
      <c r="EH650" s="36"/>
      <c r="EI650" s="36"/>
      <c r="EJ650" s="36"/>
      <c r="EK650" s="36"/>
      <c r="EL650" s="36"/>
      <c r="EM650" s="36"/>
      <c r="EN650" s="36"/>
      <c r="EO650" s="36"/>
      <c r="EP650" s="36"/>
      <c r="EQ650" s="36"/>
      <c r="ER650" s="36"/>
      <c r="ES650" s="36"/>
      <c r="ET650" s="36"/>
      <c r="EU650" s="36"/>
      <c r="EV650" s="36"/>
      <c r="EW650" s="36"/>
      <c r="EX650" s="36"/>
      <c r="EY650" s="36"/>
      <c r="EZ650" s="36"/>
      <c r="FA650" s="36"/>
      <c r="FB650" s="36"/>
      <c r="FC650" s="36"/>
      <c r="FD650" s="36"/>
      <c r="FE650" s="36"/>
      <c r="FF650" s="36"/>
      <c r="FG650" s="36"/>
      <c r="FH650" s="36"/>
      <c r="FI650" s="36"/>
      <c r="FJ650" s="36"/>
      <c r="FK650" s="36"/>
      <c r="FL650" s="36"/>
      <c r="FM650" s="36"/>
      <c r="FN650" s="36"/>
      <c r="FO650" s="36"/>
      <c r="FP650" s="36"/>
      <c r="FQ650" s="36"/>
      <c r="FR650" s="36"/>
      <c r="FS650" s="36"/>
      <c r="FT650" s="36"/>
      <c r="FU650" s="36"/>
      <c r="FV650" s="36"/>
      <c r="FW650" s="36"/>
      <c r="FX650" s="36"/>
      <c r="FY650" s="36"/>
      <c r="FZ650" s="36"/>
      <c r="GA650" s="36"/>
      <c r="GB650" s="36"/>
      <c r="GC650" s="36"/>
      <c r="GD650" s="36"/>
      <c r="GE650" s="36"/>
      <c r="GF650" s="36"/>
      <c r="GG650" s="36"/>
      <c r="GH650" s="36"/>
      <c r="GI650" s="36"/>
      <c r="GJ650" s="36"/>
      <c r="GK650" s="36"/>
      <c r="GL650" s="36"/>
      <c r="GM650" s="36"/>
      <c r="GN650" s="36"/>
      <c r="GO650" s="36"/>
      <c r="GP650" s="36"/>
      <c r="GQ650" s="36"/>
      <c r="GR650" s="36"/>
      <c r="GS650" s="36"/>
      <c r="GT650" s="36"/>
      <c r="GU650" s="36"/>
      <c r="GV650" s="36"/>
      <c r="GW650" s="36"/>
      <c r="GX650" s="36"/>
      <c r="GY650" s="36"/>
      <c r="GZ650" s="36"/>
      <c r="HA650" s="36"/>
      <c r="HB650" s="36"/>
      <c r="HC650" s="36"/>
    </row>
    <row r="651" spans="1:211" s="38" customFormat="1" x14ac:dyDescent="0.25">
      <c r="A651" s="51"/>
      <c r="B651" s="97"/>
      <c r="C651" s="98"/>
      <c r="D651" s="19"/>
      <c r="E651" s="19"/>
      <c r="F651" s="19"/>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c r="BU651" s="36"/>
      <c r="BV651" s="36"/>
      <c r="BW651" s="36"/>
      <c r="BX651" s="36"/>
      <c r="BY651" s="36"/>
      <c r="BZ651" s="36"/>
      <c r="CA651" s="36"/>
      <c r="CB651" s="36"/>
      <c r="CC651" s="36"/>
      <c r="CD651" s="36"/>
      <c r="CE651" s="36"/>
      <c r="CF651" s="36"/>
      <c r="CG651" s="36"/>
      <c r="CH651" s="36"/>
      <c r="CI651" s="36"/>
      <c r="CJ651" s="36"/>
      <c r="CK651" s="36"/>
      <c r="CL651" s="36"/>
      <c r="CM651" s="36"/>
      <c r="CN651" s="36"/>
      <c r="CO651" s="36"/>
      <c r="CP651" s="36"/>
      <c r="CQ651" s="36"/>
      <c r="CR651" s="36"/>
      <c r="CS651" s="36"/>
      <c r="CT651" s="36"/>
      <c r="CU651" s="36"/>
      <c r="CV651" s="36"/>
      <c r="CW651" s="36"/>
      <c r="CX651" s="36"/>
      <c r="CY651" s="36"/>
      <c r="CZ651" s="36"/>
      <c r="DA651" s="36"/>
      <c r="DB651" s="36"/>
      <c r="DC651" s="36"/>
      <c r="DD651" s="36"/>
      <c r="DE651" s="36"/>
      <c r="DF651" s="36"/>
      <c r="DG651" s="36"/>
      <c r="DH651" s="36"/>
      <c r="DI651" s="36"/>
      <c r="DJ651" s="36"/>
      <c r="DK651" s="36"/>
      <c r="DL651" s="36"/>
      <c r="DM651" s="36"/>
      <c r="DN651" s="36"/>
      <c r="DO651" s="36"/>
      <c r="DP651" s="36"/>
      <c r="DQ651" s="36"/>
      <c r="DR651" s="36"/>
      <c r="DS651" s="36"/>
      <c r="DT651" s="36"/>
      <c r="DU651" s="36"/>
      <c r="DV651" s="36"/>
      <c r="DW651" s="36"/>
      <c r="DX651" s="36"/>
      <c r="DY651" s="36"/>
      <c r="DZ651" s="36"/>
      <c r="EA651" s="36"/>
      <c r="EB651" s="36"/>
      <c r="EC651" s="36"/>
      <c r="ED651" s="36"/>
      <c r="EE651" s="36"/>
      <c r="EF651" s="36"/>
      <c r="EG651" s="36"/>
      <c r="EH651" s="36"/>
      <c r="EI651" s="36"/>
      <c r="EJ651" s="36"/>
      <c r="EK651" s="36"/>
      <c r="EL651" s="36"/>
      <c r="EM651" s="36"/>
      <c r="EN651" s="36"/>
      <c r="EO651" s="36"/>
      <c r="EP651" s="36"/>
      <c r="EQ651" s="36"/>
      <c r="ER651" s="36"/>
      <c r="ES651" s="36"/>
      <c r="ET651" s="36"/>
      <c r="EU651" s="36"/>
      <c r="EV651" s="36"/>
      <c r="EW651" s="36"/>
      <c r="EX651" s="36"/>
      <c r="EY651" s="36"/>
      <c r="EZ651" s="36"/>
      <c r="FA651" s="36"/>
      <c r="FB651" s="36"/>
      <c r="FC651" s="36"/>
      <c r="FD651" s="36"/>
      <c r="FE651" s="36"/>
      <c r="FF651" s="36"/>
      <c r="FG651" s="36"/>
      <c r="FH651" s="36"/>
      <c r="FI651" s="36"/>
      <c r="FJ651" s="36"/>
      <c r="FK651" s="36"/>
      <c r="FL651" s="36"/>
      <c r="FM651" s="36"/>
      <c r="FN651" s="36"/>
      <c r="FO651" s="36"/>
      <c r="FP651" s="36"/>
      <c r="FQ651" s="36"/>
      <c r="FR651" s="36"/>
      <c r="FS651" s="36"/>
      <c r="FT651" s="36"/>
      <c r="FU651" s="36"/>
      <c r="FV651" s="36"/>
      <c r="FW651" s="36"/>
      <c r="FX651" s="36"/>
      <c r="FY651" s="36"/>
      <c r="FZ651" s="36"/>
      <c r="GA651" s="36"/>
      <c r="GB651" s="36"/>
      <c r="GC651" s="36"/>
      <c r="GD651" s="36"/>
      <c r="GE651" s="36"/>
      <c r="GF651" s="36"/>
      <c r="GG651" s="36"/>
      <c r="GH651" s="36"/>
      <c r="GI651" s="36"/>
      <c r="GJ651" s="36"/>
      <c r="GK651" s="36"/>
      <c r="GL651" s="36"/>
      <c r="GM651" s="36"/>
      <c r="GN651" s="36"/>
      <c r="GO651" s="36"/>
      <c r="GP651" s="36"/>
      <c r="GQ651" s="36"/>
      <c r="GR651" s="36"/>
      <c r="GS651" s="36"/>
      <c r="GT651" s="36"/>
      <c r="GU651" s="36"/>
      <c r="GV651" s="36"/>
      <c r="GW651" s="36"/>
      <c r="GX651" s="36"/>
      <c r="GY651" s="36"/>
      <c r="GZ651" s="36"/>
      <c r="HA651" s="36"/>
      <c r="HB651" s="36"/>
      <c r="HC651" s="36"/>
    </row>
    <row r="652" spans="1:211" s="38" customFormat="1" x14ac:dyDescent="0.25">
      <c r="A652" s="51"/>
      <c r="B652" s="97"/>
      <c r="C652" s="98"/>
      <c r="D652" s="19"/>
      <c r="E652" s="19"/>
      <c r="F652" s="19"/>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c r="BU652" s="36"/>
      <c r="BV652" s="36"/>
      <c r="BW652" s="36"/>
      <c r="BX652" s="36"/>
      <c r="BY652" s="36"/>
      <c r="BZ652" s="36"/>
      <c r="CA652" s="36"/>
      <c r="CB652" s="36"/>
      <c r="CC652" s="36"/>
      <c r="CD652" s="36"/>
      <c r="CE652" s="36"/>
      <c r="CF652" s="36"/>
      <c r="CG652" s="36"/>
      <c r="CH652" s="36"/>
      <c r="CI652" s="36"/>
      <c r="CJ652" s="36"/>
      <c r="CK652" s="36"/>
      <c r="CL652" s="36"/>
      <c r="CM652" s="36"/>
      <c r="CN652" s="36"/>
      <c r="CO652" s="36"/>
      <c r="CP652" s="36"/>
      <c r="CQ652" s="36"/>
      <c r="CR652" s="36"/>
      <c r="CS652" s="36"/>
      <c r="CT652" s="36"/>
      <c r="CU652" s="36"/>
      <c r="CV652" s="36"/>
      <c r="CW652" s="36"/>
      <c r="CX652" s="36"/>
      <c r="CY652" s="36"/>
      <c r="CZ652" s="36"/>
      <c r="DA652" s="36"/>
      <c r="DB652" s="36"/>
      <c r="DC652" s="36"/>
      <c r="DD652" s="36"/>
      <c r="DE652" s="36"/>
      <c r="DF652" s="36"/>
      <c r="DG652" s="36"/>
      <c r="DH652" s="36"/>
      <c r="DI652" s="36"/>
      <c r="DJ652" s="36"/>
      <c r="DK652" s="36"/>
      <c r="DL652" s="36"/>
      <c r="DM652" s="36"/>
      <c r="DN652" s="36"/>
      <c r="DO652" s="36"/>
      <c r="DP652" s="36"/>
      <c r="DQ652" s="36"/>
      <c r="DR652" s="36"/>
      <c r="DS652" s="36"/>
      <c r="DT652" s="36"/>
      <c r="DU652" s="36"/>
      <c r="DV652" s="36"/>
      <c r="DW652" s="36"/>
      <c r="DX652" s="36"/>
      <c r="DY652" s="36"/>
      <c r="DZ652" s="36"/>
      <c r="EA652" s="36"/>
      <c r="EB652" s="36"/>
      <c r="EC652" s="36"/>
      <c r="ED652" s="36"/>
      <c r="EE652" s="36"/>
      <c r="EF652" s="36"/>
      <c r="EG652" s="36"/>
      <c r="EH652" s="36"/>
      <c r="EI652" s="36"/>
      <c r="EJ652" s="36"/>
      <c r="EK652" s="36"/>
      <c r="EL652" s="36"/>
      <c r="EM652" s="36"/>
      <c r="EN652" s="36"/>
      <c r="EO652" s="36"/>
      <c r="EP652" s="36"/>
      <c r="EQ652" s="36"/>
      <c r="ER652" s="36"/>
      <c r="ES652" s="36"/>
      <c r="ET652" s="36"/>
      <c r="EU652" s="36"/>
      <c r="EV652" s="36"/>
      <c r="EW652" s="36"/>
      <c r="EX652" s="36"/>
      <c r="EY652" s="36"/>
      <c r="EZ652" s="36"/>
      <c r="FA652" s="36"/>
      <c r="FB652" s="36"/>
      <c r="FC652" s="36"/>
      <c r="FD652" s="36"/>
      <c r="FE652" s="36"/>
      <c r="FF652" s="36"/>
      <c r="FG652" s="36"/>
      <c r="FH652" s="36"/>
      <c r="FI652" s="36"/>
      <c r="FJ652" s="36"/>
      <c r="FK652" s="36"/>
      <c r="FL652" s="36"/>
      <c r="FM652" s="36"/>
      <c r="FN652" s="36"/>
      <c r="FO652" s="36"/>
      <c r="FP652" s="36"/>
      <c r="FQ652" s="36"/>
      <c r="FR652" s="36"/>
      <c r="FS652" s="36"/>
      <c r="FT652" s="36"/>
      <c r="FU652" s="36"/>
      <c r="FV652" s="36"/>
      <c r="FW652" s="36"/>
      <c r="FX652" s="36"/>
      <c r="FY652" s="36"/>
      <c r="FZ652" s="36"/>
      <c r="GA652" s="36"/>
      <c r="GB652" s="36"/>
      <c r="GC652" s="36"/>
      <c r="GD652" s="36"/>
      <c r="GE652" s="36"/>
      <c r="GF652" s="36"/>
      <c r="GG652" s="36"/>
      <c r="GH652" s="36"/>
      <c r="GI652" s="36"/>
      <c r="GJ652" s="36"/>
      <c r="GK652" s="36"/>
      <c r="GL652" s="36"/>
      <c r="GM652" s="36"/>
      <c r="GN652" s="36"/>
      <c r="GO652" s="36"/>
      <c r="GP652" s="36"/>
      <c r="GQ652" s="36"/>
      <c r="GR652" s="36"/>
      <c r="GS652" s="36"/>
      <c r="GT652" s="36"/>
      <c r="GU652" s="36"/>
      <c r="GV652" s="36"/>
      <c r="GW652" s="36"/>
      <c r="GX652" s="36"/>
      <c r="GY652" s="36"/>
      <c r="GZ652" s="36"/>
      <c r="HA652" s="36"/>
      <c r="HB652" s="36"/>
      <c r="HC652" s="36"/>
    </row>
    <row r="653" spans="1:211" s="38" customFormat="1" x14ac:dyDescent="0.25">
      <c r="A653" s="51"/>
      <c r="B653" s="97"/>
      <c r="C653" s="98"/>
      <c r="D653" s="19"/>
      <c r="E653" s="19"/>
      <c r="F653" s="19"/>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c r="BU653" s="36"/>
      <c r="BV653" s="36"/>
      <c r="BW653" s="36"/>
      <c r="BX653" s="36"/>
      <c r="BY653" s="36"/>
      <c r="BZ653" s="36"/>
      <c r="CA653" s="36"/>
      <c r="CB653" s="36"/>
      <c r="CC653" s="36"/>
      <c r="CD653" s="36"/>
      <c r="CE653" s="36"/>
      <c r="CF653" s="36"/>
      <c r="CG653" s="36"/>
      <c r="CH653" s="36"/>
      <c r="CI653" s="36"/>
      <c r="CJ653" s="36"/>
      <c r="CK653" s="36"/>
      <c r="CL653" s="36"/>
      <c r="CM653" s="36"/>
      <c r="CN653" s="36"/>
      <c r="CO653" s="36"/>
      <c r="CP653" s="36"/>
      <c r="CQ653" s="36"/>
      <c r="CR653" s="36"/>
      <c r="CS653" s="36"/>
      <c r="CT653" s="36"/>
      <c r="CU653" s="36"/>
      <c r="CV653" s="36"/>
      <c r="CW653" s="36"/>
      <c r="CX653" s="36"/>
      <c r="CY653" s="36"/>
      <c r="CZ653" s="36"/>
      <c r="DA653" s="36"/>
      <c r="DB653" s="36"/>
      <c r="DC653" s="36"/>
      <c r="DD653" s="36"/>
      <c r="DE653" s="36"/>
      <c r="DF653" s="36"/>
      <c r="DG653" s="36"/>
      <c r="DH653" s="36"/>
      <c r="DI653" s="36"/>
      <c r="DJ653" s="36"/>
      <c r="DK653" s="36"/>
      <c r="DL653" s="36"/>
      <c r="DM653" s="36"/>
      <c r="DN653" s="36"/>
      <c r="DO653" s="36"/>
      <c r="DP653" s="36"/>
      <c r="DQ653" s="36"/>
      <c r="DR653" s="36"/>
      <c r="DS653" s="36"/>
      <c r="DT653" s="36"/>
      <c r="DU653" s="36"/>
      <c r="DV653" s="36"/>
      <c r="DW653" s="36"/>
      <c r="DX653" s="36"/>
      <c r="DY653" s="36"/>
      <c r="DZ653" s="36"/>
      <c r="EA653" s="36"/>
      <c r="EB653" s="36"/>
      <c r="EC653" s="36"/>
      <c r="ED653" s="36"/>
      <c r="EE653" s="36"/>
      <c r="EF653" s="36"/>
      <c r="EG653" s="36"/>
      <c r="EH653" s="36"/>
      <c r="EI653" s="36"/>
      <c r="EJ653" s="36"/>
      <c r="EK653" s="36"/>
      <c r="EL653" s="36"/>
      <c r="EM653" s="36"/>
      <c r="EN653" s="36"/>
      <c r="EO653" s="36"/>
      <c r="EP653" s="36"/>
      <c r="EQ653" s="36"/>
      <c r="ER653" s="36"/>
      <c r="ES653" s="36"/>
      <c r="ET653" s="36"/>
      <c r="EU653" s="36"/>
      <c r="EV653" s="36"/>
      <c r="EW653" s="36"/>
      <c r="EX653" s="36"/>
      <c r="EY653" s="36"/>
      <c r="EZ653" s="36"/>
      <c r="FA653" s="36"/>
      <c r="FB653" s="36"/>
      <c r="FC653" s="36"/>
      <c r="FD653" s="36"/>
      <c r="FE653" s="36"/>
      <c r="FF653" s="36"/>
      <c r="FG653" s="36"/>
      <c r="FH653" s="36"/>
      <c r="FI653" s="36"/>
      <c r="FJ653" s="36"/>
      <c r="FK653" s="36"/>
      <c r="FL653" s="36"/>
      <c r="FM653" s="36"/>
      <c r="FN653" s="36"/>
      <c r="FO653" s="36"/>
      <c r="FP653" s="36"/>
      <c r="FQ653" s="36"/>
      <c r="FR653" s="36"/>
      <c r="FS653" s="36"/>
      <c r="FT653" s="36"/>
      <c r="FU653" s="36"/>
      <c r="FV653" s="36"/>
      <c r="FW653" s="36"/>
      <c r="FX653" s="36"/>
      <c r="FY653" s="36"/>
      <c r="FZ653" s="36"/>
      <c r="GA653" s="36"/>
      <c r="GB653" s="36"/>
      <c r="GC653" s="36"/>
      <c r="GD653" s="36"/>
      <c r="GE653" s="36"/>
      <c r="GF653" s="36"/>
      <c r="GG653" s="36"/>
      <c r="GH653" s="36"/>
      <c r="GI653" s="36"/>
      <c r="GJ653" s="36"/>
      <c r="GK653" s="36"/>
      <c r="GL653" s="36"/>
      <c r="GM653" s="36"/>
      <c r="GN653" s="36"/>
      <c r="GO653" s="36"/>
      <c r="GP653" s="36"/>
      <c r="GQ653" s="36"/>
      <c r="GR653" s="36"/>
      <c r="GS653" s="36"/>
      <c r="GT653" s="36"/>
      <c r="GU653" s="36"/>
      <c r="GV653" s="36"/>
      <c r="GW653" s="36"/>
      <c r="GX653" s="36"/>
      <c r="GY653" s="36"/>
      <c r="GZ653" s="36"/>
      <c r="HA653" s="36"/>
      <c r="HB653" s="36"/>
      <c r="HC653" s="36"/>
    </row>
    <row r="654" spans="1:211" s="38" customFormat="1" x14ac:dyDescent="0.25">
      <c r="A654" s="51"/>
      <c r="B654" s="97"/>
      <c r="C654" s="98"/>
      <c r="D654" s="19"/>
      <c r="E654" s="19"/>
      <c r="F654" s="19"/>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c r="BU654" s="36"/>
      <c r="BV654" s="36"/>
      <c r="BW654" s="36"/>
      <c r="BX654" s="36"/>
      <c r="BY654" s="36"/>
      <c r="BZ654" s="36"/>
      <c r="CA654" s="36"/>
      <c r="CB654" s="36"/>
      <c r="CC654" s="36"/>
      <c r="CD654" s="36"/>
      <c r="CE654" s="36"/>
      <c r="CF654" s="36"/>
      <c r="CG654" s="36"/>
      <c r="CH654" s="36"/>
      <c r="CI654" s="36"/>
      <c r="CJ654" s="36"/>
      <c r="CK654" s="36"/>
      <c r="CL654" s="36"/>
      <c r="CM654" s="36"/>
      <c r="CN654" s="36"/>
      <c r="CO654" s="36"/>
      <c r="CP654" s="36"/>
      <c r="CQ654" s="36"/>
      <c r="CR654" s="36"/>
      <c r="CS654" s="36"/>
      <c r="CT654" s="36"/>
      <c r="CU654" s="36"/>
      <c r="CV654" s="36"/>
      <c r="CW654" s="36"/>
      <c r="CX654" s="36"/>
      <c r="CY654" s="36"/>
      <c r="CZ654" s="36"/>
      <c r="DA654" s="36"/>
      <c r="DB654" s="36"/>
      <c r="DC654" s="36"/>
      <c r="DD654" s="36"/>
      <c r="DE654" s="36"/>
      <c r="DF654" s="36"/>
      <c r="DG654" s="36"/>
      <c r="DH654" s="36"/>
      <c r="DI654" s="36"/>
      <c r="DJ654" s="36"/>
      <c r="DK654" s="36"/>
      <c r="DL654" s="36"/>
      <c r="DM654" s="36"/>
      <c r="DN654" s="36"/>
      <c r="DO654" s="36"/>
      <c r="DP654" s="36"/>
      <c r="DQ654" s="36"/>
      <c r="DR654" s="36"/>
      <c r="DS654" s="36"/>
      <c r="DT654" s="36"/>
      <c r="DU654" s="36"/>
      <c r="DV654" s="36"/>
      <c r="DW654" s="36"/>
      <c r="DX654" s="36"/>
      <c r="DY654" s="36"/>
      <c r="DZ654" s="36"/>
      <c r="EA654" s="36"/>
      <c r="EB654" s="36"/>
      <c r="EC654" s="36"/>
      <c r="ED654" s="36"/>
      <c r="EE654" s="36"/>
      <c r="EF654" s="36"/>
      <c r="EG654" s="36"/>
      <c r="EH654" s="36"/>
      <c r="EI654" s="36"/>
      <c r="EJ654" s="36"/>
      <c r="EK654" s="36"/>
      <c r="EL654" s="36"/>
      <c r="EM654" s="36"/>
      <c r="EN654" s="36"/>
      <c r="EO654" s="36"/>
      <c r="EP654" s="36"/>
      <c r="EQ654" s="36"/>
      <c r="ER654" s="36"/>
      <c r="ES654" s="36"/>
      <c r="ET654" s="36"/>
      <c r="EU654" s="36"/>
      <c r="EV654" s="36"/>
      <c r="EW654" s="36"/>
      <c r="EX654" s="36"/>
      <c r="EY654" s="36"/>
      <c r="EZ654" s="36"/>
      <c r="FA654" s="36"/>
      <c r="FB654" s="36"/>
      <c r="FC654" s="36"/>
      <c r="FD654" s="36"/>
      <c r="FE654" s="36"/>
      <c r="FF654" s="36"/>
      <c r="FG654" s="36"/>
      <c r="FH654" s="36"/>
      <c r="FI654" s="36"/>
      <c r="FJ654" s="36"/>
      <c r="FK654" s="36"/>
      <c r="FL654" s="36"/>
      <c r="FM654" s="36"/>
      <c r="FN654" s="36"/>
      <c r="FO654" s="36"/>
      <c r="FP654" s="36"/>
      <c r="FQ654" s="36"/>
      <c r="FR654" s="36"/>
      <c r="FS654" s="36"/>
      <c r="FT654" s="36"/>
      <c r="FU654" s="36"/>
      <c r="FV654" s="36"/>
      <c r="FW654" s="36"/>
      <c r="FX654" s="36"/>
      <c r="FY654" s="36"/>
      <c r="FZ654" s="36"/>
      <c r="GA654" s="36"/>
      <c r="GB654" s="36"/>
      <c r="GC654" s="36"/>
      <c r="GD654" s="36"/>
      <c r="GE654" s="36"/>
      <c r="GF654" s="36"/>
      <c r="GG654" s="36"/>
      <c r="GH654" s="36"/>
      <c r="GI654" s="36"/>
      <c r="GJ654" s="36"/>
      <c r="GK654" s="36"/>
      <c r="GL654" s="36"/>
      <c r="GM654" s="36"/>
      <c r="GN654" s="36"/>
      <c r="GO654" s="36"/>
      <c r="GP654" s="36"/>
      <c r="GQ654" s="36"/>
      <c r="GR654" s="36"/>
      <c r="GS654" s="36"/>
      <c r="GT654" s="36"/>
      <c r="GU654" s="36"/>
      <c r="GV654" s="36"/>
      <c r="GW654" s="36"/>
      <c r="GX654" s="36"/>
      <c r="GY654" s="36"/>
      <c r="GZ654" s="36"/>
      <c r="HA654" s="36"/>
      <c r="HB654" s="36"/>
      <c r="HC654" s="36"/>
    </row>
    <row r="655" spans="1:211" s="38" customFormat="1" x14ac:dyDescent="0.25">
      <c r="A655" s="51"/>
      <c r="B655" s="97"/>
      <c r="C655" s="98"/>
      <c r="D655" s="19"/>
      <c r="E655" s="19"/>
      <c r="F655" s="19"/>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c r="BU655" s="36"/>
      <c r="BV655" s="36"/>
      <c r="BW655" s="36"/>
      <c r="BX655" s="36"/>
      <c r="BY655" s="36"/>
      <c r="BZ655" s="36"/>
      <c r="CA655" s="36"/>
      <c r="CB655" s="36"/>
      <c r="CC655" s="36"/>
      <c r="CD655" s="36"/>
      <c r="CE655" s="36"/>
      <c r="CF655" s="36"/>
      <c r="CG655" s="36"/>
      <c r="CH655" s="36"/>
      <c r="CI655" s="36"/>
      <c r="CJ655" s="36"/>
      <c r="CK655" s="36"/>
      <c r="CL655" s="36"/>
      <c r="CM655" s="36"/>
      <c r="CN655" s="36"/>
      <c r="CO655" s="36"/>
      <c r="CP655" s="36"/>
      <c r="CQ655" s="36"/>
      <c r="CR655" s="36"/>
      <c r="CS655" s="36"/>
      <c r="CT655" s="36"/>
      <c r="CU655" s="36"/>
      <c r="CV655" s="36"/>
      <c r="CW655" s="36"/>
      <c r="CX655" s="36"/>
      <c r="CY655" s="36"/>
      <c r="CZ655" s="36"/>
      <c r="DA655" s="36"/>
      <c r="DB655" s="36"/>
      <c r="DC655" s="36"/>
      <c r="DD655" s="36"/>
      <c r="DE655" s="36"/>
      <c r="DF655" s="36"/>
      <c r="DG655" s="36"/>
      <c r="DH655" s="36"/>
      <c r="DI655" s="36"/>
      <c r="DJ655" s="36"/>
      <c r="DK655" s="36"/>
      <c r="DL655" s="36"/>
      <c r="DM655" s="36"/>
      <c r="DN655" s="36"/>
      <c r="DO655" s="36"/>
      <c r="DP655" s="36"/>
      <c r="DQ655" s="36"/>
      <c r="DR655" s="36"/>
      <c r="DS655" s="36"/>
      <c r="DT655" s="36"/>
      <c r="DU655" s="36"/>
      <c r="DV655" s="36"/>
      <c r="DW655" s="36"/>
      <c r="DX655" s="36"/>
      <c r="DY655" s="36"/>
      <c r="DZ655" s="36"/>
      <c r="EA655" s="36"/>
      <c r="EB655" s="36"/>
      <c r="EC655" s="36"/>
      <c r="ED655" s="36"/>
      <c r="EE655" s="36"/>
      <c r="EF655" s="36"/>
      <c r="EG655" s="36"/>
      <c r="EH655" s="36"/>
      <c r="EI655" s="36"/>
      <c r="EJ655" s="36"/>
      <c r="EK655" s="36"/>
      <c r="EL655" s="36"/>
      <c r="EM655" s="36"/>
      <c r="EN655" s="36"/>
      <c r="EO655" s="36"/>
      <c r="EP655" s="36"/>
      <c r="EQ655" s="36"/>
      <c r="ER655" s="36"/>
      <c r="ES655" s="36"/>
      <c r="ET655" s="36"/>
      <c r="EU655" s="36"/>
      <c r="EV655" s="36"/>
      <c r="EW655" s="36"/>
      <c r="EX655" s="36"/>
      <c r="EY655" s="36"/>
      <c r="EZ655" s="36"/>
      <c r="FA655" s="36"/>
      <c r="FB655" s="36"/>
      <c r="FC655" s="36"/>
      <c r="FD655" s="36"/>
      <c r="FE655" s="36"/>
      <c r="FF655" s="36"/>
      <c r="FG655" s="36"/>
      <c r="FH655" s="36"/>
      <c r="FI655" s="36"/>
      <c r="FJ655" s="36"/>
      <c r="FK655" s="36"/>
      <c r="FL655" s="36"/>
      <c r="FM655" s="36"/>
      <c r="FN655" s="36"/>
      <c r="FO655" s="36"/>
      <c r="FP655" s="36"/>
      <c r="FQ655" s="36"/>
      <c r="FR655" s="36"/>
      <c r="FS655" s="36"/>
      <c r="FT655" s="36"/>
      <c r="FU655" s="36"/>
      <c r="FV655" s="36"/>
      <c r="FW655" s="36"/>
      <c r="FX655" s="36"/>
      <c r="FY655" s="36"/>
      <c r="FZ655" s="36"/>
      <c r="GA655" s="36"/>
      <c r="GB655" s="36"/>
      <c r="GC655" s="36"/>
      <c r="GD655" s="36"/>
      <c r="GE655" s="36"/>
      <c r="GF655" s="36"/>
      <c r="GG655" s="36"/>
      <c r="GH655" s="36"/>
      <c r="GI655" s="36"/>
      <c r="GJ655" s="36"/>
      <c r="GK655" s="36"/>
      <c r="GL655" s="36"/>
      <c r="GM655" s="36"/>
      <c r="GN655" s="36"/>
      <c r="GO655" s="36"/>
      <c r="GP655" s="36"/>
      <c r="GQ655" s="36"/>
      <c r="GR655" s="36"/>
      <c r="GS655" s="36"/>
      <c r="GT655" s="36"/>
      <c r="GU655" s="36"/>
      <c r="GV655" s="36"/>
      <c r="GW655" s="36"/>
      <c r="GX655" s="36"/>
      <c r="GY655" s="36"/>
      <c r="GZ655" s="36"/>
      <c r="HA655" s="36"/>
      <c r="HB655" s="36"/>
      <c r="HC655" s="36"/>
    </row>
    <row r="656" spans="1:211" s="38" customFormat="1" x14ac:dyDescent="0.25">
      <c r="A656" s="51"/>
      <c r="B656" s="97"/>
      <c r="C656" s="98"/>
      <c r="D656" s="19"/>
      <c r="E656" s="19"/>
      <c r="F656" s="19"/>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c r="GG656" s="36"/>
      <c r="GH656" s="36"/>
      <c r="GI656" s="36"/>
      <c r="GJ656" s="36"/>
      <c r="GK656" s="36"/>
      <c r="GL656" s="36"/>
      <c r="GM656" s="36"/>
      <c r="GN656" s="36"/>
      <c r="GO656" s="36"/>
      <c r="GP656" s="36"/>
      <c r="GQ656" s="36"/>
      <c r="GR656" s="36"/>
      <c r="GS656" s="36"/>
      <c r="GT656" s="36"/>
      <c r="GU656" s="36"/>
      <c r="GV656" s="36"/>
      <c r="GW656" s="36"/>
      <c r="GX656" s="36"/>
      <c r="GY656" s="36"/>
      <c r="GZ656" s="36"/>
      <c r="HA656" s="36"/>
      <c r="HB656" s="36"/>
      <c r="HC656" s="36"/>
    </row>
    <row r="657" spans="1:211" s="38" customFormat="1" x14ac:dyDescent="0.25">
      <c r="A657" s="51"/>
      <c r="B657" s="97"/>
      <c r="C657" s="98"/>
      <c r="D657" s="19"/>
      <c r="E657" s="19"/>
      <c r="F657" s="19"/>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c r="BU657" s="36"/>
      <c r="BV657" s="36"/>
      <c r="BW657" s="36"/>
      <c r="BX657" s="36"/>
      <c r="BY657" s="36"/>
      <c r="BZ657" s="36"/>
      <c r="CA657" s="36"/>
      <c r="CB657" s="36"/>
      <c r="CC657" s="36"/>
      <c r="CD657" s="36"/>
      <c r="CE657" s="36"/>
      <c r="CF657" s="36"/>
      <c r="CG657" s="36"/>
      <c r="CH657" s="36"/>
      <c r="CI657" s="36"/>
      <c r="CJ657" s="36"/>
      <c r="CK657" s="36"/>
      <c r="CL657" s="36"/>
      <c r="CM657" s="36"/>
      <c r="CN657" s="36"/>
      <c r="CO657" s="36"/>
      <c r="CP657" s="36"/>
      <c r="CQ657" s="36"/>
      <c r="CR657" s="36"/>
      <c r="CS657" s="36"/>
      <c r="CT657" s="36"/>
      <c r="CU657" s="36"/>
      <c r="CV657" s="36"/>
      <c r="CW657" s="36"/>
      <c r="CX657" s="36"/>
      <c r="CY657" s="36"/>
      <c r="CZ657" s="36"/>
      <c r="DA657" s="36"/>
      <c r="DB657" s="36"/>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36"/>
      <c r="EF657" s="36"/>
      <c r="EG657" s="36"/>
      <c r="EH657" s="36"/>
      <c r="EI657" s="36"/>
      <c r="EJ657" s="36"/>
      <c r="EK657" s="36"/>
      <c r="EL657" s="36"/>
      <c r="EM657" s="36"/>
      <c r="EN657" s="36"/>
      <c r="EO657" s="36"/>
      <c r="EP657" s="36"/>
      <c r="EQ657" s="36"/>
      <c r="ER657" s="36"/>
      <c r="ES657" s="36"/>
      <c r="ET657" s="36"/>
      <c r="EU657" s="36"/>
      <c r="EV657" s="36"/>
      <c r="EW657" s="36"/>
      <c r="EX657" s="36"/>
      <c r="EY657" s="36"/>
      <c r="EZ657" s="36"/>
      <c r="FA657" s="36"/>
      <c r="FB657" s="36"/>
      <c r="FC657" s="36"/>
      <c r="FD657" s="36"/>
      <c r="FE657" s="36"/>
      <c r="FF657" s="36"/>
      <c r="FG657" s="36"/>
      <c r="FH657" s="36"/>
      <c r="FI657" s="36"/>
      <c r="FJ657" s="36"/>
      <c r="FK657" s="36"/>
      <c r="FL657" s="36"/>
      <c r="FM657" s="36"/>
      <c r="FN657" s="36"/>
      <c r="FO657" s="36"/>
      <c r="FP657" s="36"/>
      <c r="FQ657" s="36"/>
      <c r="FR657" s="36"/>
      <c r="FS657" s="36"/>
      <c r="FT657" s="36"/>
      <c r="FU657" s="36"/>
      <c r="FV657" s="36"/>
      <c r="FW657" s="36"/>
      <c r="FX657" s="36"/>
      <c r="FY657" s="36"/>
      <c r="FZ657" s="36"/>
      <c r="GA657" s="36"/>
      <c r="GB657" s="36"/>
      <c r="GC657" s="36"/>
      <c r="GD657" s="36"/>
      <c r="GE657" s="36"/>
      <c r="GF657" s="36"/>
      <c r="GG657" s="36"/>
      <c r="GH657" s="36"/>
      <c r="GI657" s="36"/>
      <c r="GJ657" s="36"/>
      <c r="GK657" s="36"/>
      <c r="GL657" s="36"/>
      <c r="GM657" s="36"/>
      <c r="GN657" s="36"/>
      <c r="GO657" s="36"/>
      <c r="GP657" s="36"/>
      <c r="GQ657" s="36"/>
      <c r="GR657" s="36"/>
      <c r="GS657" s="36"/>
      <c r="GT657" s="36"/>
      <c r="GU657" s="36"/>
      <c r="GV657" s="36"/>
      <c r="GW657" s="36"/>
      <c r="GX657" s="36"/>
      <c r="GY657" s="36"/>
      <c r="GZ657" s="36"/>
      <c r="HA657" s="36"/>
      <c r="HB657" s="36"/>
      <c r="HC657" s="36"/>
    </row>
    <row r="658" spans="1:211" s="38" customFormat="1" x14ac:dyDescent="0.25">
      <c r="A658" s="51"/>
      <c r="B658" s="97"/>
      <c r="C658" s="98"/>
      <c r="D658" s="19"/>
      <c r="E658" s="19"/>
      <c r="F658" s="19"/>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c r="GG658" s="36"/>
      <c r="GH658" s="36"/>
      <c r="GI658" s="36"/>
      <c r="GJ658" s="36"/>
      <c r="GK658" s="36"/>
      <c r="GL658" s="36"/>
      <c r="GM658" s="36"/>
      <c r="GN658" s="36"/>
      <c r="GO658" s="36"/>
      <c r="GP658" s="36"/>
      <c r="GQ658" s="36"/>
      <c r="GR658" s="36"/>
      <c r="GS658" s="36"/>
      <c r="GT658" s="36"/>
      <c r="GU658" s="36"/>
      <c r="GV658" s="36"/>
      <c r="GW658" s="36"/>
      <c r="GX658" s="36"/>
      <c r="GY658" s="36"/>
      <c r="GZ658" s="36"/>
      <c r="HA658" s="36"/>
      <c r="HB658" s="36"/>
      <c r="HC658" s="36"/>
    </row>
    <row r="659" spans="1:211" s="38" customFormat="1" x14ac:dyDescent="0.25">
      <c r="A659" s="51"/>
      <c r="B659" s="97"/>
      <c r="C659" s="98"/>
      <c r="D659" s="19"/>
      <c r="E659" s="19"/>
      <c r="F659" s="19"/>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c r="GU659" s="36"/>
      <c r="GV659" s="36"/>
      <c r="GW659" s="36"/>
      <c r="GX659" s="36"/>
      <c r="GY659" s="36"/>
      <c r="GZ659" s="36"/>
      <c r="HA659" s="36"/>
      <c r="HB659" s="36"/>
      <c r="HC659" s="36"/>
    </row>
    <row r="660" spans="1:211" s="38" customFormat="1" x14ac:dyDescent="0.25">
      <c r="A660" s="51"/>
      <c r="B660" s="97"/>
      <c r="C660" s="98"/>
      <c r="D660" s="19"/>
      <c r="E660" s="19"/>
      <c r="F660" s="19"/>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c r="GU660" s="36"/>
      <c r="GV660" s="36"/>
      <c r="GW660" s="36"/>
      <c r="GX660" s="36"/>
      <c r="GY660" s="36"/>
      <c r="GZ660" s="36"/>
      <c r="HA660" s="36"/>
      <c r="HB660" s="36"/>
      <c r="HC660" s="36"/>
    </row>
    <row r="661" spans="1:211" s="38" customFormat="1" x14ac:dyDescent="0.25">
      <c r="A661" s="51"/>
      <c r="B661" s="97"/>
      <c r="C661" s="98"/>
      <c r="D661" s="19"/>
      <c r="E661" s="19"/>
      <c r="F661" s="19"/>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c r="GU661" s="36"/>
      <c r="GV661" s="36"/>
      <c r="GW661" s="36"/>
      <c r="GX661" s="36"/>
      <c r="GY661" s="36"/>
      <c r="GZ661" s="36"/>
      <c r="HA661" s="36"/>
      <c r="HB661" s="36"/>
      <c r="HC661" s="36"/>
    </row>
    <row r="662" spans="1:211" s="38" customFormat="1" x14ac:dyDescent="0.25">
      <c r="A662" s="51"/>
      <c r="B662" s="97"/>
      <c r="C662" s="98"/>
      <c r="D662" s="19"/>
      <c r="E662" s="19"/>
      <c r="F662" s="19"/>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c r="GU662" s="36"/>
      <c r="GV662" s="36"/>
      <c r="GW662" s="36"/>
      <c r="GX662" s="36"/>
      <c r="GY662" s="36"/>
      <c r="GZ662" s="36"/>
      <c r="HA662" s="36"/>
      <c r="HB662" s="36"/>
      <c r="HC662" s="36"/>
    </row>
    <row r="663" spans="1:211" s="38" customFormat="1" x14ac:dyDescent="0.25">
      <c r="A663" s="51"/>
      <c r="B663" s="97"/>
      <c r="C663" s="98"/>
      <c r="D663" s="19"/>
      <c r="E663" s="19"/>
      <c r="F663" s="19"/>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c r="GU663" s="36"/>
      <c r="GV663" s="36"/>
      <c r="GW663" s="36"/>
      <c r="GX663" s="36"/>
      <c r="GY663" s="36"/>
      <c r="GZ663" s="36"/>
      <c r="HA663" s="36"/>
      <c r="HB663" s="36"/>
      <c r="HC663" s="36"/>
    </row>
    <row r="664" spans="1:211" s="38" customFormat="1" x14ac:dyDescent="0.25">
      <c r="A664" s="51"/>
      <c r="B664" s="97"/>
      <c r="C664" s="98"/>
      <c r="D664" s="19"/>
      <c r="E664" s="19"/>
      <c r="F664" s="19"/>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c r="GU664" s="36"/>
      <c r="GV664" s="36"/>
      <c r="GW664" s="36"/>
      <c r="GX664" s="36"/>
      <c r="GY664" s="36"/>
      <c r="GZ664" s="36"/>
      <c r="HA664" s="36"/>
      <c r="HB664" s="36"/>
      <c r="HC664" s="36"/>
    </row>
    <row r="665" spans="1:211" s="38" customFormat="1" x14ac:dyDescent="0.25">
      <c r="A665" s="51"/>
      <c r="B665" s="97"/>
      <c r="C665" s="98"/>
      <c r="D665" s="19"/>
      <c r="E665" s="19"/>
      <c r="F665" s="19"/>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c r="GU665" s="36"/>
      <c r="GV665" s="36"/>
      <c r="GW665" s="36"/>
      <c r="GX665" s="36"/>
      <c r="GY665" s="36"/>
      <c r="GZ665" s="36"/>
      <c r="HA665" s="36"/>
      <c r="HB665" s="36"/>
      <c r="HC665" s="36"/>
    </row>
    <row r="666" spans="1:211" s="38" customFormat="1" x14ac:dyDescent="0.25">
      <c r="A666" s="51"/>
      <c r="B666" s="97"/>
      <c r="C666" s="98"/>
      <c r="D666" s="19"/>
      <c r="E666" s="19"/>
      <c r="F666" s="19"/>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c r="GU666" s="36"/>
      <c r="GV666" s="36"/>
      <c r="GW666" s="36"/>
      <c r="GX666" s="36"/>
      <c r="GY666" s="36"/>
      <c r="GZ666" s="36"/>
      <c r="HA666" s="36"/>
      <c r="HB666" s="36"/>
      <c r="HC666" s="36"/>
    </row>
    <row r="667" spans="1:211" s="38" customFormat="1" x14ac:dyDescent="0.25">
      <c r="A667" s="51"/>
      <c r="B667" s="97"/>
      <c r="C667" s="98"/>
      <c r="D667" s="19"/>
      <c r="E667" s="19"/>
      <c r="F667" s="19"/>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c r="DA667" s="36"/>
      <c r="DB667" s="36"/>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c r="GU667" s="36"/>
      <c r="GV667" s="36"/>
      <c r="GW667" s="36"/>
      <c r="GX667" s="36"/>
      <c r="GY667" s="36"/>
      <c r="GZ667" s="36"/>
      <c r="HA667" s="36"/>
      <c r="HB667" s="36"/>
      <c r="HC667" s="36"/>
    </row>
    <row r="668" spans="1:211" s="38" customFormat="1" x14ac:dyDescent="0.25">
      <c r="A668" s="51"/>
      <c r="B668" s="97"/>
      <c r="C668" s="98"/>
      <c r="D668" s="19"/>
      <c r="E668" s="19"/>
      <c r="F668" s="19"/>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c r="DA668" s="36"/>
      <c r="DB668" s="36"/>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c r="GU668" s="36"/>
      <c r="GV668" s="36"/>
      <c r="GW668" s="36"/>
      <c r="GX668" s="36"/>
      <c r="GY668" s="36"/>
      <c r="GZ668" s="36"/>
      <c r="HA668" s="36"/>
      <c r="HB668" s="36"/>
      <c r="HC668" s="36"/>
    </row>
    <row r="669" spans="1:211" s="38" customFormat="1" x14ac:dyDescent="0.25">
      <c r="A669" s="51"/>
      <c r="B669" s="97"/>
      <c r="C669" s="98"/>
      <c r="D669" s="19"/>
      <c r="E669" s="19"/>
      <c r="F669" s="19"/>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c r="DA669" s="36"/>
      <c r="DB669" s="36"/>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c r="GU669" s="36"/>
      <c r="GV669" s="36"/>
      <c r="GW669" s="36"/>
      <c r="GX669" s="36"/>
      <c r="GY669" s="36"/>
      <c r="GZ669" s="36"/>
      <c r="HA669" s="36"/>
      <c r="HB669" s="36"/>
      <c r="HC669" s="36"/>
    </row>
    <row r="670" spans="1:211" s="38" customFormat="1" x14ac:dyDescent="0.25">
      <c r="A670" s="51"/>
      <c r="B670" s="97"/>
      <c r="C670" s="98"/>
      <c r="D670" s="19"/>
      <c r="E670" s="19"/>
      <c r="F670" s="19"/>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c r="BV670" s="36"/>
      <c r="BW670" s="36"/>
      <c r="BX670" s="36"/>
      <c r="BY670" s="36"/>
      <c r="BZ670" s="36"/>
      <c r="CA670" s="36"/>
      <c r="CB670" s="36"/>
      <c r="CC670" s="36"/>
      <c r="CD670" s="36"/>
      <c r="CE670" s="36"/>
      <c r="CF670" s="36"/>
      <c r="CG670" s="36"/>
      <c r="CH670" s="36"/>
      <c r="CI670" s="36"/>
      <c r="CJ670" s="36"/>
      <c r="CK670" s="36"/>
      <c r="CL670" s="36"/>
      <c r="CM670" s="36"/>
      <c r="CN670" s="36"/>
      <c r="CO670" s="36"/>
      <c r="CP670" s="36"/>
      <c r="CQ670" s="36"/>
      <c r="CR670" s="36"/>
      <c r="CS670" s="36"/>
      <c r="CT670" s="36"/>
      <c r="CU670" s="36"/>
      <c r="CV670" s="36"/>
      <c r="CW670" s="36"/>
      <c r="CX670" s="36"/>
      <c r="CY670" s="36"/>
      <c r="CZ670" s="36"/>
      <c r="DA670" s="36"/>
      <c r="DB670" s="36"/>
      <c r="DC670" s="36"/>
      <c r="DD670" s="36"/>
      <c r="DE670" s="36"/>
      <c r="DF670" s="36"/>
      <c r="DG670" s="36"/>
      <c r="DH670" s="36"/>
      <c r="DI670" s="36"/>
      <c r="DJ670" s="36"/>
      <c r="DK670" s="36"/>
      <c r="DL670" s="36"/>
      <c r="DM670" s="36"/>
      <c r="DN670" s="36"/>
      <c r="DO670" s="36"/>
      <c r="DP670" s="36"/>
      <c r="DQ670" s="36"/>
      <c r="DR670" s="36"/>
      <c r="DS670" s="36"/>
      <c r="DT670" s="36"/>
      <c r="DU670" s="36"/>
      <c r="DV670" s="36"/>
      <c r="DW670" s="36"/>
      <c r="DX670" s="36"/>
      <c r="DY670" s="36"/>
      <c r="DZ670" s="36"/>
      <c r="EA670" s="36"/>
      <c r="EB670" s="36"/>
      <c r="EC670" s="36"/>
      <c r="ED670" s="36"/>
      <c r="EE670" s="36"/>
      <c r="EF670" s="36"/>
      <c r="EG670" s="36"/>
      <c r="EH670" s="36"/>
      <c r="EI670" s="36"/>
      <c r="EJ670" s="36"/>
      <c r="EK670" s="36"/>
      <c r="EL670" s="36"/>
      <c r="EM670" s="36"/>
      <c r="EN670" s="36"/>
      <c r="EO670" s="36"/>
      <c r="EP670" s="36"/>
      <c r="EQ670" s="36"/>
      <c r="ER670" s="36"/>
      <c r="ES670" s="36"/>
      <c r="ET670" s="36"/>
      <c r="EU670" s="36"/>
      <c r="EV670" s="36"/>
      <c r="EW670" s="36"/>
      <c r="EX670" s="36"/>
      <c r="EY670" s="36"/>
      <c r="EZ670" s="36"/>
      <c r="FA670" s="36"/>
      <c r="FB670" s="36"/>
      <c r="FC670" s="36"/>
      <c r="FD670" s="36"/>
      <c r="FE670" s="36"/>
      <c r="FF670" s="36"/>
      <c r="FG670" s="36"/>
      <c r="FH670" s="36"/>
      <c r="FI670" s="36"/>
      <c r="FJ670" s="36"/>
      <c r="FK670" s="36"/>
      <c r="FL670" s="36"/>
      <c r="FM670" s="36"/>
      <c r="FN670" s="36"/>
      <c r="FO670" s="36"/>
      <c r="FP670" s="36"/>
      <c r="FQ670" s="36"/>
      <c r="FR670" s="36"/>
      <c r="FS670" s="36"/>
      <c r="FT670" s="36"/>
      <c r="FU670" s="36"/>
      <c r="FV670" s="36"/>
      <c r="FW670" s="36"/>
      <c r="FX670" s="36"/>
      <c r="FY670" s="36"/>
      <c r="FZ670" s="36"/>
      <c r="GA670" s="36"/>
      <c r="GB670" s="36"/>
      <c r="GC670" s="36"/>
      <c r="GD670" s="36"/>
      <c r="GE670" s="36"/>
      <c r="GF670" s="36"/>
      <c r="GG670" s="36"/>
      <c r="GH670" s="36"/>
      <c r="GI670" s="36"/>
      <c r="GJ670" s="36"/>
      <c r="GK670" s="36"/>
      <c r="GL670" s="36"/>
      <c r="GM670" s="36"/>
      <c r="GN670" s="36"/>
      <c r="GO670" s="36"/>
      <c r="GP670" s="36"/>
      <c r="GQ670" s="36"/>
      <c r="GR670" s="36"/>
      <c r="GS670" s="36"/>
      <c r="GT670" s="36"/>
      <c r="GU670" s="36"/>
      <c r="GV670" s="36"/>
      <c r="GW670" s="36"/>
      <c r="GX670" s="36"/>
      <c r="GY670" s="36"/>
      <c r="GZ670" s="36"/>
      <c r="HA670" s="36"/>
      <c r="HB670" s="36"/>
      <c r="HC670" s="36"/>
    </row>
    <row r="671" spans="1:211" s="38" customFormat="1" x14ac:dyDescent="0.25">
      <c r="A671" s="51"/>
      <c r="B671" s="97"/>
      <c r="C671" s="98"/>
      <c r="D671" s="19"/>
      <c r="E671" s="19"/>
      <c r="F671" s="19"/>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c r="BU671" s="36"/>
      <c r="BV671" s="36"/>
      <c r="BW671" s="36"/>
      <c r="BX671" s="36"/>
      <c r="BY671" s="36"/>
      <c r="BZ671" s="36"/>
      <c r="CA671" s="36"/>
      <c r="CB671" s="36"/>
      <c r="CC671" s="36"/>
      <c r="CD671" s="36"/>
      <c r="CE671" s="36"/>
      <c r="CF671" s="36"/>
      <c r="CG671" s="36"/>
      <c r="CH671" s="36"/>
      <c r="CI671" s="36"/>
      <c r="CJ671" s="36"/>
      <c r="CK671" s="36"/>
      <c r="CL671" s="36"/>
      <c r="CM671" s="36"/>
      <c r="CN671" s="36"/>
      <c r="CO671" s="36"/>
      <c r="CP671" s="36"/>
      <c r="CQ671" s="36"/>
      <c r="CR671" s="36"/>
      <c r="CS671" s="36"/>
      <c r="CT671" s="36"/>
      <c r="CU671" s="36"/>
      <c r="CV671" s="36"/>
      <c r="CW671" s="36"/>
      <c r="CX671" s="36"/>
      <c r="CY671" s="36"/>
      <c r="CZ671" s="36"/>
      <c r="DA671" s="36"/>
      <c r="DB671" s="36"/>
      <c r="DC671" s="36"/>
      <c r="DD671" s="36"/>
      <c r="DE671" s="36"/>
      <c r="DF671" s="36"/>
      <c r="DG671" s="36"/>
      <c r="DH671" s="36"/>
      <c r="DI671" s="36"/>
      <c r="DJ671" s="36"/>
      <c r="DK671" s="36"/>
      <c r="DL671" s="36"/>
      <c r="DM671" s="36"/>
      <c r="DN671" s="36"/>
      <c r="DO671" s="36"/>
      <c r="DP671" s="36"/>
      <c r="DQ671" s="36"/>
      <c r="DR671" s="36"/>
      <c r="DS671" s="36"/>
      <c r="DT671" s="36"/>
      <c r="DU671" s="36"/>
      <c r="DV671" s="36"/>
      <c r="DW671" s="36"/>
      <c r="DX671" s="36"/>
      <c r="DY671" s="36"/>
      <c r="DZ671" s="36"/>
      <c r="EA671" s="36"/>
      <c r="EB671" s="36"/>
      <c r="EC671" s="36"/>
      <c r="ED671" s="36"/>
      <c r="EE671" s="36"/>
      <c r="EF671" s="36"/>
      <c r="EG671" s="36"/>
      <c r="EH671" s="36"/>
      <c r="EI671" s="36"/>
      <c r="EJ671" s="36"/>
      <c r="EK671" s="36"/>
      <c r="EL671" s="36"/>
      <c r="EM671" s="36"/>
      <c r="EN671" s="36"/>
      <c r="EO671" s="36"/>
      <c r="EP671" s="36"/>
      <c r="EQ671" s="36"/>
      <c r="ER671" s="36"/>
      <c r="ES671" s="36"/>
      <c r="ET671" s="36"/>
      <c r="EU671" s="36"/>
      <c r="EV671" s="36"/>
      <c r="EW671" s="36"/>
      <c r="EX671" s="36"/>
      <c r="EY671" s="36"/>
      <c r="EZ671" s="36"/>
      <c r="FA671" s="36"/>
      <c r="FB671" s="36"/>
      <c r="FC671" s="36"/>
      <c r="FD671" s="36"/>
      <c r="FE671" s="36"/>
      <c r="FF671" s="36"/>
      <c r="FG671" s="36"/>
      <c r="FH671" s="36"/>
      <c r="FI671" s="36"/>
      <c r="FJ671" s="36"/>
      <c r="FK671" s="36"/>
      <c r="FL671" s="36"/>
      <c r="FM671" s="36"/>
      <c r="FN671" s="36"/>
      <c r="FO671" s="36"/>
      <c r="FP671" s="36"/>
      <c r="FQ671" s="36"/>
      <c r="FR671" s="36"/>
      <c r="FS671" s="36"/>
      <c r="FT671" s="36"/>
      <c r="FU671" s="36"/>
      <c r="FV671" s="36"/>
      <c r="FW671" s="36"/>
      <c r="FX671" s="36"/>
      <c r="FY671" s="36"/>
      <c r="FZ671" s="36"/>
      <c r="GA671" s="36"/>
      <c r="GB671" s="36"/>
      <c r="GC671" s="36"/>
      <c r="GD671" s="36"/>
      <c r="GE671" s="36"/>
      <c r="GF671" s="36"/>
      <c r="GG671" s="36"/>
      <c r="GH671" s="36"/>
      <c r="GI671" s="36"/>
      <c r="GJ671" s="36"/>
      <c r="GK671" s="36"/>
      <c r="GL671" s="36"/>
      <c r="GM671" s="36"/>
      <c r="GN671" s="36"/>
      <c r="GO671" s="36"/>
      <c r="GP671" s="36"/>
      <c r="GQ671" s="36"/>
      <c r="GR671" s="36"/>
      <c r="GS671" s="36"/>
      <c r="GT671" s="36"/>
      <c r="GU671" s="36"/>
      <c r="GV671" s="36"/>
      <c r="GW671" s="36"/>
      <c r="GX671" s="36"/>
      <c r="GY671" s="36"/>
      <c r="GZ671" s="36"/>
      <c r="HA671" s="36"/>
      <c r="HB671" s="36"/>
      <c r="HC671" s="36"/>
    </row>
    <row r="672" spans="1:211" s="38" customFormat="1" x14ac:dyDescent="0.25">
      <c r="A672" s="51"/>
      <c r="B672" s="97"/>
      <c r="C672" s="98"/>
      <c r="D672" s="19"/>
      <c r="E672" s="19"/>
      <c r="F672" s="19"/>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c r="BU672" s="36"/>
      <c r="BV672" s="36"/>
      <c r="BW672" s="36"/>
      <c r="BX672" s="36"/>
      <c r="BY672" s="36"/>
      <c r="BZ672" s="36"/>
      <c r="CA672" s="36"/>
      <c r="CB672" s="36"/>
      <c r="CC672" s="36"/>
      <c r="CD672" s="36"/>
      <c r="CE672" s="36"/>
      <c r="CF672" s="36"/>
      <c r="CG672" s="36"/>
      <c r="CH672" s="36"/>
      <c r="CI672" s="36"/>
      <c r="CJ672" s="36"/>
      <c r="CK672" s="36"/>
      <c r="CL672" s="36"/>
      <c r="CM672" s="36"/>
      <c r="CN672" s="36"/>
      <c r="CO672" s="36"/>
      <c r="CP672" s="36"/>
      <c r="CQ672" s="36"/>
      <c r="CR672" s="36"/>
      <c r="CS672" s="36"/>
      <c r="CT672" s="36"/>
      <c r="CU672" s="36"/>
      <c r="CV672" s="36"/>
      <c r="CW672" s="36"/>
      <c r="CX672" s="36"/>
      <c r="CY672" s="36"/>
      <c r="CZ672" s="36"/>
      <c r="DA672" s="36"/>
      <c r="DB672" s="36"/>
      <c r="DC672" s="36"/>
      <c r="DD672" s="36"/>
      <c r="DE672" s="36"/>
      <c r="DF672" s="36"/>
      <c r="DG672" s="36"/>
      <c r="DH672" s="36"/>
      <c r="DI672" s="36"/>
      <c r="DJ672" s="36"/>
      <c r="DK672" s="36"/>
      <c r="DL672" s="36"/>
      <c r="DM672" s="36"/>
      <c r="DN672" s="36"/>
      <c r="DO672" s="36"/>
      <c r="DP672" s="36"/>
      <c r="DQ672" s="36"/>
      <c r="DR672" s="36"/>
      <c r="DS672" s="36"/>
      <c r="DT672" s="36"/>
      <c r="DU672" s="36"/>
      <c r="DV672" s="36"/>
      <c r="DW672" s="36"/>
      <c r="DX672" s="36"/>
      <c r="DY672" s="36"/>
      <c r="DZ672" s="36"/>
      <c r="EA672" s="36"/>
      <c r="EB672" s="36"/>
      <c r="EC672" s="36"/>
      <c r="ED672" s="36"/>
      <c r="EE672" s="36"/>
      <c r="EF672" s="36"/>
      <c r="EG672" s="36"/>
      <c r="EH672" s="36"/>
      <c r="EI672" s="36"/>
      <c r="EJ672" s="36"/>
      <c r="EK672" s="36"/>
      <c r="EL672" s="36"/>
      <c r="EM672" s="36"/>
      <c r="EN672" s="36"/>
      <c r="EO672" s="36"/>
      <c r="EP672" s="36"/>
      <c r="EQ672" s="36"/>
      <c r="ER672" s="36"/>
      <c r="ES672" s="36"/>
      <c r="ET672" s="36"/>
      <c r="EU672" s="36"/>
      <c r="EV672" s="36"/>
      <c r="EW672" s="36"/>
      <c r="EX672" s="36"/>
      <c r="EY672" s="36"/>
      <c r="EZ672" s="36"/>
      <c r="FA672" s="36"/>
      <c r="FB672" s="36"/>
      <c r="FC672" s="36"/>
      <c r="FD672" s="36"/>
      <c r="FE672" s="36"/>
      <c r="FF672" s="36"/>
      <c r="FG672" s="36"/>
      <c r="FH672" s="36"/>
      <c r="FI672" s="36"/>
      <c r="FJ672" s="36"/>
      <c r="FK672" s="36"/>
      <c r="FL672" s="36"/>
      <c r="FM672" s="36"/>
      <c r="FN672" s="36"/>
      <c r="FO672" s="36"/>
      <c r="FP672" s="36"/>
      <c r="FQ672" s="36"/>
      <c r="FR672" s="36"/>
      <c r="FS672" s="36"/>
      <c r="FT672" s="36"/>
      <c r="FU672" s="36"/>
      <c r="FV672" s="36"/>
      <c r="FW672" s="36"/>
      <c r="FX672" s="36"/>
      <c r="FY672" s="36"/>
      <c r="FZ672" s="36"/>
      <c r="GA672" s="36"/>
      <c r="GB672" s="36"/>
      <c r="GC672" s="36"/>
      <c r="GD672" s="36"/>
      <c r="GE672" s="36"/>
      <c r="GF672" s="36"/>
      <c r="GG672" s="36"/>
      <c r="GH672" s="36"/>
      <c r="GI672" s="36"/>
      <c r="GJ672" s="36"/>
      <c r="GK672" s="36"/>
      <c r="GL672" s="36"/>
      <c r="GM672" s="36"/>
      <c r="GN672" s="36"/>
      <c r="GO672" s="36"/>
      <c r="GP672" s="36"/>
      <c r="GQ672" s="36"/>
      <c r="GR672" s="36"/>
      <c r="GS672" s="36"/>
      <c r="GT672" s="36"/>
      <c r="GU672" s="36"/>
      <c r="GV672" s="36"/>
      <c r="GW672" s="36"/>
      <c r="GX672" s="36"/>
      <c r="GY672" s="36"/>
      <c r="GZ672" s="36"/>
      <c r="HA672" s="36"/>
      <c r="HB672" s="36"/>
      <c r="HC672" s="36"/>
    </row>
    <row r="673" spans="1:211" s="38" customFormat="1" x14ac:dyDescent="0.25">
      <c r="A673" s="51"/>
      <c r="B673" s="97"/>
      <c r="C673" s="98"/>
      <c r="D673" s="19"/>
      <c r="E673" s="19"/>
      <c r="F673" s="19"/>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c r="BU673" s="36"/>
      <c r="BV673" s="36"/>
      <c r="BW673" s="36"/>
      <c r="BX673" s="36"/>
      <c r="BY673" s="36"/>
      <c r="BZ673" s="36"/>
      <c r="CA673" s="36"/>
      <c r="CB673" s="36"/>
      <c r="CC673" s="36"/>
      <c r="CD673" s="36"/>
      <c r="CE673" s="36"/>
      <c r="CF673" s="36"/>
      <c r="CG673" s="36"/>
      <c r="CH673" s="36"/>
      <c r="CI673" s="36"/>
      <c r="CJ673" s="36"/>
      <c r="CK673" s="36"/>
      <c r="CL673" s="36"/>
      <c r="CM673" s="36"/>
      <c r="CN673" s="36"/>
      <c r="CO673" s="36"/>
      <c r="CP673" s="36"/>
      <c r="CQ673" s="36"/>
      <c r="CR673" s="36"/>
      <c r="CS673" s="36"/>
      <c r="CT673" s="36"/>
      <c r="CU673" s="36"/>
      <c r="CV673" s="36"/>
      <c r="CW673" s="36"/>
      <c r="CX673" s="36"/>
      <c r="CY673" s="36"/>
      <c r="CZ673" s="36"/>
      <c r="DA673" s="36"/>
      <c r="DB673" s="36"/>
      <c r="DC673" s="36"/>
      <c r="DD673" s="36"/>
      <c r="DE673" s="36"/>
      <c r="DF673" s="36"/>
      <c r="DG673" s="36"/>
      <c r="DH673" s="36"/>
      <c r="DI673" s="36"/>
      <c r="DJ673" s="36"/>
      <c r="DK673" s="36"/>
      <c r="DL673" s="36"/>
      <c r="DM673" s="36"/>
      <c r="DN673" s="36"/>
      <c r="DO673" s="36"/>
      <c r="DP673" s="36"/>
      <c r="DQ673" s="36"/>
      <c r="DR673" s="36"/>
      <c r="DS673" s="36"/>
      <c r="DT673" s="36"/>
      <c r="DU673" s="36"/>
      <c r="DV673" s="36"/>
      <c r="DW673" s="36"/>
      <c r="DX673" s="36"/>
      <c r="DY673" s="36"/>
      <c r="DZ673" s="36"/>
      <c r="EA673" s="36"/>
      <c r="EB673" s="36"/>
      <c r="EC673" s="36"/>
      <c r="ED673" s="36"/>
      <c r="EE673" s="36"/>
      <c r="EF673" s="36"/>
      <c r="EG673" s="36"/>
      <c r="EH673" s="36"/>
      <c r="EI673" s="36"/>
      <c r="EJ673" s="36"/>
      <c r="EK673" s="36"/>
      <c r="EL673" s="36"/>
      <c r="EM673" s="36"/>
      <c r="EN673" s="36"/>
      <c r="EO673" s="36"/>
      <c r="EP673" s="36"/>
      <c r="EQ673" s="36"/>
      <c r="ER673" s="36"/>
      <c r="ES673" s="36"/>
      <c r="ET673" s="36"/>
      <c r="EU673" s="36"/>
      <c r="EV673" s="36"/>
      <c r="EW673" s="36"/>
      <c r="EX673" s="36"/>
      <c r="EY673" s="36"/>
      <c r="EZ673" s="36"/>
      <c r="FA673" s="36"/>
      <c r="FB673" s="36"/>
      <c r="FC673" s="36"/>
      <c r="FD673" s="36"/>
      <c r="FE673" s="36"/>
      <c r="FF673" s="36"/>
      <c r="FG673" s="36"/>
      <c r="FH673" s="36"/>
      <c r="FI673" s="36"/>
      <c r="FJ673" s="36"/>
      <c r="FK673" s="36"/>
      <c r="FL673" s="36"/>
      <c r="FM673" s="36"/>
      <c r="FN673" s="36"/>
      <c r="FO673" s="36"/>
      <c r="FP673" s="36"/>
      <c r="FQ673" s="36"/>
      <c r="FR673" s="36"/>
      <c r="FS673" s="36"/>
      <c r="FT673" s="36"/>
      <c r="FU673" s="36"/>
      <c r="FV673" s="36"/>
      <c r="FW673" s="36"/>
      <c r="FX673" s="36"/>
      <c r="FY673" s="36"/>
      <c r="FZ673" s="36"/>
      <c r="GA673" s="36"/>
      <c r="GB673" s="36"/>
      <c r="GC673" s="36"/>
      <c r="GD673" s="36"/>
      <c r="GE673" s="36"/>
      <c r="GF673" s="36"/>
      <c r="GG673" s="36"/>
      <c r="GH673" s="36"/>
      <c r="GI673" s="36"/>
      <c r="GJ673" s="36"/>
      <c r="GK673" s="36"/>
      <c r="GL673" s="36"/>
      <c r="GM673" s="36"/>
      <c r="GN673" s="36"/>
      <c r="GO673" s="36"/>
      <c r="GP673" s="36"/>
      <c r="GQ673" s="36"/>
      <c r="GR673" s="36"/>
      <c r="GS673" s="36"/>
      <c r="GT673" s="36"/>
      <c r="GU673" s="36"/>
      <c r="GV673" s="36"/>
      <c r="GW673" s="36"/>
      <c r="GX673" s="36"/>
      <c r="GY673" s="36"/>
      <c r="GZ673" s="36"/>
      <c r="HA673" s="36"/>
      <c r="HB673" s="36"/>
      <c r="HC673" s="36"/>
    </row>
    <row r="674" spans="1:211" s="38" customFormat="1" x14ac:dyDescent="0.25">
      <c r="A674" s="51"/>
      <c r="B674" s="97"/>
      <c r="C674" s="98"/>
      <c r="D674" s="19"/>
      <c r="E674" s="19"/>
      <c r="F674" s="19"/>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c r="BU674" s="36"/>
      <c r="BV674" s="36"/>
      <c r="BW674" s="36"/>
      <c r="BX674" s="36"/>
      <c r="BY674" s="36"/>
      <c r="BZ674" s="36"/>
      <c r="CA674" s="36"/>
      <c r="CB674" s="36"/>
      <c r="CC674" s="36"/>
      <c r="CD674" s="36"/>
      <c r="CE674" s="36"/>
      <c r="CF674" s="36"/>
      <c r="CG674" s="36"/>
      <c r="CH674" s="36"/>
      <c r="CI674" s="36"/>
      <c r="CJ674" s="36"/>
      <c r="CK674" s="36"/>
      <c r="CL674" s="36"/>
      <c r="CM674" s="36"/>
      <c r="CN674" s="36"/>
      <c r="CO674" s="36"/>
      <c r="CP674" s="36"/>
      <c r="CQ674" s="36"/>
      <c r="CR674" s="36"/>
      <c r="CS674" s="36"/>
      <c r="CT674" s="36"/>
      <c r="CU674" s="36"/>
      <c r="CV674" s="36"/>
      <c r="CW674" s="36"/>
      <c r="CX674" s="36"/>
      <c r="CY674" s="36"/>
      <c r="CZ674" s="36"/>
      <c r="DA674" s="36"/>
      <c r="DB674" s="36"/>
      <c r="DC674" s="36"/>
      <c r="DD674" s="36"/>
      <c r="DE674" s="36"/>
      <c r="DF674" s="36"/>
      <c r="DG674" s="36"/>
      <c r="DH674" s="36"/>
      <c r="DI674" s="36"/>
      <c r="DJ674" s="36"/>
      <c r="DK674" s="36"/>
      <c r="DL674" s="36"/>
      <c r="DM674" s="36"/>
      <c r="DN674" s="36"/>
      <c r="DO674" s="36"/>
      <c r="DP674" s="36"/>
      <c r="DQ674" s="36"/>
      <c r="DR674" s="36"/>
      <c r="DS674" s="36"/>
      <c r="DT674" s="36"/>
      <c r="DU674" s="36"/>
      <c r="DV674" s="36"/>
      <c r="DW674" s="36"/>
      <c r="DX674" s="36"/>
      <c r="DY674" s="36"/>
      <c r="DZ674" s="36"/>
      <c r="EA674" s="36"/>
      <c r="EB674" s="36"/>
      <c r="EC674" s="36"/>
      <c r="ED674" s="36"/>
      <c r="EE674" s="36"/>
      <c r="EF674" s="36"/>
      <c r="EG674" s="36"/>
      <c r="EH674" s="36"/>
      <c r="EI674" s="36"/>
      <c r="EJ674" s="36"/>
      <c r="EK674" s="36"/>
      <c r="EL674" s="36"/>
      <c r="EM674" s="36"/>
      <c r="EN674" s="36"/>
      <c r="EO674" s="36"/>
      <c r="EP674" s="36"/>
      <c r="EQ674" s="36"/>
      <c r="ER674" s="36"/>
      <c r="ES674" s="36"/>
      <c r="ET674" s="36"/>
      <c r="EU674" s="36"/>
      <c r="EV674" s="36"/>
      <c r="EW674" s="36"/>
      <c r="EX674" s="36"/>
      <c r="EY674" s="36"/>
      <c r="EZ674" s="36"/>
      <c r="FA674" s="36"/>
      <c r="FB674" s="36"/>
      <c r="FC674" s="36"/>
      <c r="FD674" s="36"/>
      <c r="FE674" s="36"/>
      <c r="FF674" s="36"/>
      <c r="FG674" s="36"/>
      <c r="FH674" s="36"/>
      <c r="FI674" s="36"/>
      <c r="FJ674" s="36"/>
      <c r="FK674" s="36"/>
      <c r="FL674" s="36"/>
      <c r="FM674" s="36"/>
      <c r="FN674" s="36"/>
      <c r="FO674" s="36"/>
      <c r="FP674" s="36"/>
      <c r="FQ674" s="36"/>
      <c r="FR674" s="36"/>
      <c r="FS674" s="36"/>
      <c r="FT674" s="36"/>
      <c r="FU674" s="36"/>
      <c r="FV674" s="36"/>
      <c r="FW674" s="36"/>
      <c r="FX674" s="36"/>
      <c r="FY674" s="36"/>
      <c r="FZ674" s="36"/>
      <c r="GA674" s="36"/>
      <c r="GB674" s="36"/>
      <c r="GC674" s="36"/>
      <c r="GD674" s="36"/>
      <c r="GE674" s="36"/>
      <c r="GF674" s="36"/>
      <c r="GG674" s="36"/>
      <c r="GH674" s="36"/>
      <c r="GI674" s="36"/>
      <c r="GJ674" s="36"/>
      <c r="GK674" s="36"/>
      <c r="GL674" s="36"/>
      <c r="GM674" s="36"/>
      <c r="GN674" s="36"/>
      <c r="GO674" s="36"/>
      <c r="GP674" s="36"/>
      <c r="GQ674" s="36"/>
      <c r="GR674" s="36"/>
      <c r="GS674" s="36"/>
      <c r="GT674" s="36"/>
      <c r="GU674" s="36"/>
      <c r="GV674" s="36"/>
      <c r="GW674" s="36"/>
      <c r="GX674" s="36"/>
      <c r="GY674" s="36"/>
      <c r="GZ674" s="36"/>
      <c r="HA674" s="36"/>
      <c r="HB674" s="36"/>
      <c r="HC674" s="36"/>
    </row>
    <row r="675" spans="1:211" s="38" customFormat="1" x14ac:dyDescent="0.25">
      <c r="A675" s="51"/>
      <c r="B675" s="97"/>
      <c r="C675" s="98"/>
      <c r="D675" s="19"/>
      <c r="E675" s="19"/>
      <c r="F675" s="19"/>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c r="BU675" s="36"/>
      <c r="BV675" s="36"/>
      <c r="BW675" s="36"/>
      <c r="BX675" s="36"/>
      <c r="BY675" s="36"/>
      <c r="BZ675" s="36"/>
      <c r="CA675" s="36"/>
      <c r="CB675" s="36"/>
      <c r="CC675" s="36"/>
      <c r="CD675" s="36"/>
      <c r="CE675" s="36"/>
      <c r="CF675" s="36"/>
      <c r="CG675" s="36"/>
      <c r="CH675" s="36"/>
      <c r="CI675" s="36"/>
      <c r="CJ675" s="36"/>
      <c r="CK675" s="36"/>
      <c r="CL675" s="36"/>
      <c r="CM675" s="36"/>
      <c r="CN675" s="36"/>
      <c r="CO675" s="36"/>
      <c r="CP675" s="36"/>
      <c r="CQ675" s="36"/>
      <c r="CR675" s="36"/>
      <c r="CS675" s="36"/>
      <c r="CT675" s="36"/>
      <c r="CU675" s="36"/>
      <c r="CV675" s="36"/>
      <c r="CW675" s="36"/>
      <c r="CX675" s="36"/>
      <c r="CY675" s="36"/>
      <c r="CZ675" s="36"/>
      <c r="DA675" s="36"/>
      <c r="DB675" s="36"/>
      <c r="DC675" s="36"/>
      <c r="DD675" s="36"/>
      <c r="DE675" s="36"/>
      <c r="DF675" s="36"/>
      <c r="DG675" s="36"/>
      <c r="DH675" s="36"/>
      <c r="DI675" s="36"/>
      <c r="DJ675" s="36"/>
      <c r="DK675" s="36"/>
      <c r="DL675" s="36"/>
      <c r="DM675" s="36"/>
      <c r="DN675" s="36"/>
      <c r="DO675" s="36"/>
      <c r="DP675" s="36"/>
      <c r="DQ675" s="36"/>
      <c r="DR675" s="36"/>
      <c r="DS675" s="36"/>
      <c r="DT675" s="36"/>
      <c r="DU675" s="36"/>
      <c r="DV675" s="36"/>
      <c r="DW675" s="36"/>
      <c r="DX675" s="36"/>
      <c r="DY675" s="36"/>
      <c r="DZ675" s="36"/>
      <c r="EA675" s="36"/>
      <c r="EB675" s="36"/>
      <c r="EC675" s="36"/>
      <c r="ED675" s="36"/>
      <c r="EE675" s="36"/>
      <c r="EF675" s="36"/>
      <c r="EG675" s="36"/>
      <c r="EH675" s="36"/>
      <c r="EI675" s="36"/>
      <c r="EJ675" s="36"/>
      <c r="EK675" s="36"/>
      <c r="EL675" s="36"/>
      <c r="EM675" s="36"/>
      <c r="EN675" s="36"/>
      <c r="EO675" s="36"/>
      <c r="EP675" s="36"/>
      <c r="EQ675" s="36"/>
      <c r="ER675" s="36"/>
      <c r="ES675" s="36"/>
      <c r="ET675" s="36"/>
      <c r="EU675" s="36"/>
      <c r="EV675" s="36"/>
      <c r="EW675" s="36"/>
      <c r="EX675" s="36"/>
      <c r="EY675" s="36"/>
      <c r="EZ675" s="36"/>
      <c r="FA675" s="36"/>
      <c r="FB675" s="36"/>
      <c r="FC675" s="36"/>
      <c r="FD675" s="36"/>
      <c r="FE675" s="36"/>
      <c r="FF675" s="36"/>
      <c r="FG675" s="36"/>
      <c r="FH675" s="36"/>
      <c r="FI675" s="36"/>
      <c r="FJ675" s="36"/>
      <c r="FK675" s="36"/>
      <c r="FL675" s="36"/>
      <c r="FM675" s="36"/>
      <c r="FN675" s="36"/>
      <c r="FO675" s="36"/>
      <c r="FP675" s="36"/>
      <c r="FQ675" s="36"/>
      <c r="FR675" s="36"/>
      <c r="FS675" s="36"/>
      <c r="FT675" s="36"/>
      <c r="FU675" s="36"/>
      <c r="FV675" s="36"/>
      <c r="FW675" s="36"/>
      <c r="FX675" s="36"/>
      <c r="FY675" s="36"/>
      <c r="FZ675" s="36"/>
      <c r="GA675" s="36"/>
      <c r="GB675" s="36"/>
      <c r="GC675" s="36"/>
      <c r="GD675" s="36"/>
      <c r="GE675" s="36"/>
      <c r="GF675" s="36"/>
      <c r="GG675" s="36"/>
      <c r="GH675" s="36"/>
      <c r="GI675" s="36"/>
      <c r="GJ675" s="36"/>
      <c r="GK675" s="36"/>
      <c r="GL675" s="36"/>
      <c r="GM675" s="36"/>
      <c r="GN675" s="36"/>
      <c r="GO675" s="36"/>
      <c r="GP675" s="36"/>
      <c r="GQ675" s="36"/>
      <c r="GR675" s="36"/>
      <c r="GS675" s="36"/>
      <c r="GT675" s="36"/>
      <c r="GU675" s="36"/>
      <c r="GV675" s="36"/>
      <c r="GW675" s="36"/>
      <c r="GX675" s="36"/>
      <c r="GY675" s="36"/>
      <c r="GZ675" s="36"/>
      <c r="HA675" s="36"/>
      <c r="HB675" s="36"/>
      <c r="HC675" s="36"/>
    </row>
    <row r="676" spans="1:211" s="38" customFormat="1" x14ac:dyDescent="0.25">
      <c r="A676" s="51"/>
      <c r="B676" s="97"/>
      <c r="C676" s="98"/>
      <c r="D676" s="19"/>
      <c r="E676" s="19"/>
      <c r="F676" s="19"/>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c r="EK676" s="36"/>
      <c r="EL676" s="36"/>
      <c r="EM676" s="36"/>
      <c r="EN676" s="36"/>
      <c r="EO676" s="36"/>
      <c r="EP676" s="36"/>
      <c r="EQ676" s="36"/>
      <c r="ER676" s="36"/>
      <c r="ES676" s="36"/>
      <c r="ET676" s="36"/>
      <c r="EU676" s="36"/>
      <c r="EV676" s="36"/>
      <c r="EW676" s="36"/>
      <c r="EX676" s="36"/>
      <c r="EY676" s="36"/>
      <c r="EZ676" s="36"/>
      <c r="FA676" s="36"/>
      <c r="FB676" s="36"/>
      <c r="FC676" s="36"/>
      <c r="FD676" s="36"/>
      <c r="FE676" s="36"/>
      <c r="FF676" s="36"/>
      <c r="FG676" s="36"/>
      <c r="FH676" s="36"/>
      <c r="FI676" s="36"/>
      <c r="FJ676" s="36"/>
      <c r="FK676" s="36"/>
      <c r="FL676" s="36"/>
      <c r="FM676" s="36"/>
      <c r="FN676" s="36"/>
      <c r="FO676" s="36"/>
      <c r="FP676" s="36"/>
      <c r="FQ676" s="36"/>
      <c r="FR676" s="36"/>
      <c r="FS676" s="36"/>
      <c r="FT676" s="36"/>
      <c r="FU676" s="36"/>
      <c r="FV676" s="36"/>
      <c r="FW676" s="36"/>
      <c r="FX676" s="36"/>
      <c r="FY676" s="36"/>
      <c r="FZ676" s="36"/>
      <c r="GA676" s="36"/>
      <c r="GB676" s="36"/>
      <c r="GC676" s="36"/>
      <c r="GD676" s="36"/>
      <c r="GE676" s="36"/>
      <c r="GF676" s="36"/>
      <c r="GG676" s="36"/>
      <c r="GH676" s="36"/>
      <c r="GI676" s="36"/>
      <c r="GJ676" s="36"/>
      <c r="GK676" s="36"/>
      <c r="GL676" s="36"/>
      <c r="GM676" s="36"/>
      <c r="GN676" s="36"/>
      <c r="GO676" s="36"/>
      <c r="GP676" s="36"/>
      <c r="GQ676" s="36"/>
      <c r="GR676" s="36"/>
      <c r="GS676" s="36"/>
      <c r="GT676" s="36"/>
      <c r="GU676" s="36"/>
      <c r="GV676" s="36"/>
      <c r="GW676" s="36"/>
      <c r="GX676" s="36"/>
      <c r="GY676" s="36"/>
      <c r="GZ676" s="36"/>
      <c r="HA676" s="36"/>
      <c r="HB676" s="36"/>
      <c r="HC676" s="36"/>
    </row>
    <row r="677" spans="1:211" s="38" customFormat="1" x14ac:dyDescent="0.25">
      <c r="A677" s="51"/>
      <c r="B677" s="97"/>
      <c r="C677" s="98"/>
      <c r="D677" s="19"/>
      <c r="E677" s="19"/>
      <c r="F677" s="19"/>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36"/>
      <c r="EB677" s="36"/>
      <c r="EC677" s="36"/>
      <c r="ED677" s="36"/>
      <c r="EE677" s="36"/>
      <c r="EF677" s="36"/>
      <c r="EG677" s="36"/>
      <c r="EH677" s="36"/>
      <c r="EI677" s="36"/>
      <c r="EJ677" s="36"/>
      <c r="EK677" s="36"/>
      <c r="EL677" s="36"/>
      <c r="EM677" s="36"/>
      <c r="EN677" s="36"/>
      <c r="EO677" s="36"/>
      <c r="EP677" s="36"/>
      <c r="EQ677" s="36"/>
      <c r="ER677" s="36"/>
      <c r="ES677" s="36"/>
      <c r="ET677" s="36"/>
      <c r="EU677" s="36"/>
      <c r="EV677" s="36"/>
      <c r="EW677" s="36"/>
      <c r="EX677" s="36"/>
      <c r="EY677" s="36"/>
      <c r="EZ677" s="36"/>
      <c r="FA677" s="36"/>
      <c r="FB677" s="36"/>
      <c r="FC677" s="36"/>
      <c r="FD677" s="36"/>
      <c r="FE677" s="36"/>
      <c r="FF677" s="36"/>
      <c r="FG677" s="36"/>
      <c r="FH677" s="36"/>
      <c r="FI677" s="36"/>
      <c r="FJ677" s="36"/>
      <c r="FK677" s="36"/>
      <c r="FL677" s="36"/>
      <c r="FM677" s="36"/>
      <c r="FN677" s="36"/>
      <c r="FO677" s="36"/>
      <c r="FP677" s="36"/>
      <c r="FQ677" s="36"/>
      <c r="FR677" s="36"/>
      <c r="FS677" s="36"/>
      <c r="FT677" s="36"/>
      <c r="FU677" s="36"/>
      <c r="FV677" s="36"/>
      <c r="FW677" s="36"/>
      <c r="FX677" s="36"/>
      <c r="FY677" s="36"/>
      <c r="FZ677" s="36"/>
      <c r="GA677" s="36"/>
      <c r="GB677" s="36"/>
      <c r="GC677" s="36"/>
      <c r="GD677" s="36"/>
      <c r="GE677" s="36"/>
      <c r="GF677" s="36"/>
      <c r="GG677" s="36"/>
      <c r="GH677" s="36"/>
      <c r="GI677" s="36"/>
      <c r="GJ677" s="36"/>
      <c r="GK677" s="36"/>
      <c r="GL677" s="36"/>
      <c r="GM677" s="36"/>
      <c r="GN677" s="36"/>
      <c r="GO677" s="36"/>
      <c r="GP677" s="36"/>
      <c r="GQ677" s="36"/>
      <c r="GR677" s="36"/>
      <c r="GS677" s="36"/>
      <c r="GT677" s="36"/>
      <c r="GU677" s="36"/>
      <c r="GV677" s="36"/>
      <c r="GW677" s="36"/>
      <c r="GX677" s="36"/>
      <c r="GY677" s="36"/>
      <c r="GZ677" s="36"/>
      <c r="HA677" s="36"/>
      <c r="HB677" s="36"/>
      <c r="HC677" s="36"/>
    </row>
    <row r="678" spans="1:211" s="38" customFormat="1" x14ac:dyDescent="0.25">
      <c r="A678" s="51"/>
      <c r="B678" s="97"/>
      <c r="C678" s="98"/>
      <c r="D678" s="19"/>
      <c r="E678" s="19"/>
      <c r="F678" s="19"/>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c r="DA678" s="36"/>
      <c r="DB678" s="36"/>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c r="GG678" s="36"/>
      <c r="GH678" s="36"/>
      <c r="GI678" s="36"/>
      <c r="GJ678" s="36"/>
      <c r="GK678" s="36"/>
      <c r="GL678" s="36"/>
      <c r="GM678" s="36"/>
      <c r="GN678" s="36"/>
      <c r="GO678" s="36"/>
      <c r="GP678" s="36"/>
      <c r="GQ678" s="36"/>
      <c r="GR678" s="36"/>
      <c r="GS678" s="36"/>
      <c r="GT678" s="36"/>
      <c r="GU678" s="36"/>
      <c r="GV678" s="36"/>
      <c r="GW678" s="36"/>
      <c r="GX678" s="36"/>
      <c r="GY678" s="36"/>
      <c r="GZ678" s="36"/>
      <c r="HA678" s="36"/>
      <c r="HB678" s="36"/>
      <c r="HC678" s="36"/>
    </row>
    <row r="679" spans="1:211" s="38" customFormat="1" x14ac:dyDescent="0.25">
      <c r="A679" s="51"/>
      <c r="B679" s="97"/>
      <c r="C679" s="98"/>
      <c r="D679" s="19"/>
      <c r="E679" s="19"/>
      <c r="F679" s="19"/>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c r="GU679" s="36"/>
      <c r="GV679" s="36"/>
      <c r="GW679" s="36"/>
      <c r="GX679" s="36"/>
      <c r="GY679" s="36"/>
      <c r="GZ679" s="36"/>
      <c r="HA679" s="36"/>
      <c r="HB679" s="36"/>
      <c r="HC679" s="36"/>
    </row>
    <row r="680" spans="1:211" s="38" customFormat="1" x14ac:dyDescent="0.25">
      <c r="A680" s="51"/>
      <c r="B680" s="97"/>
      <c r="C680" s="98"/>
      <c r="D680" s="19"/>
      <c r="E680" s="19"/>
      <c r="F680" s="19"/>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c r="GU680" s="36"/>
      <c r="GV680" s="36"/>
      <c r="GW680" s="36"/>
      <c r="GX680" s="36"/>
      <c r="GY680" s="36"/>
      <c r="GZ680" s="36"/>
      <c r="HA680" s="36"/>
      <c r="HB680" s="36"/>
      <c r="HC680" s="36"/>
    </row>
    <row r="681" spans="1:211" s="38" customFormat="1" x14ac:dyDescent="0.25">
      <c r="A681" s="51"/>
      <c r="B681" s="97"/>
      <c r="C681" s="98"/>
      <c r="D681" s="19"/>
      <c r="E681" s="19"/>
      <c r="F681" s="19"/>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c r="GU681" s="36"/>
      <c r="GV681" s="36"/>
      <c r="GW681" s="36"/>
      <c r="GX681" s="36"/>
      <c r="GY681" s="36"/>
      <c r="GZ681" s="36"/>
      <c r="HA681" s="36"/>
      <c r="HB681" s="36"/>
      <c r="HC681" s="36"/>
    </row>
    <row r="682" spans="1:211" s="38" customFormat="1" x14ac:dyDescent="0.25">
      <c r="A682" s="51"/>
      <c r="B682" s="97"/>
      <c r="C682" s="98"/>
      <c r="D682" s="19"/>
      <c r="E682" s="19"/>
      <c r="F682" s="19"/>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c r="GU682" s="36"/>
      <c r="GV682" s="36"/>
      <c r="GW682" s="36"/>
      <c r="GX682" s="36"/>
      <c r="GY682" s="36"/>
      <c r="GZ682" s="36"/>
      <c r="HA682" s="36"/>
      <c r="HB682" s="36"/>
      <c r="HC682" s="36"/>
    </row>
    <row r="683" spans="1:211" s="38" customFormat="1" x14ac:dyDescent="0.25">
      <c r="A683" s="51"/>
      <c r="B683" s="97"/>
      <c r="C683" s="98"/>
      <c r="D683" s="19"/>
      <c r="E683" s="19"/>
      <c r="F683" s="19"/>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c r="GU683" s="36"/>
      <c r="GV683" s="36"/>
      <c r="GW683" s="36"/>
      <c r="GX683" s="36"/>
      <c r="GY683" s="36"/>
      <c r="GZ683" s="36"/>
      <c r="HA683" s="36"/>
      <c r="HB683" s="36"/>
      <c r="HC683" s="36"/>
    </row>
    <row r="684" spans="1:211" s="38" customFormat="1" x14ac:dyDescent="0.25">
      <c r="A684" s="51"/>
      <c r="B684" s="97"/>
      <c r="C684" s="98"/>
      <c r="D684" s="19"/>
      <c r="E684" s="19"/>
      <c r="F684" s="19"/>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c r="GU684" s="36"/>
      <c r="GV684" s="36"/>
      <c r="GW684" s="36"/>
      <c r="GX684" s="36"/>
      <c r="GY684" s="36"/>
      <c r="GZ684" s="36"/>
      <c r="HA684" s="36"/>
      <c r="HB684" s="36"/>
      <c r="HC684" s="36"/>
    </row>
    <row r="685" spans="1:211" s="38" customFormat="1" x14ac:dyDescent="0.25">
      <c r="A685" s="51"/>
      <c r="B685" s="97"/>
      <c r="C685" s="98"/>
      <c r="D685" s="19"/>
      <c r="E685" s="19"/>
      <c r="F685" s="19"/>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c r="GU685" s="36"/>
      <c r="GV685" s="36"/>
      <c r="GW685" s="36"/>
      <c r="GX685" s="36"/>
      <c r="GY685" s="36"/>
      <c r="GZ685" s="36"/>
      <c r="HA685" s="36"/>
      <c r="HB685" s="36"/>
      <c r="HC685" s="36"/>
    </row>
    <row r="686" spans="1:211" s="38" customFormat="1" x14ac:dyDescent="0.25">
      <c r="A686" s="51"/>
      <c r="B686" s="97"/>
      <c r="C686" s="98"/>
      <c r="D686" s="19"/>
      <c r="E686" s="19"/>
      <c r="F686" s="19"/>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c r="GU686" s="36"/>
      <c r="GV686" s="36"/>
      <c r="GW686" s="36"/>
      <c r="GX686" s="36"/>
      <c r="GY686" s="36"/>
      <c r="GZ686" s="36"/>
      <c r="HA686" s="36"/>
      <c r="HB686" s="36"/>
      <c r="HC686" s="36"/>
    </row>
    <row r="687" spans="1:211" s="38" customFormat="1" x14ac:dyDescent="0.25">
      <c r="A687" s="51"/>
      <c r="B687" s="97"/>
      <c r="C687" s="98"/>
      <c r="D687" s="19"/>
      <c r="E687" s="19"/>
      <c r="F687" s="19"/>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c r="GU687" s="36"/>
      <c r="GV687" s="36"/>
      <c r="GW687" s="36"/>
      <c r="GX687" s="36"/>
      <c r="GY687" s="36"/>
      <c r="GZ687" s="36"/>
      <c r="HA687" s="36"/>
      <c r="HB687" s="36"/>
      <c r="HC687" s="36"/>
    </row>
    <row r="688" spans="1:211" s="38" customFormat="1" x14ac:dyDescent="0.25">
      <c r="A688" s="51"/>
      <c r="B688" s="97"/>
      <c r="C688" s="98"/>
      <c r="D688" s="19"/>
      <c r="E688" s="19"/>
      <c r="F688" s="19"/>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c r="GU688" s="36"/>
      <c r="GV688" s="36"/>
      <c r="GW688" s="36"/>
      <c r="GX688" s="36"/>
      <c r="GY688" s="36"/>
      <c r="GZ688" s="36"/>
      <c r="HA688" s="36"/>
      <c r="HB688" s="36"/>
      <c r="HC688" s="36"/>
    </row>
    <row r="689" spans="1:211" s="38" customFormat="1" x14ac:dyDescent="0.25">
      <c r="A689" s="51"/>
      <c r="B689" s="97"/>
      <c r="C689" s="98"/>
      <c r="D689" s="19"/>
      <c r="E689" s="19"/>
      <c r="F689" s="19"/>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c r="GU689" s="36"/>
      <c r="GV689" s="36"/>
      <c r="GW689" s="36"/>
      <c r="GX689" s="36"/>
      <c r="GY689" s="36"/>
      <c r="GZ689" s="36"/>
      <c r="HA689" s="36"/>
      <c r="HB689" s="36"/>
      <c r="HC689" s="36"/>
    </row>
    <row r="690" spans="1:211" s="38" customFormat="1" x14ac:dyDescent="0.25">
      <c r="A690" s="51"/>
      <c r="B690" s="97"/>
      <c r="C690" s="98"/>
      <c r="D690" s="19"/>
      <c r="E690" s="19"/>
      <c r="F690" s="19"/>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c r="GU690" s="36"/>
      <c r="GV690" s="36"/>
      <c r="GW690" s="36"/>
      <c r="GX690" s="36"/>
      <c r="GY690" s="36"/>
      <c r="GZ690" s="36"/>
      <c r="HA690" s="36"/>
      <c r="HB690" s="36"/>
      <c r="HC690" s="36"/>
    </row>
    <row r="691" spans="1:211" s="38" customFormat="1" x14ac:dyDescent="0.25">
      <c r="A691" s="51"/>
      <c r="B691" s="97"/>
      <c r="C691" s="98"/>
      <c r="D691" s="19"/>
      <c r="E691" s="19"/>
      <c r="F691" s="19"/>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c r="GU691" s="36"/>
      <c r="GV691" s="36"/>
      <c r="GW691" s="36"/>
      <c r="GX691" s="36"/>
      <c r="GY691" s="36"/>
      <c r="GZ691" s="36"/>
      <c r="HA691" s="36"/>
      <c r="HB691" s="36"/>
      <c r="HC691" s="36"/>
    </row>
    <row r="692" spans="1:211" s="38" customFormat="1" x14ac:dyDescent="0.25">
      <c r="A692" s="51"/>
      <c r="B692" s="97"/>
      <c r="C692" s="98"/>
      <c r="D692" s="19"/>
      <c r="E692" s="19"/>
      <c r="F692" s="19"/>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c r="BU692" s="36"/>
      <c r="BV692" s="36"/>
      <c r="BW692" s="36"/>
      <c r="BX692" s="36"/>
      <c r="BY692" s="36"/>
      <c r="BZ692" s="36"/>
      <c r="CA692" s="36"/>
      <c r="CB692" s="36"/>
      <c r="CC692" s="36"/>
      <c r="CD692" s="36"/>
      <c r="CE692" s="36"/>
      <c r="CF692" s="36"/>
      <c r="CG692" s="36"/>
      <c r="CH692" s="36"/>
      <c r="CI692" s="36"/>
      <c r="CJ692" s="36"/>
      <c r="CK692" s="36"/>
      <c r="CL692" s="36"/>
      <c r="CM692" s="36"/>
      <c r="CN692" s="36"/>
      <c r="CO692" s="36"/>
      <c r="CP692" s="36"/>
      <c r="CQ692" s="36"/>
      <c r="CR692" s="36"/>
      <c r="CS692" s="36"/>
      <c r="CT692" s="36"/>
      <c r="CU692" s="36"/>
      <c r="CV692" s="36"/>
      <c r="CW692" s="36"/>
      <c r="CX692" s="36"/>
      <c r="CY692" s="36"/>
      <c r="CZ692" s="36"/>
      <c r="DA692" s="36"/>
      <c r="DB692" s="36"/>
      <c r="DC692" s="36"/>
      <c r="DD692" s="36"/>
      <c r="DE692" s="36"/>
      <c r="DF692" s="36"/>
      <c r="DG692" s="36"/>
      <c r="DH692" s="36"/>
      <c r="DI692" s="36"/>
      <c r="DJ692" s="36"/>
      <c r="DK692" s="36"/>
      <c r="DL692" s="36"/>
      <c r="DM692" s="36"/>
      <c r="DN692" s="36"/>
      <c r="DO692" s="36"/>
      <c r="DP692" s="36"/>
      <c r="DQ692" s="36"/>
      <c r="DR692" s="36"/>
      <c r="DS692" s="36"/>
      <c r="DT692" s="36"/>
      <c r="DU692" s="36"/>
      <c r="DV692" s="36"/>
      <c r="DW692" s="36"/>
      <c r="DX692" s="36"/>
      <c r="DY692" s="36"/>
      <c r="DZ692" s="36"/>
      <c r="EA692" s="36"/>
      <c r="EB692" s="36"/>
      <c r="EC692" s="36"/>
      <c r="ED692" s="36"/>
      <c r="EE692" s="36"/>
      <c r="EF692" s="36"/>
      <c r="EG692" s="36"/>
      <c r="EH692" s="36"/>
      <c r="EI692" s="36"/>
      <c r="EJ692" s="36"/>
      <c r="EK692" s="36"/>
      <c r="EL692" s="36"/>
      <c r="EM692" s="36"/>
      <c r="EN692" s="36"/>
      <c r="EO692" s="36"/>
      <c r="EP692" s="36"/>
      <c r="EQ692" s="36"/>
      <c r="ER692" s="36"/>
      <c r="ES692" s="36"/>
      <c r="ET692" s="36"/>
      <c r="EU692" s="36"/>
      <c r="EV692" s="36"/>
      <c r="EW692" s="36"/>
      <c r="EX692" s="36"/>
      <c r="EY692" s="36"/>
      <c r="EZ692" s="36"/>
      <c r="FA692" s="36"/>
      <c r="FB692" s="36"/>
      <c r="FC692" s="36"/>
      <c r="FD692" s="36"/>
      <c r="FE692" s="36"/>
      <c r="FF692" s="36"/>
      <c r="FG692" s="36"/>
      <c r="FH692" s="36"/>
      <c r="FI692" s="36"/>
      <c r="FJ692" s="36"/>
      <c r="FK692" s="36"/>
      <c r="FL692" s="36"/>
      <c r="FM692" s="36"/>
      <c r="FN692" s="36"/>
      <c r="FO692" s="36"/>
      <c r="FP692" s="36"/>
      <c r="FQ692" s="36"/>
      <c r="FR692" s="36"/>
      <c r="FS692" s="36"/>
      <c r="FT692" s="36"/>
      <c r="FU692" s="36"/>
      <c r="FV692" s="36"/>
      <c r="FW692" s="36"/>
      <c r="FX692" s="36"/>
      <c r="FY692" s="36"/>
      <c r="FZ692" s="36"/>
      <c r="GA692" s="36"/>
      <c r="GB692" s="36"/>
      <c r="GC692" s="36"/>
      <c r="GD692" s="36"/>
      <c r="GE692" s="36"/>
      <c r="GF692" s="36"/>
      <c r="GG692" s="36"/>
      <c r="GH692" s="36"/>
      <c r="GI692" s="36"/>
      <c r="GJ692" s="36"/>
      <c r="GK692" s="36"/>
      <c r="GL692" s="36"/>
      <c r="GM692" s="36"/>
      <c r="GN692" s="36"/>
      <c r="GO692" s="36"/>
      <c r="GP692" s="36"/>
      <c r="GQ692" s="36"/>
      <c r="GR692" s="36"/>
      <c r="GS692" s="36"/>
      <c r="GT692" s="36"/>
      <c r="GU692" s="36"/>
      <c r="GV692" s="36"/>
      <c r="GW692" s="36"/>
      <c r="GX692" s="36"/>
      <c r="GY692" s="36"/>
      <c r="GZ692" s="36"/>
      <c r="HA692" s="36"/>
      <c r="HB692" s="36"/>
      <c r="HC692" s="36"/>
    </row>
    <row r="693" spans="1:211" s="38" customFormat="1" x14ac:dyDescent="0.25">
      <c r="A693" s="51"/>
      <c r="B693" s="97"/>
      <c r="C693" s="98"/>
      <c r="D693" s="19"/>
      <c r="E693" s="19"/>
      <c r="F693" s="19"/>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c r="BU693" s="36"/>
      <c r="BV693" s="36"/>
      <c r="BW693" s="36"/>
      <c r="BX693" s="36"/>
      <c r="BY693" s="36"/>
      <c r="BZ693" s="36"/>
      <c r="CA693" s="36"/>
      <c r="CB693" s="36"/>
      <c r="CC693" s="36"/>
      <c r="CD693" s="36"/>
      <c r="CE693" s="36"/>
      <c r="CF693" s="36"/>
      <c r="CG693" s="36"/>
      <c r="CH693" s="36"/>
      <c r="CI693" s="36"/>
      <c r="CJ693" s="36"/>
      <c r="CK693" s="36"/>
      <c r="CL693" s="36"/>
      <c r="CM693" s="36"/>
      <c r="CN693" s="36"/>
      <c r="CO693" s="36"/>
      <c r="CP693" s="36"/>
      <c r="CQ693" s="36"/>
      <c r="CR693" s="36"/>
      <c r="CS693" s="36"/>
      <c r="CT693" s="36"/>
      <c r="CU693" s="36"/>
      <c r="CV693" s="36"/>
      <c r="CW693" s="36"/>
      <c r="CX693" s="36"/>
      <c r="CY693" s="36"/>
      <c r="CZ693" s="36"/>
      <c r="DA693" s="36"/>
      <c r="DB693" s="36"/>
      <c r="DC693" s="36"/>
      <c r="DD693" s="36"/>
      <c r="DE693" s="36"/>
      <c r="DF693" s="36"/>
      <c r="DG693" s="36"/>
      <c r="DH693" s="36"/>
      <c r="DI693" s="36"/>
      <c r="DJ693" s="36"/>
      <c r="DK693" s="36"/>
      <c r="DL693" s="36"/>
      <c r="DM693" s="36"/>
      <c r="DN693" s="36"/>
      <c r="DO693" s="36"/>
      <c r="DP693" s="36"/>
      <c r="DQ693" s="36"/>
      <c r="DR693" s="36"/>
      <c r="DS693" s="36"/>
      <c r="DT693" s="36"/>
      <c r="DU693" s="36"/>
      <c r="DV693" s="36"/>
      <c r="DW693" s="36"/>
      <c r="DX693" s="36"/>
      <c r="DY693" s="36"/>
      <c r="DZ693" s="36"/>
      <c r="EA693" s="36"/>
      <c r="EB693" s="36"/>
      <c r="EC693" s="36"/>
      <c r="ED693" s="36"/>
      <c r="EE693" s="36"/>
      <c r="EF693" s="36"/>
      <c r="EG693" s="36"/>
      <c r="EH693" s="36"/>
      <c r="EI693" s="36"/>
      <c r="EJ693" s="36"/>
      <c r="EK693" s="36"/>
      <c r="EL693" s="36"/>
      <c r="EM693" s="36"/>
      <c r="EN693" s="36"/>
      <c r="EO693" s="36"/>
      <c r="EP693" s="36"/>
      <c r="EQ693" s="36"/>
      <c r="ER693" s="36"/>
      <c r="ES693" s="36"/>
      <c r="ET693" s="36"/>
      <c r="EU693" s="36"/>
      <c r="EV693" s="36"/>
      <c r="EW693" s="36"/>
      <c r="EX693" s="36"/>
      <c r="EY693" s="36"/>
      <c r="EZ693" s="36"/>
      <c r="FA693" s="36"/>
      <c r="FB693" s="36"/>
      <c r="FC693" s="36"/>
      <c r="FD693" s="36"/>
      <c r="FE693" s="36"/>
      <c r="FF693" s="36"/>
      <c r="FG693" s="36"/>
      <c r="FH693" s="36"/>
      <c r="FI693" s="36"/>
      <c r="FJ693" s="36"/>
      <c r="FK693" s="36"/>
      <c r="FL693" s="36"/>
      <c r="FM693" s="36"/>
      <c r="FN693" s="36"/>
      <c r="FO693" s="36"/>
      <c r="FP693" s="36"/>
      <c r="FQ693" s="36"/>
      <c r="FR693" s="36"/>
      <c r="FS693" s="36"/>
      <c r="FT693" s="36"/>
      <c r="FU693" s="36"/>
      <c r="FV693" s="36"/>
      <c r="FW693" s="36"/>
      <c r="FX693" s="36"/>
      <c r="FY693" s="36"/>
      <c r="FZ693" s="36"/>
      <c r="GA693" s="36"/>
      <c r="GB693" s="36"/>
      <c r="GC693" s="36"/>
      <c r="GD693" s="36"/>
      <c r="GE693" s="36"/>
      <c r="GF693" s="36"/>
      <c r="GG693" s="36"/>
      <c r="GH693" s="36"/>
      <c r="GI693" s="36"/>
      <c r="GJ693" s="36"/>
      <c r="GK693" s="36"/>
      <c r="GL693" s="36"/>
      <c r="GM693" s="36"/>
      <c r="GN693" s="36"/>
      <c r="GO693" s="36"/>
      <c r="GP693" s="36"/>
      <c r="GQ693" s="36"/>
      <c r="GR693" s="36"/>
      <c r="GS693" s="36"/>
      <c r="GT693" s="36"/>
      <c r="GU693" s="36"/>
      <c r="GV693" s="36"/>
      <c r="GW693" s="36"/>
      <c r="GX693" s="36"/>
      <c r="GY693" s="36"/>
      <c r="GZ693" s="36"/>
      <c r="HA693" s="36"/>
      <c r="HB693" s="36"/>
      <c r="HC693" s="36"/>
    </row>
    <row r="694" spans="1:211" s="38" customFormat="1" x14ac:dyDescent="0.25">
      <c r="A694" s="51"/>
      <c r="B694" s="97"/>
      <c r="C694" s="98"/>
      <c r="D694" s="19"/>
      <c r="E694" s="19"/>
      <c r="F694" s="19"/>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c r="BU694" s="36"/>
      <c r="BV694" s="36"/>
      <c r="BW694" s="36"/>
      <c r="BX694" s="36"/>
      <c r="BY694" s="36"/>
      <c r="BZ694" s="36"/>
      <c r="CA694" s="36"/>
      <c r="CB694" s="36"/>
      <c r="CC694" s="36"/>
      <c r="CD694" s="36"/>
      <c r="CE694" s="36"/>
      <c r="CF694" s="36"/>
      <c r="CG694" s="36"/>
      <c r="CH694" s="36"/>
      <c r="CI694" s="36"/>
      <c r="CJ694" s="36"/>
      <c r="CK694" s="36"/>
      <c r="CL694" s="36"/>
      <c r="CM694" s="36"/>
      <c r="CN694" s="36"/>
      <c r="CO694" s="36"/>
      <c r="CP694" s="36"/>
      <c r="CQ694" s="36"/>
      <c r="CR694" s="36"/>
      <c r="CS694" s="36"/>
      <c r="CT694" s="36"/>
      <c r="CU694" s="36"/>
      <c r="CV694" s="36"/>
      <c r="CW694" s="36"/>
      <c r="CX694" s="36"/>
      <c r="CY694" s="36"/>
      <c r="CZ694" s="36"/>
      <c r="DA694" s="36"/>
      <c r="DB694" s="36"/>
      <c r="DC694" s="36"/>
      <c r="DD694" s="36"/>
      <c r="DE694" s="36"/>
      <c r="DF694" s="36"/>
      <c r="DG694" s="36"/>
      <c r="DH694" s="36"/>
      <c r="DI694" s="36"/>
      <c r="DJ694" s="36"/>
      <c r="DK694" s="36"/>
      <c r="DL694" s="36"/>
      <c r="DM694" s="36"/>
      <c r="DN694" s="36"/>
      <c r="DO694" s="36"/>
      <c r="DP694" s="36"/>
      <c r="DQ694" s="36"/>
      <c r="DR694" s="36"/>
      <c r="DS694" s="36"/>
      <c r="DT694" s="36"/>
      <c r="DU694" s="36"/>
      <c r="DV694" s="36"/>
      <c r="DW694" s="36"/>
      <c r="DX694" s="36"/>
      <c r="DY694" s="36"/>
      <c r="DZ694" s="36"/>
      <c r="EA694" s="36"/>
      <c r="EB694" s="36"/>
      <c r="EC694" s="36"/>
      <c r="ED694" s="36"/>
      <c r="EE694" s="36"/>
      <c r="EF694" s="36"/>
      <c r="EG694" s="36"/>
      <c r="EH694" s="36"/>
      <c r="EI694" s="36"/>
      <c r="EJ694" s="36"/>
      <c r="EK694" s="36"/>
      <c r="EL694" s="36"/>
      <c r="EM694" s="36"/>
      <c r="EN694" s="36"/>
      <c r="EO694" s="36"/>
      <c r="EP694" s="36"/>
      <c r="EQ694" s="36"/>
      <c r="ER694" s="36"/>
      <c r="ES694" s="36"/>
      <c r="ET694" s="36"/>
      <c r="EU694" s="36"/>
      <c r="EV694" s="36"/>
      <c r="EW694" s="36"/>
      <c r="EX694" s="36"/>
      <c r="EY694" s="36"/>
      <c r="EZ694" s="36"/>
      <c r="FA694" s="36"/>
      <c r="FB694" s="36"/>
      <c r="FC694" s="36"/>
      <c r="FD694" s="36"/>
      <c r="FE694" s="36"/>
      <c r="FF694" s="36"/>
      <c r="FG694" s="36"/>
      <c r="FH694" s="36"/>
      <c r="FI694" s="36"/>
      <c r="FJ694" s="36"/>
      <c r="FK694" s="36"/>
      <c r="FL694" s="36"/>
      <c r="FM694" s="36"/>
      <c r="FN694" s="36"/>
      <c r="FO694" s="36"/>
      <c r="FP694" s="36"/>
      <c r="FQ694" s="36"/>
      <c r="FR694" s="36"/>
      <c r="FS694" s="36"/>
      <c r="FT694" s="36"/>
      <c r="FU694" s="36"/>
      <c r="FV694" s="36"/>
      <c r="FW694" s="36"/>
      <c r="FX694" s="36"/>
      <c r="FY694" s="36"/>
      <c r="FZ694" s="36"/>
      <c r="GA694" s="36"/>
      <c r="GB694" s="36"/>
      <c r="GC694" s="36"/>
      <c r="GD694" s="36"/>
      <c r="GE694" s="36"/>
      <c r="GF694" s="36"/>
      <c r="GG694" s="36"/>
      <c r="GH694" s="36"/>
      <c r="GI694" s="36"/>
      <c r="GJ694" s="36"/>
      <c r="GK694" s="36"/>
      <c r="GL694" s="36"/>
      <c r="GM694" s="36"/>
      <c r="GN694" s="36"/>
      <c r="GO694" s="36"/>
      <c r="GP694" s="36"/>
      <c r="GQ694" s="36"/>
      <c r="GR694" s="36"/>
      <c r="GS694" s="36"/>
      <c r="GT694" s="36"/>
      <c r="GU694" s="36"/>
      <c r="GV694" s="36"/>
      <c r="GW694" s="36"/>
      <c r="GX694" s="36"/>
      <c r="GY694" s="36"/>
      <c r="GZ694" s="36"/>
      <c r="HA694" s="36"/>
      <c r="HB694" s="36"/>
      <c r="HC694" s="36"/>
    </row>
    <row r="695" spans="1:211" s="38" customFormat="1" x14ac:dyDescent="0.25">
      <c r="A695" s="51"/>
      <c r="B695" s="97"/>
      <c r="C695" s="98"/>
      <c r="D695" s="19"/>
      <c r="E695" s="19"/>
      <c r="F695" s="19"/>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c r="BU695" s="36"/>
      <c r="BV695" s="36"/>
      <c r="BW695" s="36"/>
      <c r="BX695" s="36"/>
      <c r="BY695" s="36"/>
      <c r="BZ695" s="36"/>
      <c r="CA695" s="36"/>
      <c r="CB695" s="36"/>
      <c r="CC695" s="36"/>
      <c r="CD695" s="36"/>
      <c r="CE695" s="36"/>
      <c r="CF695" s="36"/>
      <c r="CG695" s="36"/>
      <c r="CH695" s="36"/>
      <c r="CI695" s="36"/>
      <c r="CJ695" s="36"/>
      <c r="CK695" s="36"/>
      <c r="CL695" s="36"/>
      <c r="CM695" s="36"/>
      <c r="CN695" s="36"/>
      <c r="CO695" s="36"/>
      <c r="CP695" s="36"/>
      <c r="CQ695" s="36"/>
      <c r="CR695" s="36"/>
      <c r="CS695" s="36"/>
      <c r="CT695" s="36"/>
      <c r="CU695" s="36"/>
      <c r="CV695" s="36"/>
      <c r="CW695" s="36"/>
      <c r="CX695" s="36"/>
      <c r="CY695" s="36"/>
      <c r="CZ695" s="36"/>
      <c r="DA695" s="36"/>
      <c r="DB695" s="36"/>
      <c r="DC695" s="36"/>
      <c r="DD695" s="36"/>
      <c r="DE695" s="36"/>
      <c r="DF695" s="36"/>
      <c r="DG695" s="36"/>
      <c r="DH695" s="36"/>
      <c r="DI695" s="36"/>
      <c r="DJ695" s="36"/>
      <c r="DK695" s="36"/>
      <c r="DL695" s="36"/>
      <c r="DM695" s="36"/>
      <c r="DN695" s="36"/>
      <c r="DO695" s="36"/>
      <c r="DP695" s="36"/>
      <c r="DQ695" s="36"/>
      <c r="DR695" s="36"/>
      <c r="DS695" s="36"/>
      <c r="DT695" s="36"/>
      <c r="DU695" s="36"/>
      <c r="DV695" s="36"/>
      <c r="DW695" s="36"/>
      <c r="DX695" s="36"/>
      <c r="DY695" s="36"/>
      <c r="DZ695" s="36"/>
      <c r="EA695" s="36"/>
      <c r="EB695" s="36"/>
      <c r="EC695" s="36"/>
      <c r="ED695" s="36"/>
      <c r="EE695" s="36"/>
      <c r="EF695" s="36"/>
      <c r="EG695" s="36"/>
      <c r="EH695" s="36"/>
      <c r="EI695" s="36"/>
      <c r="EJ695" s="36"/>
      <c r="EK695" s="36"/>
      <c r="EL695" s="36"/>
      <c r="EM695" s="36"/>
      <c r="EN695" s="36"/>
      <c r="EO695" s="36"/>
      <c r="EP695" s="36"/>
      <c r="EQ695" s="36"/>
      <c r="ER695" s="36"/>
      <c r="ES695" s="36"/>
      <c r="ET695" s="36"/>
      <c r="EU695" s="36"/>
      <c r="EV695" s="36"/>
      <c r="EW695" s="36"/>
      <c r="EX695" s="36"/>
      <c r="EY695" s="36"/>
      <c r="EZ695" s="36"/>
      <c r="FA695" s="36"/>
      <c r="FB695" s="36"/>
      <c r="FC695" s="36"/>
      <c r="FD695" s="36"/>
      <c r="FE695" s="36"/>
      <c r="FF695" s="36"/>
      <c r="FG695" s="36"/>
      <c r="FH695" s="36"/>
      <c r="FI695" s="36"/>
      <c r="FJ695" s="36"/>
      <c r="FK695" s="36"/>
      <c r="FL695" s="36"/>
      <c r="FM695" s="36"/>
      <c r="FN695" s="36"/>
      <c r="FO695" s="36"/>
      <c r="FP695" s="36"/>
      <c r="FQ695" s="36"/>
      <c r="FR695" s="36"/>
      <c r="FS695" s="36"/>
      <c r="FT695" s="36"/>
      <c r="FU695" s="36"/>
      <c r="FV695" s="36"/>
      <c r="FW695" s="36"/>
      <c r="FX695" s="36"/>
      <c r="FY695" s="36"/>
      <c r="FZ695" s="36"/>
      <c r="GA695" s="36"/>
      <c r="GB695" s="36"/>
      <c r="GC695" s="36"/>
      <c r="GD695" s="36"/>
      <c r="GE695" s="36"/>
      <c r="GF695" s="36"/>
      <c r="GG695" s="36"/>
      <c r="GH695" s="36"/>
      <c r="GI695" s="36"/>
      <c r="GJ695" s="36"/>
      <c r="GK695" s="36"/>
      <c r="GL695" s="36"/>
      <c r="GM695" s="36"/>
      <c r="GN695" s="36"/>
      <c r="GO695" s="36"/>
      <c r="GP695" s="36"/>
      <c r="GQ695" s="36"/>
      <c r="GR695" s="36"/>
      <c r="GS695" s="36"/>
      <c r="GT695" s="36"/>
      <c r="GU695" s="36"/>
      <c r="GV695" s="36"/>
      <c r="GW695" s="36"/>
      <c r="GX695" s="36"/>
      <c r="GY695" s="36"/>
      <c r="GZ695" s="36"/>
      <c r="HA695" s="36"/>
      <c r="HB695" s="36"/>
      <c r="HC695" s="36"/>
    </row>
    <row r="696" spans="1:211" s="38" customFormat="1" x14ac:dyDescent="0.25">
      <c r="A696" s="51"/>
      <c r="B696" s="97"/>
      <c r="C696" s="98"/>
      <c r="D696" s="19"/>
      <c r="E696" s="19"/>
      <c r="F696" s="19"/>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c r="BU696" s="36"/>
      <c r="BV696" s="36"/>
      <c r="BW696" s="36"/>
      <c r="BX696" s="36"/>
      <c r="BY696" s="36"/>
      <c r="BZ696" s="36"/>
      <c r="CA696" s="36"/>
      <c r="CB696" s="36"/>
      <c r="CC696" s="36"/>
      <c r="CD696" s="36"/>
      <c r="CE696" s="36"/>
      <c r="CF696" s="36"/>
      <c r="CG696" s="36"/>
      <c r="CH696" s="36"/>
      <c r="CI696" s="36"/>
      <c r="CJ696" s="36"/>
      <c r="CK696" s="36"/>
      <c r="CL696" s="36"/>
      <c r="CM696" s="36"/>
      <c r="CN696" s="36"/>
      <c r="CO696" s="36"/>
      <c r="CP696" s="36"/>
      <c r="CQ696" s="36"/>
      <c r="CR696" s="36"/>
      <c r="CS696" s="36"/>
      <c r="CT696" s="36"/>
      <c r="CU696" s="36"/>
      <c r="CV696" s="36"/>
      <c r="CW696" s="36"/>
      <c r="CX696" s="36"/>
      <c r="CY696" s="36"/>
      <c r="CZ696" s="36"/>
      <c r="DA696" s="36"/>
      <c r="DB696" s="36"/>
      <c r="DC696" s="36"/>
      <c r="DD696" s="36"/>
      <c r="DE696" s="36"/>
      <c r="DF696" s="36"/>
      <c r="DG696" s="36"/>
      <c r="DH696" s="36"/>
      <c r="DI696" s="36"/>
      <c r="DJ696" s="36"/>
      <c r="DK696" s="36"/>
      <c r="DL696" s="36"/>
      <c r="DM696" s="36"/>
      <c r="DN696" s="36"/>
      <c r="DO696" s="36"/>
      <c r="DP696" s="36"/>
      <c r="DQ696" s="36"/>
      <c r="DR696" s="36"/>
      <c r="DS696" s="36"/>
      <c r="DT696" s="36"/>
      <c r="DU696" s="36"/>
      <c r="DV696" s="36"/>
      <c r="DW696" s="36"/>
      <c r="DX696" s="36"/>
      <c r="DY696" s="36"/>
      <c r="DZ696" s="36"/>
      <c r="EA696" s="36"/>
      <c r="EB696" s="36"/>
      <c r="EC696" s="36"/>
      <c r="ED696" s="36"/>
      <c r="EE696" s="36"/>
      <c r="EF696" s="36"/>
      <c r="EG696" s="36"/>
      <c r="EH696" s="36"/>
      <c r="EI696" s="36"/>
      <c r="EJ696" s="36"/>
      <c r="EK696" s="36"/>
      <c r="EL696" s="36"/>
      <c r="EM696" s="36"/>
      <c r="EN696" s="36"/>
      <c r="EO696" s="36"/>
      <c r="EP696" s="36"/>
      <c r="EQ696" s="36"/>
      <c r="ER696" s="36"/>
      <c r="ES696" s="36"/>
      <c r="ET696" s="36"/>
      <c r="EU696" s="36"/>
      <c r="EV696" s="36"/>
      <c r="EW696" s="36"/>
      <c r="EX696" s="36"/>
      <c r="EY696" s="36"/>
      <c r="EZ696" s="36"/>
      <c r="FA696" s="36"/>
      <c r="FB696" s="36"/>
      <c r="FC696" s="36"/>
      <c r="FD696" s="36"/>
      <c r="FE696" s="36"/>
      <c r="FF696" s="36"/>
      <c r="FG696" s="36"/>
      <c r="FH696" s="36"/>
      <c r="FI696" s="36"/>
      <c r="FJ696" s="36"/>
      <c r="FK696" s="36"/>
      <c r="FL696" s="36"/>
      <c r="FM696" s="36"/>
      <c r="FN696" s="36"/>
      <c r="FO696" s="36"/>
      <c r="FP696" s="36"/>
      <c r="FQ696" s="36"/>
      <c r="FR696" s="36"/>
      <c r="FS696" s="36"/>
      <c r="FT696" s="36"/>
      <c r="FU696" s="36"/>
      <c r="FV696" s="36"/>
      <c r="FW696" s="36"/>
      <c r="FX696" s="36"/>
      <c r="FY696" s="36"/>
      <c r="FZ696" s="36"/>
      <c r="GA696" s="36"/>
      <c r="GB696" s="36"/>
      <c r="GC696" s="36"/>
      <c r="GD696" s="36"/>
      <c r="GE696" s="36"/>
      <c r="GF696" s="36"/>
      <c r="GG696" s="36"/>
      <c r="GH696" s="36"/>
      <c r="GI696" s="36"/>
      <c r="GJ696" s="36"/>
      <c r="GK696" s="36"/>
      <c r="GL696" s="36"/>
      <c r="GM696" s="36"/>
      <c r="GN696" s="36"/>
      <c r="GO696" s="36"/>
      <c r="GP696" s="36"/>
      <c r="GQ696" s="36"/>
      <c r="GR696" s="36"/>
      <c r="GS696" s="36"/>
      <c r="GT696" s="36"/>
      <c r="GU696" s="36"/>
      <c r="GV696" s="36"/>
      <c r="GW696" s="36"/>
      <c r="GX696" s="36"/>
      <c r="GY696" s="36"/>
      <c r="GZ696" s="36"/>
      <c r="HA696" s="36"/>
      <c r="HB696" s="36"/>
      <c r="HC696" s="36"/>
    </row>
    <row r="697" spans="1:211" s="38" customFormat="1" x14ac:dyDescent="0.25">
      <c r="A697" s="51"/>
      <c r="B697" s="97"/>
      <c r="C697" s="98"/>
      <c r="D697" s="19"/>
      <c r="E697" s="19"/>
      <c r="F697" s="19"/>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c r="BU697" s="36"/>
      <c r="BV697" s="36"/>
      <c r="BW697" s="36"/>
      <c r="BX697" s="36"/>
      <c r="BY697" s="36"/>
      <c r="BZ697" s="36"/>
      <c r="CA697" s="36"/>
      <c r="CB697" s="36"/>
      <c r="CC697" s="36"/>
      <c r="CD697" s="36"/>
      <c r="CE697" s="36"/>
      <c r="CF697" s="36"/>
      <c r="CG697" s="36"/>
      <c r="CH697" s="36"/>
      <c r="CI697" s="36"/>
      <c r="CJ697" s="36"/>
      <c r="CK697" s="36"/>
      <c r="CL697" s="36"/>
      <c r="CM697" s="36"/>
      <c r="CN697" s="36"/>
      <c r="CO697" s="36"/>
      <c r="CP697" s="36"/>
      <c r="CQ697" s="36"/>
      <c r="CR697" s="36"/>
      <c r="CS697" s="36"/>
      <c r="CT697" s="36"/>
      <c r="CU697" s="36"/>
      <c r="CV697" s="36"/>
      <c r="CW697" s="36"/>
      <c r="CX697" s="36"/>
      <c r="CY697" s="36"/>
      <c r="CZ697" s="36"/>
      <c r="DA697" s="36"/>
      <c r="DB697" s="36"/>
      <c r="DC697" s="36"/>
      <c r="DD697" s="36"/>
      <c r="DE697" s="36"/>
      <c r="DF697" s="36"/>
      <c r="DG697" s="36"/>
      <c r="DH697" s="36"/>
      <c r="DI697" s="36"/>
      <c r="DJ697" s="36"/>
      <c r="DK697" s="36"/>
      <c r="DL697" s="36"/>
      <c r="DM697" s="36"/>
      <c r="DN697" s="36"/>
      <c r="DO697" s="36"/>
      <c r="DP697" s="36"/>
      <c r="DQ697" s="36"/>
      <c r="DR697" s="36"/>
      <c r="DS697" s="36"/>
      <c r="DT697" s="36"/>
      <c r="DU697" s="36"/>
      <c r="DV697" s="36"/>
      <c r="DW697" s="36"/>
      <c r="DX697" s="36"/>
      <c r="DY697" s="36"/>
      <c r="DZ697" s="36"/>
      <c r="EA697" s="36"/>
      <c r="EB697" s="36"/>
      <c r="EC697" s="36"/>
      <c r="ED697" s="36"/>
      <c r="EE697" s="36"/>
      <c r="EF697" s="36"/>
      <c r="EG697" s="36"/>
      <c r="EH697" s="36"/>
      <c r="EI697" s="36"/>
      <c r="EJ697" s="36"/>
      <c r="EK697" s="36"/>
      <c r="EL697" s="36"/>
      <c r="EM697" s="36"/>
      <c r="EN697" s="36"/>
      <c r="EO697" s="36"/>
      <c r="EP697" s="36"/>
      <c r="EQ697" s="36"/>
      <c r="ER697" s="36"/>
      <c r="ES697" s="36"/>
      <c r="ET697" s="36"/>
      <c r="EU697" s="36"/>
      <c r="EV697" s="36"/>
      <c r="EW697" s="36"/>
      <c r="EX697" s="36"/>
      <c r="EY697" s="36"/>
      <c r="EZ697" s="36"/>
      <c r="FA697" s="36"/>
      <c r="FB697" s="36"/>
      <c r="FC697" s="36"/>
      <c r="FD697" s="36"/>
      <c r="FE697" s="36"/>
      <c r="FF697" s="36"/>
      <c r="FG697" s="36"/>
      <c r="FH697" s="36"/>
      <c r="FI697" s="36"/>
      <c r="FJ697" s="36"/>
      <c r="FK697" s="36"/>
      <c r="FL697" s="36"/>
      <c r="FM697" s="36"/>
      <c r="FN697" s="36"/>
      <c r="FO697" s="36"/>
      <c r="FP697" s="36"/>
      <c r="FQ697" s="36"/>
      <c r="FR697" s="36"/>
      <c r="FS697" s="36"/>
      <c r="FT697" s="36"/>
      <c r="FU697" s="36"/>
      <c r="FV697" s="36"/>
      <c r="FW697" s="36"/>
      <c r="FX697" s="36"/>
      <c r="FY697" s="36"/>
      <c r="FZ697" s="36"/>
      <c r="GA697" s="36"/>
      <c r="GB697" s="36"/>
      <c r="GC697" s="36"/>
      <c r="GD697" s="36"/>
      <c r="GE697" s="36"/>
      <c r="GF697" s="36"/>
      <c r="GG697" s="36"/>
      <c r="GH697" s="36"/>
      <c r="GI697" s="36"/>
      <c r="GJ697" s="36"/>
      <c r="GK697" s="36"/>
      <c r="GL697" s="36"/>
      <c r="GM697" s="36"/>
      <c r="GN697" s="36"/>
      <c r="GO697" s="36"/>
      <c r="GP697" s="36"/>
      <c r="GQ697" s="36"/>
      <c r="GR697" s="36"/>
      <c r="GS697" s="36"/>
      <c r="GT697" s="36"/>
      <c r="GU697" s="36"/>
      <c r="GV697" s="36"/>
      <c r="GW697" s="36"/>
      <c r="GX697" s="36"/>
      <c r="GY697" s="36"/>
      <c r="GZ697" s="36"/>
      <c r="HA697" s="36"/>
      <c r="HB697" s="36"/>
      <c r="HC697" s="36"/>
    </row>
    <row r="698" spans="1:211" s="38" customFormat="1" x14ac:dyDescent="0.25">
      <c r="A698" s="51"/>
      <c r="B698" s="97"/>
      <c r="C698" s="98"/>
      <c r="D698" s="19"/>
      <c r="E698" s="19"/>
      <c r="F698" s="19"/>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c r="BU698" s="36"/>
      <c r="BV698" s="36"/>
      <c r="BW698" s="36"/>
      <c r="BX698" s="36"/>
      <c r="BY698" s="36"/>
      <c r="BZ698" s="36"/>
      <c r="CA698" s="36"/>
      <c r="CB698" s="36"/>
      <c r="CC698" s="36"/>
      <c r="CD698" s="36"/>
      <c r="CE698" s="36"/>
      <c r="CF698" s="36"/>
      <c r="CG698" s="36"/>
      <c r="CH698" s="36"/>
      <c r="CI698" s="36"/>
      <c r="CJ698" s="36"/>
      <c r="CK698" s="36"/>
      <c r="CL698" s="36"/>
      <c r="CM698" s="36"/>
      <c r="CN698" s="36"/>
      <c r="CO698" s="36"/>
      <c r="CP698" s="36"/>
      <c r="CQ698" s="36"/>
      <c r="CR698" s="36"/>
      <c r="CS698" s="36"/>
      <c r="CT698" s="36"/>
      <c r="CU698" s="36"/>
      <c r="CV698" s="36"/>
      <c r="CW698" s="36"/>
      <c r="CX698" s="36"/>
      <c r="CY698" s="36"/>
      <c r="CZ698" s="36"/>
      <c r="DA698" s="36"/>
      <c r="DB698" s="36"/>
      <c r="DC698" s="36"/>
      <c r="DD698" s="36"/>
      <c r="DE698" s="36"/>
      <c r="DF698" s="36"/>
      <c r="DG698" s="36"/>
      <c r="DH698" s="36"/>
      <c r="DI698" s="36"/>
      <c r="DJ698" s="36"/>
      <c r="DK698" s="36"/>
      <c r="DL698" s="36"/>
      <c r="DM698" s="36"/>
      <c r="DN698" s="36"/>
      <c r="DO698" s="36"/>
      <c r="DP698" s="36"/>
      <c r="DQ698" s="36"/>
      <c r="DR698" s="36"/>
      <c r="DS698" s="36"/>
      <c r="DT698" s="36"/>
      <c r="DU698" s="36"/>
      <c r="DV698" s="36"/>
      <c r="DW698" s="36"/>
      <c r="DX698" s="36"/>
      <c r="DY698" s="36"/>
      <c r="DZ698" s="36"/>
      <c r="EA698" s="36"/>
      <c r="EB698" s="36"/>
      <c r="EC698" s="36"/>
      <c r="ED698" s="36"/>
      <c r="EE698" s="36"/>
      <c r="EF698" s="36"/>
      <c r="EG698" s="36"/>
      <c r="EH698" s="36"/>
      <c r="EI698" s="36"/>
      <c r="EJ698" s="36"/>
      <c r="EK698" s="36"/>
      <c r="EL698" s="36"/>
      <c r="EM698" s="36"/>
      <c r="EN698" s="36"/>
      <c r="EO698" s="36"/>
      <c r="EP698" s="36"/>
      <c r="EQ698" s="36"/>
      <c r="ER698" s="36"/>
      <c r="ES698" s="36"/>
      <c r="ET698" s="36"/>
      <c r="EU698" s="36"/>
      <c r="EV698" s="36"/>
      <c r="EW698" s="36"/>
      <c r="EX698" s="36"/>
      <c r="EY698" s="36"/>
      <c r="EZ698" s="36"/>
      <c r="FA698" s="36"/>
      <c r="FB698" s="36"/>
      <c r="FC698" s="36"/>
      <c r="FD698" s="36"/>
      <c r="FE698" s="36"/>
      <c r="FF698" s="36"/>
      <c r="FG698" s="36"/>
      <c r="FH698" s="36"/>
      <c r="FI698" s="36"/>
      <c r="FJ698" s="36"/>
      <c r="FK698" s="36"/>
      <c r="FL698" s="36"/>
      <c r="FM698" s="36"/>
      <c r="FN698" s="36"/>
      <c r="FO698" s="36"/>
      <c r="FP698" s="36"/>
      <c r="FQ698" s="36"/>
      <c r="FR698" s="36"/>
      <c r="FS698" s="36"/>
      <c r="FT698" s="36"/>
      <c r="FU698" s="36"/>
      <c r="FV698" s="36"/>
      <c r="FW698" s="36"/>
      <c r="FX698" s="36"/>
      <c r="FY698" s="36"/>
      <c r="FZ698" s="36"/>
      <c r="GA698" s="36"/>
      <c r="GB698" s="36"/>
      <c r="GC698" s="36"/>
      <c r="GD698" s="36"/>
      <c r="GE698" s="36"/>
      <c r="GF698" s="36"/>
      <c r="GG698" s="36"/>
      <c r="GH698" s="36"/>
      <c r="GI698" s="36"/>
      <c r="GJ698" s="36"/>
      <c r="GK698" s="36"/>
      <c r="GL698" s="36"/>
      <c r="GM698" s="36"/>
      <c r="GN698" s="36"/>
      <c r="GO698" s="36"/>
      <c r="GP698" s="36"/>
      <c r="GQ698" s="36"/>
      <c r="GR698" s="36"/>
      <c r="GS698" s="36"/>
      <c r="GT698" s="36"/>
      <c r="GU698" s="36"/>
      <c r="GV698" s="36"/>
      <c r="GW698" s="36"/>
      <c r="GX698" s="36"/>
      <c r="GY698" s="36"/>
      <c r="GZ698" s="36"/>
      <c r="HA698" s="36"/>
      <c r="HB698" s="36"/>
      <c r="HC698" s="36"/>
    </row>
    <row r="699" spans="1:211" s="38" customFormat="1" x14ac:dyDescent="0.25">
      <c r="A699" s="51"/>
      <c r="B699" s="97"/>
      <c r="C699" s="98"/>
      <c r="D699" s="19"/>
      <c r="E699" s="19"/>
      <c r="F699" s="19"/>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c r="BU699" s="36"/>
      <c r="BV699" s="36"/>
      <c r="BW699" s="36"/>
      <c r="BX699" s="36"/>
      <c r="BY699" s="36"/>
      <c r="BZ699" s="36"/>
      <c r="CA699" s="36"/>
      <c r="CB699" s="36"/>
      <c r="CC699" s="36"/>
      <c r="CD699" s="36"/>
      <c r="CE699" s="36"/>
      <c r="CF699" s="36"/>
      <c r="CG699" s="36"/>
      <c r="CH699" s="36"/>
      <c r="CI699" s="36"/>
      <c r="CJ699" s="36"/>
      <c r="CK699" s="36"/>
      <c r="CL699" s="36"/>
      <c r="CM699" s="36"/>
      <c r="CN699" s="36"/>
      <c r="CO699" s="36"/>
      <c r="CP699" s="36"/>
      <c r="CQ699" s="36"/>
      <c r="CR699" s="36"/>
      <c r="CS699" s="36"/>
      <c r="CT699" s="36"/>
      <c r="CU699" s="36"/>
      <c r="CV699" s="36"/>
      <c r="CW699" s="36"/>
      <c r="CX699" s="36"/>
      <c r="CY699" s="36"/>
      <c r="CZ699" s="36"/>
      <c r="DA699" s="36"/>
      <c r="DB699" s="36"/>
      <c r="DC699" s="36"/>
      <c r="DD699" s="36"/>
      <c r="DE699" s="36"/>
      <c r="DF699" s="36"/>
      <c r="DG699" s="36"/>
      <c r="DH699" s="36"/>
      <c r="DI699" s="36"/>
      <c r="DJ699" s="36"/>
      <c r="DK699" s="36"/>
      <c r="DL699" s="36"/>
      <c r="DM699" s="36"/>
      <c r="DN699" s="36"/>
      <c r="DO699" s="36"/>
      <c r="DP699" s="36"/>
      <c r="DQ699" s="36"/>
      <c r="DR699" s="36"/>
      <c r="DS699" s="36"/>
      <c r="DT699" s="36"/>
      <c r="DU699" s="36"/>
      <c r="DV699" s="36"/>
      <c r="DW699" s="36"/>
      <c r="DX699" s="36"/>
      <c r="DY699" s="36"/>
      <c r="DZ699" s="36"/>
      <c r="EA699" s="36"/>
      <c r="EB699" s="36"/>
      <c r="EC699" s="36"/>
      <c r="ED699" s="36"/>
      <c r="EE699" s="36"/>
      <c r="EF699" s="36"/>
      <c r="EG699" s="36"/>
      <c r="EH699" s="36"/>
      <c r="EI699" s="36"/>
      <c r="EJ699" s="36"/>
      <c r="EK699" s="36"/>
      <c r="EL699" s="36"/>
      <c r="EM699" s="36"/>
      <c r="EN699" s="36"/>
      <c r="EO699" s="36"/>
      <c r="EP699" s="36"/>
      <c r="EQ699" s="36"/>
      <c r="ER699" s="36"/>
      <c r="ES699" s="36"/>
      <c r="ET699" s="36"/>
      <c r="EU699" s="36"/>
      <c r="EV699" s="36"/>
      <c r="EW699" s="36"/>
      <c r="EX699" s="36"/>
      <c r="EY699" s="36"/>
      <c r="EZ699" s="36"/>
      <c r="FA699" s="36"/>
      <c r="FB699" s="36"/>
      <c r="FC699" s="36"/>
      <c r="FD699" s="36"/>
      <c r="FE699" s="36"/>
      <c r="FF699" s="36"/>
      <c r="FG699" s="36"/>
      <c r="FH699" s="36"/>
      <c r="FI699" s="36"/>
      <c r="FJ699" s="36"/>
      <c r="FK699" s="36"/>
      <c r="FL699" s="36"/>
      <c r="FM699" s="36"/>
      <c r="FN699" s="36"/>
      <c r="FO699" s="36"/>
      <c r="FP699" s="36"/>
      <c r="FQ699" s="36"/>
      <c r="FR699" s="36"/>
      <c r="FS699" s="36"/>
      <c r="FT699" s="36"/>
      <c r="FU699" s="36"/>
      <c r="FV699" s="36"/>
      <c r="FW699" s="36"/>
      <c r="FX699" s="36"/>
      <c r="FY699" s="36"/>
      <c r="FZ699" s="36"/>
      <c r="GA699" s="36"/>
      <c r="GB699" s="36"/>
      <c r="GC699" s="36"/>
      <c r="GD699" s="36"/>
      <c r="GE699" s="36"/>
      <c r="GF699" s="36"/>
      <c r="GG699" s="36"/>
      <c r="GH699" s="36"/>
      <c r="GI699" s="36"/>
      <c r="GJ699" s="36"/>
      <c r="GK699" s="36"/>
      <c r="GL699" s="36"/>
      <c r="GM699" s="36"/>
      <c r="GN699" s="36"/>
      <c r="GO699" s="36"/>
      <c r="GP699" s="36"/>
      <c r="GQ699" s="36"/>
      <c r="GR699" s="36"/>
      <c r="GS699" s="36"/>
      <c r="GT699" s="36"/>
      <c r="GU699" s="36"/>
      <c r="GV699" s="36"/>
      <c r="GW699" s="36"/>
      <c r="GX699" s="36"/>
      <c r="GY699" s="36"/>
      <c r="GZ699" s="36"/>
      <c r="HA699" s="36"/>
      <c r="HB699" s="36"/>
      <c r="HC699" s="36"/>
    </row>
    <row r="700" spans="1:211" s="38" customFormat="1" x14ac:dyDescent="0.25">
      <c r="A700" s="51"/>
      <c r="B700" s="97"/>
      <c r="C700" s="98"/>
      <c r="D700" s="19"/>
      <c r="E700" s="19"/>
      <c r="F700" s="19"/>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c r="BU700" s="36"/>
      <c r="BV700" s="36"/>
      <c r="BW700" s="36"/>
      <c r="BX700" s="36"/>
      <c r="BY700" s="36"/>
      <c r="BZ700" s="36"/>
      <c r="CA700" s="36"/>
      <c r="CB700" s="36"/>
      <c r="CC700" s="36"/>
      <c r="CD700" s="36"/>
      <c r="CE700" s="36"/>
      <c r="CF700" s="36"/>
      <c r="CG700" s="36"/>
      <c r="CH700" s="36"/>
      <c r="CI700" s="36"/>
      <c r="CJ700" s="36"/>
      <c r="CK700" s="36"/>
      <c r="CL700" s="36"/>
      <c r="CM700" s="36"/>
      <c r="CN700" s="36"/>
      <c r="CO700" s="36"/>
      <c r="CP700" s="36"/>
      <c r="CQ700" s="36"/>
      <c r="CR700" s="36"/>
      <c r="CS700" s="36"/>
      <c r="CT700" s="36"/>
      <c r="CU700" s="36"/>
      <c r="CV700" s="36"/>
      <c r="CW700" s="36"/>
      <c r="CX700" s="36"/>
      <c r="CY700" s="36"/>
      <c r="CZ700" s="36"/>
      <c r="DA700" s="36"/>
      <c r="DB700" s="36"/>
      <c r="DC700" s="36"/>
      <c r="DD700" s="36"/>
      <c r="DE700" s="36"/>
      <c r="DF700" s="36"/>
      <c r="DG700" s="36"/>
      <c r="DH700" s="36"/>
      <c r="DI700" s="36"/>
      <c r="DJ700" s="36"/>
      <c r="DK700" s="36"/>
      <c r="DL700" s="36"/>
      <c r="DM700" s="36"/>
      <c r="DN700" s="36"/>
      <c r="DO700" s="36"/>
      <c r="DP700" s="36"/>
      <c r="DQ700" s="36"/>
      <c r="DR700" s="36"/>
      <c r="DS700" s="36"/>
      <c r="DT700" s="36"/>
      <c r="DU700" s="36"/>
      <c r="DV700" s="36"/>
      <c r="DW700" s="36"/>
      <c r="DX700" s="36"/>
      <c r="DY700" s="36"/>
      <c r="DZ700" s="36"/>
      <c r="EA700" s="36"/>
      <c r="EB700" s="36"/>
      <c r="EC700" s="36"/>
      <c r="ED700" s="36"/>
      <c r="EE700" s="36"/>
      <c r="EF700" s="36"/>
      <c r="EG700" s="36"/>
      <c r="EH700" s="36"/>
      <c r="EI700" s="36"/>
      <c r="EJ700" s="36"/>
      <c r="EK700" s="36"/>
      <c r="EL700" s="36"/>
      <c r="EM700" s="36"/>
      <c r="EN700" s="36"/>
      <c r="EO700" s="36"/>
      <c r="EP700" s="36"/>
      <c r="EQ700" s="36"/>
      <c r="ER700" s="36"/>
      <c r="ES700" s="36"/>
      <c r="ET700" s="36"/>
      <c r="EU700" s="36"/>
      <c r="EV700" s="36"/>
      <c r="EW700" s="36"/>
      <c r="EX700" s="36"/>
      <c r="EY700" s="36"/>
      <c r="EZ700" s="36"/>
      <c r="FA700" s="36"/>
      <c r="FB700" s="36"/>
      <c r="FC700" s="36"/>
      <c r="FD700" s="36"/>
      <c r="FE700" s="36"/>
      <c r="FF700" s="36"/>
      <c r="FG700" s="36"/>
      <c r="FH700" s="36"/>
      <c r="FI700" s="36"/>
      <c r="FJ700" s="36"/>
      <c r="FK700" s="36"/>
      <c r="FL700" s="36"/>
      <c r="FM700" s="36"/>
      <c r="FN700" s="36"/>
      <c r="FO700" s="36"/>
      <c r="FP700" s="36"/>
      <c r="FQ700" s="36"/>
      <c r="FR700" s="36"/>
      <c r="FS700" s="36"/>
      <c r="FT700" s="36"/>
      <c r="FU700" s="36"/>
      <c r="FV700" s="36"/>
      <c r="FW700" s="36"/>
      <c r="FX700" s="36"/>
      <c r="FY700" s="36"/>
      <c r="FZ700" s="36"/>
      <c r="GA700" s="36"/>
      <c r="GB700" s="36"/>
      <c r="GC700" s="36"/>
      <c r="GD700" s="36"/>
      <c r="GE700" s="36"/>
      <c r="GF700" s="36"/>
      <c r="GG700" s="36"/>
      <c r="GH700" s="36"/>
      <c r="GI700" s="36"/>
      <c r="GJ700" s="36"/>
      <c r="GK700" s="36"/>
      <c r="GL700" s="36"/>
      <c r="GM700" s="36"/>
      <c r="GN700" s="36"/>
      <c r="GO700" s="36"/>
      <c r="GP700" s="36"/>
      <c r="GQ700" s="36"/>
      <c r="GR700" s="36"/>
      <c r="GS700" s="36"/>
      <c r="GT700" s="36"/>
      <c r="GU700" s="36"/>
      <c r="GV700" s="36"/>
      <c r="GW700" s="36"/>
      <c r="GX700" s="36"/>
      <c r="GY700" s="36"/>
      <c r="GZ700" s="36"/>
      <c r="HA700" s="36"/>
      <c r="HB700" s="36"/>
      <c r="HC700" s="36"/>
    </row>
    <row r="701" spans="1:211" s="38" customFormat="1" x14ac:dyDescent="0.25">
      <c r="A701" s="51"/>
      <c r="B701" s="97"/>
      <c r="C701" s="98"/>
      <c r="D701" s="19"/>
      <c r="E701" s="19"/>
      <c r="F701" s="19"/>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c r="BU701" s="36"/>
      <c r="BV701" s="36"/>
      <c r="BW701" s="36"/>
      <c r="BX701" s="36"/>
      <c r="BY701" s="36"/>
      <c r="BZ701" s="36"/>
      <c r="CA701" s="36"/>
      <c r="CB701" s="36"/>
      <c r="CC701" s="36"/>
      <c r="CD701" s="36"/>
      <c r="CE701" s="36"/>
      <c r="CF701" s="36"/>
      <c r="CG701" s="36"/>
      <c r="CH701" s="36"/>
      <c r="CI701" s="36"/>
      <c r="CJ701" s="36"/>
      <c r="CK701" s="36"/>
      <c r="CL701" s="36"/>
      <c r="CM701" s="36"/>
      <c r="CN701" s="36"/>
      <c r="CO701" s="36"/>
      <c r="CP701" s="36"/>
      <c r="CQ701" s="36"/>
      <c r="CR701" s="36"/>
      <c r="CS701" s="36"/>
      <c r="CT701" s="36"/>
      <c r="CU701" s="36"/>
      <c r="CV701" s="36"/>
      <c r="CW701" s="36"/>
      <c r="CX701" s="36"/>
      <c r="CY701" s="36"/>
      <c r="CZ701" s="36"/>
      <c r="DA701" s="36"/>
      <c r="DB701" s="36"/>
      <c r="DC701" s="36"/>
      <c r="DD701" s="36"/>
      <c r="DE701" s="36"/>
      <c r="DF701" s="36"/>
      <c r="DG701" s="36"/>
      <c r="DH701" s="36"/>
      <c r="DI701" s="36"/>
      <c r="DJ701" s="36"/>
      <c r="DK701" s="36"/>
      <c r="DL701" s="36"/>
      <c r="DM701" s="36"/>
      <c r="DN701" s="36"/>
      <c r="DO701" s="36"/>
      <c r="DP701" s="36"/>
      <c r="DQ701" s="36"/>
      <c r="DR701" s="36"/>
      <c r="DS701" s="36"/>
      <c r="DT701" s="36"/>
      <c r="DU701" s="36"/>
      <c r="DV701" s="36"/>
      <c r="DW701" s="36"/>
      <c r="DX701" s="36"/>
      <c r="DY701" s="36"/>
      <c r="DZ701" s="36"/>
      <c r="EA701" s="36"/>
      <c r="EB701" s="36"/>
      <c r="EC701" s="36"/>
      <c r="ED701" s="36"/>
      <c r="EE701" s="36"/>
      <c r="EF701" s="36"/>
      <c r="EG701" s="36"/>
      <c r="EH701" s="36"/>
      <c r="EI701" s="36"/>
      <c r="EJ701" s="36"/>
      <c r="EK701" s="36"/>
      <c r="EL701" s="36"/>
      <c r="EM701" s="36"/>
      <c r="EN701" s="36"/>
      <c r="EO701" s="36"/>
      <c r="EP701" s="36"/>
      <c r="EQ701" s="36"/>
      <c r="ER701" s="36"/>
      <c r="ES701" s="36"/>
      <c r="ET701" s="36"/>
      <c r="EU701" s="36"/>
      <c r="EV701" s="36"/>
      <c r="EW701" s="36"/>
      <c r="EX701" s="36"/>
      <c r="EY701" s="36"/>
      <c r="EZ701" s="36"/>
      <c r="FA701" s="36"/>
      <c r="FB701" s="36"/>
      <c r="FC701" s="36"/>
      <c r="FD701" s="36"/>
      <c r="FE701" s="36"/>
      <c r="FF701" s="36"/>
      <c r="FG701" s="36"/>
      <c r="FH701" s="36"/>
      <c r="FI701" s="36"/>
      <c r="FJ701" s="36"/>
      <c r="FK701" s="36"/>
      <c r="FL701" s="36"/>
      <c r="FM701" s="36"/>
      <c r="FN701" s="36"/>
      <c r="FO701" s="36"/>
      <c r="FP701" s="36"/>
      <c r="FQ701" s="36"/>
      <c r="FR701" s="36"/>
      <c r="FS701" s="36"/>
      <c r="FT701" s="36"/>
      <c r="FU701" s="36"/>
      <c r="FV701" s="36"/>
      <c r="FW701" s="36"/>
      <c r="FX701" s="36"/>
      <c r="FY701" s="36"/>
      <c r="FZ701" s="36"/>
      <c r="GA701" s="36"/>
      <c r="GB701" s="36"/>
      <c r="GC701" s="36"/>
      <c r="GD701" s="36"/>
      <c r="GE701" s="36"/>
      <c r="GF701" s="36"/>
      <c r="GG701" s="36"/>
      <c r="GH701" s="36"/>
      <c r="GI701" s="36"/>
      <c r="GJ701" s="36"/>
      <c r="GK701" s="36"/>
      <c r="GL701" s="36"/>
      <c r="GM701" s="36"/>
      <c r="GN701" s="36"/>
      <c r="GO701" s="36"/>
      <c r="GP701" s="36"/>
      <c r="GQ701" s="36"/>
      <c r="GR701" s="36"/>
      <c r="GS701" s="36"/>
      <c r="GT701" s="36"/>
      <c r="GU701" s="36"/>
      <c r="GV701" s="36"/>
      <c r="GW701" s="36"/>
      <c r="GX701" s="36"/>
      <c r="GY701" s="36"/>
      <c r="GZ701" s="36"/>
      <c r="HA701" s="36"/>
      <c r="HB701" s="36"/>
      <c r="HC701" s="36"/>
    </row>
    <row r="702" spans="1:211" s="38" customFormat="1" x14ac:dyDescent="0.25">
      <c r="A702" s="51"/>
      <c r="B702" s="97"/>
      <c r="C702" s="98"/>
      <c r="D702" s="19"/>
      <c r="E702" s="19"/>
      <c r="F702" s="19"/>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c r="BU702" s="36"/>
      <c r="BV702" s="36"/>
      <c r="BW702" s="36"/>
      <c r="BX702" s="36"/>
      <c r="BY702" s="36"/>
      <c r="BZ702" s="36"/>
      <c r="CA702" s="36"/>
      <c r="CB702" s="36"/>
      <c r="CC702" s="36"/>
      <c r="CD702" s="36"/>
      <c r="CE702" s="36"/>
      <c r="CF702" s="36"/>
      <c r="CG702" s="36"/>
      <c r="CH702" s="36"/>
      <c r="CI702" s="36"/>
      <c r="CJ702" s="36"/>
      <c r="CK702" s="36"/>
      <c r="CL702" s="36"/>
      <c r="CM702" s="36"/>
      <c r="CN702" s="36"/>
      <c r="CO702" s="36"/>
      <c r="CP702" s="36"/>
      <c r="CQ702" s="36"/>
      <c r="CR702" s="36"/>
      <c r="CS702" s="36"/>
      <c r="CT702" s="36"/>
      <c r="CU702" s="36"/>
      <c r="CV702" s="36"/>
      <c r="CW702" s="36"/>
      <c r="CX702" s="36"/>
      <c r="CY702" s="36"/>
      <c r="CZ702" s="36"/>
      <c r="DA702" s="36"/>
      <c r="DB702" s="36"/>
      <c r="DC702" s="36"/>
      <c r="DD702" s="36"/>
      <c r="DE702" s="36"/>
      <c r="DF702" s="36"/>
      <c r="DG702" s="36"/>
      <c r="DH702" s="36"/>
      <c r="DI702" s="36"/>
      <c r="DJ702" s="36"/>
      <c r="DK702" s="36"/>
      <c r="DL702" s="36"/>
      <c r="DM702" s="36"/>
      <c r="DN702" s="36"/>
      <c r="DO702" s="36"/>
      <c r="DP702" s="36"/>
      <c r="DQ702" s="36"/>
      <c r="DR702" s="36"/>
      <c r="DS702" s="36"/>
      <c r="DT702" s="36"/>
      <c r="DU702" s="36"/>
      <c r="DV702" s="36"/>
      <c r="DW702" s="36"/>
      <c r="DX702" s="36"/>
      <c r="DY702" s="36"/>
      <c r="DZ702" s="36"/>
      <c r="EA702" s="36"/>
      <c r="EB702" s="36"/>
      <c r="EC702" s="36"/>
      <c r="ED702" s="36"/>
      <c r="EE702" s="36"/>
      <c r="EF702" s="36"/>
      <c r="EG702" s="36"/>
      <c r="EH702" s="36"/>
      <c r="EI702" s="36"/>
      <c r="EJ702" s="36"/>
      <c r="EK702" s="36"/>
      <c r="EL702" s="36"/>
      <c r="EM702" s="36"/>
      <c r="EN702" s="36"/>
      <c r="EO702" s="36"/>
      <c r="EP702" s="36"/>
      <c r="EQ702" s="36"/>
      <c r="ER702" s="36"/>
      <c r="ES702" s="36"/>
      <c r="ET702" s="36"/>
      <c r="EU702" s="36"/>
      <c r="EV702" s="36"/>
      <c r="EW702" s="36"/>
      <c r="EX702" s="36"/>
      <c r="EY702" s="36"/>
      <c r="EZ702" s="36"/>
      <c r="FA702" s="36"/>
      <c r="FB702" s="36"/>
      <c r="FC702" s="36"/>
      <c r="FD702" s="36"/>
      <c r="FE702" s="36"/>
      <c r="FF702" s="36"/>
      <c r="FG702" s="36"/>
      <c r="FH702" s="36"/>
      <c r="FI702" s="36"/>
      <c r="FJ702" s="36"/>
      <c r="FK702" s="36"/>
      <c r="FL702" s="36"/>
      <c r="FM702" s="36"/>
      <c r="FN702" s="36"/>
      <c r="FO702" s="36"/>
      <c r="FP702" s="36"/>
      <c r="FQ702" s="36"/>
      <c r="FR702" s="36"/>
      <c r="FS702" s="36"/>
      <c r="FT702" s="36"/>
      <c r="FU702" s="36"/>
      <c r="FV702" s="36"/>
      <c r="FW702" s="36"/>
      <c r="FX702" s="36"/>
      <c r="FY702" s="36"/>
      <c r="FZ702" s="36"/>
      <c r="GA702" s="36"/>
      <c r="GB702" s="36"/>
      <c r="GC702" s="36"/>
      <c r="GD702" s="36"/>
      <c r="GE702" s="36"/>
      <c r="GF702" s="36"/>
      <c r="GG702" s="36"/>
      <c r="GH702" s="36"/>
      <c r="GI702" s="36"/>
      <c r="GJ702" s="36"/>
      <c r="GK702" s="36"/>
      <c r="GL702" s="36"/>
      <c r="GM702" s="36"/>
      <c r="GN702" s="36"/>
      <c r="GO702" s="36"/>
      <c r="GP702" s="36"/>
      <c r="GQ702" s="36"/>
      <c r="GR702" s="36"/>
      <c r="GS702" s="36"/>
      <c r="GT702" s="36"/>
      <c r="GU702" s="36"/>
      <c r="GV702" s="36"/>
      <c r="GW702" s="36"/>
      <c r="GX702" s="36"/>
      <c r="GY702" s="36"/>
      <c r="GZ702" s="36"/>
      <c r="HA702" s="36"/>
      <c r="HB702" s="36"/>
      <c r="HC702" s="36"/>
    </row>
    <row r="703" spans="1:211" s="38" customFormat="1" x14ac:dyDescent="0.25">
      <c r="A703" s="51"/>
      <c r="B703" s="97"/>
      <c r="C703" s="98"/>
      <c r="D703" s="19"/>
      <c r="E703" s="19"/>
      <c r="F703" s="19"/>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c r="BU703" s="36"/>
      <c r="BV703" s="36"/>
      <c r="BW703" s="36"/>
      <c r="BX703" s="36"/>
      <c r="BY703" s="36"/>
      <c r="BZ703" s="36"/>
      <c r="CA703" s="36"/>
      <c r="CB703" s="36"/>
      <c r="CC703" s="36"/>
      <c r="CD703" s="36"/>
      <c r="CE703" s="36"/>
      <c r="CF703" s="36"/>
      <c r="CG703" s="36"/>
      <c r="CH703" s="36"/>
      <c r="CI703" s="36"/>
      <c r="CJ703" s="36"/>
      <c r="CK703" s="36"/>
      <c r="CL703" s="36"/>
      <c r="CM703" s="36"/>
      <c r="CN703" s="36"/>
      <c r="CO703" s="36"/>
      <c r="CP703" s="36"/>
      <c r="CQ703" s="36"/>
      <c r="CR703" s="36"/>
      <c r="CS703" s="36"/>
      <c r="CT703" s="36"/>
      <c r="CU703" s="36"/>
      <c r="CV703" s="36"/>
      <c r="CW703" s="36"/>
      <c r="CX703" s="36"/>
      <c r="CY703" s="36"/>
      <c r="CZ703" s="36"/>
      <c r="DA703" s="36"/>
      <c r="DB703" s="36"/>
      <c r="DC703" s="36"/>
      <c r="DD703" s="36"/>
      <c r="DE703" s="36"/>
      <c r="DF703" s="36"/>
      <c r="DG703" s="36"/>
      <c r="DH703" s="36"/>
      <c r="DI703" s="36"/>
      <c r="DJ703" s="36"/>
      <c r="DK703" s="36"/>
      <c r="DL703" s="36"/>
      <c r="DM703" s="36"/>
      <c r="DN703" s="36"/>
      <c r="DO703" s="36"/>
      <c r="DP703" s="36"/>
      <c r="DQ703" s="36"/>
      <c r="DR703" s="36"/>
      <c r="DS703" s="36"/>
      <c r="DT703" s="36"/>
      <c r="DU703" s="36"/>
      <c r="DV703" s="36"/>
      <c r="DW703" s="36"/>
      <c r="DX703" s="36"/>
      <c r="DY703" s="36"/>
      <c r="DZ703" s="36"/>
      <c r="EA703" s="36"/>
      <c r="EB703" s="36"/>
      <c r="EC703" s="36"/>
      <c r="ED703" s="36"/>
      <c r="EE703" s="36"/>
      <c r="EF703" s="36"/>
      <c r="EG703" s="36"/>
      <c r="EH703" s="36"/>
      <c r="EI703" s="36"/>
      <c r="EJ703" s="36"/>
      <c r="EK703" s="36"/>
      <c r="EL703" s="36"/>
      <c r="EM703" s="36"/>
      <c r="EN703" s="36"/>
      <c r="EO703" s="36"/>
      <c r="EP703" s="36"/>
      <c r="EQ703" s="36"/>
      <c r="ER703" s="36"/>
      <c r="ES703" s="36"/>
      <c r="ET703" s="36"/>
      <c r="EU703" s="36"/>
      <c r="EV703" s="36"/>
      <c r="EW703" s="36"/>
      <c r="EX703" s="36"/>
      <c r="EY703" s="36"/>
      <c r="EZ703" s="36"/>
      <c r="FA703" s="36"/>
      <c r="FB703" s="36"/>
      <c r="FC703" s="36"/>
      <c r="FD703" s="36"/>
      <c r="FE703" s="36"/>
      <c r="FF703" s="36"/>
      <c r="FG703" s="36"/>
      <c r="FH703" s="36"/>
      <c r="FI703" s="36"/>
      <c r="FJ703" s="36"/>
      <c r="FK703" s="36"/>
      <c r="FL703" s="36"/>
      <c r="FM703" s="36"/>
      <c r="FN703" s="36"/>
      <c r="FO703" s="36"/>
      <c r="FP703" s="36"/>
      <c r="FQ703" s="36"/>
      <c r="FR703" s="36"/>
      <c r="FS703" s="36"/>
      <c r="FT703" s="36"/>
      <c r="FU703" s="36"/>
      <c r="FV703" s="36"/>
      <c r="FW703" s="36"/>
      <c r="FX703" s="36"/>
      <c r="FY703" s="36"/>
      <c r="FZ703" s="36"/>
      <c r="GA703" s="36"/>
      <c r="GB703" s="36"/>
      <c r="GC703" s="36"/>
      <c r="GD703" s="36"/>
      <c r="GE703" s="36"/>
      <c r="GF703" s="36"/>
      <c r="GG703" s="36"/>
      <c r="GH703" s="36"/>
      <c r="GI703" s="36"/>
      <c r="GJ703" s="36"/>
      <c r="GK703" s="36"/>
      <c r="GL703" s="36"/>
      <c r="GM703" s="36"/>
      <c r="GN703" s="36"/>
      <c r="GO703" s="36"/>
      <c r="GP703" s="36"/>
      <c r="GQ703" s="36"/>
      <c r="GR703" s="36"/>
      <c r="GS703" s="36"/>
      <c r="GT703" s="36"/>
      <c r="GU703" s="36"/>
      <c r="GV703" s="36"/>
      <c r="GW703" s="36"/>
      <c r="GX703" s="36"/>
      <c r="GY703" s="36"/>
      <c r="GZ703" s="36"/>
      <c r="HA703" s="36"/>
      <c r="HB703" s="36"/>
      <c r="HC703" s="36"/>
    </row>
    <row r="704" spans="1:211" s="38" customFormat="1" x14ac:dyDescent="0.25">
      <c r="A704" s="51"/>
      <c r="B704" s="97"/>
      <c r="C704" s="98"/>
      <c r="D704" s="19"/>
      <c r="E704" s="19"/>
      <c r="F704" s="19"/>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c r="BU704" s="36"/>
      <c r="BV704" s="36"/>
      <c r="BW704" s="36"/>
      <c r="BX704" s="36"/>
      <c r="BY704" s="36"/>
      <c r="BZ704" s="36"/>
      <c r="CA704" s="36"/>
      <c r="CB704" s="36"/>
      <c r="CC704" s="36"/>
      <c r="CD704" s="36"/>
      <c r="CE704" s="36"/>
      <c r="CF704" s="36"/>
      <c r="CG704" s="36"/>
      <c r="CH704" s="36"/>
      <c r="CI704" s="36"/>
      <c r="CJ704" s="36"/>
      <c r="CK704" s="36"/>
      <c r="CL704" s="36"/>
      <c r="CM704" s="36"/>
      <c r="CN704" s="36"/>
      <c r="CO704" s="36"/>
      <c r="CP704" s="36"/>
      <c r="CQ704" s="36"/>
      <c r="CR704" s="36"/>
      <c r="CS704" s="36"/>
      <c r="CT704" s="36"/>
      <c r="CU704" s="36"/>
      <c r="CV704" s="36"/>
      <c r="CW704" s="36"/>
      <c r="CX704" s="36"/>
      <c r="CY704" s="36"/>
      <c r="CZ704" s="36"/>
      <c r="DA704" s="36"/>
      <c r="DB704" s="36"/>
      <c r="DC704" s="36"/>
      <c r="DD704" s="36"/>
      <c r="DE704" s="36"/>
      <c r="DF704" s="36"/>
      <c r="DG704" s="36"/>
      <c r="DH704" s="36"/>
      <c r="DI704" s="36"/>
      <c r="DJ704" s="36"/>
      <c r="DK704" s="36"/>
      <c r="DL704" s="36"/>
      <c r="DM704" s="36"/>
      <c r="DN704" s="36"/>
      <c r="DO704" s="36"/>
      <c r="DP704" s="36"/>
      <c r="DQ704" s="36"/>
      <c r="DR704" s="36"/>
      <c r="DS704" s="36"/>
      <c r="DT704" s="36"/>
      <c r="DU704" s="36"/>
      <c r="DV704" s="36"/>
      <c r="DW704" s="36"/>
      <c r="DX704" s="36"/>
      <c r="DY704" s="36"/>
      <c r="DZ704" s="36"/>
      <c r="EA704" s="36"/>
      <c r="EB704" s="36"/>
      <c r="EC704" s="36"/>
      <c r="ED704" s="36"/>
      <c r="EE704" s="36"/>
      <c r="EF704" s="36"/>
      <c r="EG704" s="36"/>
      <c r="EH704" s="36"/>
      <c r="EI704" s="36"/>
      <c r="EJ704" s="36"/>
      <c r="EK704" s="36"/>
      <c r="EL704" s="36"/>
      <c r="EM704" s="36"/>
      <c r="EN704" s="36"/>
      <c r="EO704" s="36"/>
      <c r="EP704" s="36"/>
      <c r="EQ704" s="36"/>
      <c r="ER704" s="36"/>
      <c r="ES704" s="36"/>
      <c r="ET704" s="36"/>
      <c r="EU704" s="36"/>
      <c r="EV704" s="36"/>
      <c r="EW704" s="36"/>
      <c r="EX704" s="36"/>
      <c r="EY704" s="36"/>
      <c r="EZ704" s="36"/>
      <c r="FA704" s="36"/>
      <c r="FB704" s="36"/>
      <c r="FC704" s="36"/>
      <c r="FD704" s="36"/>
      <c r="FE704" s="36"/>
      <c r="FF704" s="36"/>
      <c r="FG704" s="36"/>
      <c r="FH704" s="36"/>
      <c r="FI704" s="36"/>
      <c r="FJ704" s="36"/>
      <c r="FK704" s="36"/>
      <c r="FL704" s="36"/>
      <c r="FM704" s="36"/>
      <c r="FN704" s="36"/>
      <c r="FO704" s="36"/>
      <c r="FP704" s="36"/>
      <c r="FQ704" s="36"/>
      <c r="FR704" s="36"/>
      <c r="FS704" s="36"/>
      <c r="FT704" s="36"/>
      <c r="FU704" s="36"/>
      <c r="FV704" s="36"/>
      <c r="FW704" s="36"/>
      <c r="FX704" s="36"/>
      <c r="FY704" s="36"/>
      <c r="FZ704" s="36"/>
      <c r="GA704" s="36"/>
      <c r="GB704" s="36"/>
      <c r="GC704" s="36"/>
      <c r="GD704" s="36"/>
      <c r="GE704" s="36"/>
      <c r="GF704" s="36"/>
      <c r="GG704" s="36"/>
      <c r="GH704" s="36"/>
      <c r="GI704" s="36"/>
      <c r="GJ704" s="36"/>
      <c r="GK704" s="36"/>
      <c r="GL704" s="36"/>
      <c r="GM704" s="36"/>
      <c r="GN704" s="36"/>
      <c r="GO704" s="36"/>
      <c r="GP704" s="36"/>
      <c r="GQ704" s="36"/>
      <c r="GR704" s="36"/>
      <c r="GS704" s="36"/>
      <c r="GT704" s="36"/>
      <c r="GU704" s="36"/>
      <c r="GV704" s="36"/>
      <c r="GW704" s="36"/>
      <c r="GX704" s="36"/>
      <c r="GY704" s="36"/>
      <c r="GZ704" s="36"/>
      <c r="HA704" s="36"/>
      <c r="HB704" s="36"/>
      <c r="HC704" s="36"/>
    </row>
    <row r="705" spans="1:211" s="38" customFormat="1" x14ac:dyDescent="0.25">
      <c r="A705" s="51"/>
      <c r="B705" s="97"/>
      <c r="C705" s="98"/>
      <c r="D705" s="19"/>
      <c r="E705" s="19"/>
      <c r="F705" s="19"/>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c r="BU705" s="36"/>
      <c r="BV705" s="36"/>
      <c r="BW705" s="36"/>
      <c r="BX705" s="36"/>
      <c r="BY705" s="36"/>
      <c r="BZ705" s="36"/>
      <c r="CA705" s="36"/>
      <c r="CB705" s="36"/>
      <c r="CC705" s="36"/>
      <c r="CD705" s="36"/>
      <c r="CE705" s="36"/>
      <c r="CF705" s="36"/>
      <c r="CG705" s="36"/>
      <c r="CH705" s="36"/>
      <c r="CI705" s="36"/>
      <c r="CJ705" s="36"/>
      <c r="CK705" s="36"/>
      <c r="CL705" s="36"/>
      <c r="CM705" s="36"/>
      <c r="CN705" s="36"/>
      <c r="CO705" s="36"/>
      <c r="CP705" s="36"/>
      <c r="CQ705" s="36"/>
      <c r="CR705" s="36"/>
      <c r="CS705" s="36"/>
      <c r="CT705" s="36"/>
      <c r="CU705" s="36"/>
      <c r="CV705" s="36"/>
      <c r="CW705" s="36"/>
      <c r="CX705" s="36"/>
      <c r="CY705" s="36"/>
      <c r="CZ705" s="36"/>
      <c r="DA705" s="36"/>
      <c r="DB705" s="36"/>
      <c r="DC705" s="36"/>
      <c r="DD705" s="36"/>
      <c r="DE705" s="36"/>
      <c r="DF705" s="36"/>
      <c r="DG705" s="36"/>
      <c r="DH705" s="36"/>
      <c r="DI705" s="36"/>
      <c r="DJ705" s="36"/>
      <c r="DK705" s="36"/>
      <c r="DL705" s="36"/>
      <c r="DM705" s="36"/>
      <c r="DN705" s="36"/>
      <c r="DO705" s="36"/>
      <c r="DP705" s="36"/>
      <c r="DQ705" s="36"/>
      <c r="DR705" s="36"/>
      <c r="DS705" s="36"/>
      <c r="DT705" s="36"/>
      <c r="DU705" s="36"/>
      <c r="DV705" s="36"/>
      <c r="DW705" s="36"/>
      <c r="DX705" s="36"/>
      <c r="DY705" s="36"/>
      <c r="DZ705" s="36"/>
      <c r="EA705" s="36"/>
      <c r="EB705" s="36"/>
      <c r="EC705" s="36"/>
      <c r="ED705" s="36"/>
      <c r="EE705" s="36"/>
      <c r="EF705" s="36"/>
      <c r="EG705" s="36"/>
      <c r="EH705" s="36"/>
      <c r="EI705" s="36"/>
      <c r="EJ705" s="36"/>
      <c r="EK705" s="36"/>
      <c r="EL705" s="36"/>
      <c r="EM705" s="36"/>
      <c r="EN705" s="36"/>
      <c r="EO705" s="36"/>
      <c r="EP705" s="36"/>
      <c r="EQ705" s="36"/>
      <c r="ER705" s="36"/>
      <c r="ES705" s="36"/>
      <c r="ET705" s="36"/>
      <c r="EU705" s="36"/>
      <c r="EV705" s="36"/>
      <c r="EW705" s="36"/>
      <c r="EX705" s="36"/>
      <c r="EY705" s="36"/>
      <c r="EZ705" s="36"/>
      <c r="FA705" s="36"/>
      <c r="FB705" s="36"/>
      <c r="FC705" s="36"/>
      <c r="FD705" s="36"/>
      <c r="FE705" s="36"/>
      <c r="FF705" s="36"/>
      <c r="FG705" s="36"/>
      <c r="FH705" s="36"/>
      <c r="FI705" s="36"/>
      <c r="FJ705" s="36"/>
      <c r="FK705" s="36"/>
      <c r="FL705" s="36"/>
      <c r="FM705" s="36"/>
      <c r="FN705" s="36"/>
      <c r="FO705" s="36"/>
      <c r="FP705" s="36"/>
      <c r="FQ705" s="36"/>
      <c r="FR705" s="36"/>
      <c r="FS705" s="36"/>
      <c r="FT705" s="36"/>
      <c r="FU705" s="36"/>
      <c r="FV705" s="36"/>
      <c r="FW705" s="36"/>
      <c r="FX705" s="36"/>
      <c r="FY705" s="36"/>
      <c r="FZ705" s="36"/>
      <c r="GA705" s="36"/>
      <c r="GB705" s="36"/>
      <c r="GC705" s="36"/>
      <c r="GD705" s="36"/>
      <c r="GE705" s="36"/>
      <c r="GF705" s="36"/>
      <c r="GG705" s="36"/>
      <c r="GH705" s="36"/>
      <c r="GI705" s="36"/>
      <c r="GJ705" s="36"/>
      <c r="GK705" s="36"/>
      <c r="GL705" s="36"/>
      <c r="GM705" s="36"/>
      <c r="GN705" s="36"/>
      <c r="GO705" s="36"/>
      <c r="GP705" s="36"/>
      <c r="GQ705" s="36"/>
      <c r="GR705" s="36"/>
      <c r="GS705" s="36"/>
      <c r="GT705" s="36"/>
      <c r="GU705" s="36"/>
      <c r="GV705" s="36"/>
      <c r="GW705" s="36"/>
      <c r="GX705" s="36"/>
      <c r="GY705" s="36"/>
      <c r="GZ705" s="36"/>
      <c r="HA705" s="36"/>
      <c r="HB705" s="36"/>
      <c r="HC705" s="36"/>
    </row>
    <row r="706" spans="1:211" s="38" customFormat="1" x14ac:dyDescent="0.25">
      <c r="A706" s="51"/>
      <c r="B706" s="97"/>
      <c r="C706" s="98"/>
      <c r="D706" s="19"/>
      <c r="E706" s="19"/>
      <c r="F706" s="19"/>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c r="BV706" s="36"/>
      <c r="BW706" s="36"/>
      <c r="BX706" s="36"/>
      <c r="BY706" s="36"/>
      <c r="BZ706" s="36"/>
      <c r="CA706" s="36"/>
      <c r="CB706" s="36"/>
      <c r="CC706" s="36"/>
      <c r="CD706" s="36"/>
      <c r="CE706" s="36"/>
      <c r="CF706" s="36"/>
      <c r="CG706" s="36"/>
      <c r="CH706" s="36"/>
      <c r="CI706" s="36"/>
      <c r="CJ706" s="36"/>
      <c r="CK706" s="36"/>
      <c r="CL706" s="36"/>
      <c r="CM706" s="36"/>
      <c r="CN706" s="36"/>
      <c r="CO706" s="36"/>
      <c r="CP706" s="36"/>
      <c r="CQ706" s="36"/>
      <c r="CR706" s="36"/>
      <c r="CS706" s="36"/>
      <c r="CT706" s="36"/>
      <c r="CU706" s="36"/>
      <c r="CV706" s="36"/>
      <c r="CW706" s="36"/>
      <c r="CX706" s="36"/>
      <c r="CY706" s="36"/>
      <c r="CZ706" s="36"/>
      <c r="DA706" s="36"/>
      <c r="DB706" s="36"/>
      <c r="DC706" s="36"/>
      <c r="DD706" s="36"/>
      <c r="DE706" s="36"/>
      <c r="DF706" s="36"/>
      <c r="DG706" s="36"/>
      <c r="DH706" s="36"/>
      <c r="DI706" s="36"/>
      <c r="DJ706" s="36"/>
      <c r="DK706" s="36"/>
      <c r="DL706" s="36"/>
      <c r="DM706" s="36"/>
      <c r="DN706" s="36"/>
      <c r="DO706" s="36"/>
      <c r="DP706" s="36"/>
      <c r="DQ706" s="36"/>
      <c r="DR706" s="36"/>
      <c r="DS706" s="36"/>
      <c r="DT706" s="36"/>
      <c r="DU706" s="36"/>
      <c r="DV706" s="36"/>
      <c r="DW706" s="36"/>
      <c r="DX706" s="36"/>
      <c r="DY706" s="36"/>
      <c r="DZ706" s="36"/>
      <c r="EA706" s="36"/>
      <c r="EB706" s="36"/>
      <c r="EC706" s="36"/>
      <c r="ED706" s="36"/>
      <c r="EE706" s="36"/>
      <c r="EF706" s="36"/>
      <c r="EG706" s="36"/>
      <c r="EH706" s="36"/>
      <c r="EI706" s="36"/>
      <c r="EJ706" s="36"/>
      <c r="EK706" s="36"/>
      <c r="EL706" s="36"/>
      <c r="EM706" s="36"/>
      <c r="EN706" s="36"/>
      <c r="EO706" s="36"/>
      <c r="EP706" s="36"/>
      <c r="EQ706" s="36"/>
      <c r="ER706" s="36"/>
      <c r="ES706" s="36"/>
      <c r="ET706" s="36"/>
      <c r="EU706" s="36"/>
      <c r="EV706" s="36"/>
      <c r="EW706" s="36"/>
      <c r="EX706" s="36"/>
      <c r="EY706" s="36"/>
      <c r="EZ706" s="36"/>
      <c r="FA706" s="36"/>
      <c r="FB706" s="36"/>
      <c r="FC706" s="36"/>
      <c r="FD706" s="36"/>
      <c r="FE706" s="36"/>
      <c r="FF706" s="36"/>
      <c r="FG706" s="36"/>
      <c r="FH706" s="36"/>
      <c r="FI706" s="36"/>
      <c r="FJ706" s="36"/>
      <c r="FK706" s="36"/>
      <c r="FL706" s="36"/>
      <c r="FM706" s="36"/>
      <c r="FN706" s="36"/>
      <c r="FO706" s="36"/>
      <c r="FP706" s="36"/>
      <c r="FQ706" s="36"/>
      <c r="FR706" s="36"/>
      <c r="FS706" s="36"/>
      <c r="FT706" s="36"/>
      <c r="FU706" s="36"/>
      <c r="FV706" s="36"/>
      <c r="FW706" s="36"/>
      <c r="FX706" s="36"/>
      <c r="FY706" s="36"/>
      <c r="FZ706" s="36"/>
      <c r="GA706" s="36"/>
      <c r="GB706" s="36"/>
      <c r="GC706" s="36"/>
      <c r="GD706" s="36"/>
      <c r="GE706" s="36"/>
      <c r="GF706" s="36"/>
      <c r="GG706" s="36"/>
      <c r="GH706" s="36"/>
      <c r="GI706" s="36"/>
      <c r="GJ706" s="36"/>
      <c r="GK706" s="36"/>
      <c r="GL706" s="36"/>
      <c r="GM706" s="36"/>
      <c r="GN706" s="36"/>
      <c r="GO706" s="36"/>
      <c r="GP706" s="36"/>
      <c r="GQ706" s="36"/>
      <c r="GR706" s="36"/>
      <c r="GS706" s="36"/>
      <c r="GT706" s="36"/>
      <c r="GU706" s="36"/>
      <c r="GV706" s="36"/>
      <c r="GW706" s="36"/>
      <c r="GX706" s="36"/>
      <c r="GY706" s="36"/>
      <c r="GZ706" s="36"/>
      <c r="HA706" s="36"/>
      <c r="HB706" s="36"/>
      <c r="HC706" s="36"/>
    </row>
    <row r="707" spans="1:211" s="38" customFormat="1" x14ac:dyDescent="0.25">
      <c r="A707" s="51"/>
      <c r="B707" s="97"/>
      <c r="C707" s="98"/>
      <c r="D707" s="19"/>
      <c r="E707" s="19"/>
      <c r="F707" s="19"/>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c r="BU707" s="36"/>
      <c r="BV707" s="36"/>
      <c r="BW707" s="36"/>
      <c r="BX707" s="36"/>
      <c r="BY707" s="36"/>
      <c r="BZ707" s="36"/>
      <c r="CA707" s="36"/>
      <c r="CB707" s="36"/>
      <c r="CC707" s="36"/>
      <c r="CD707" s="36"/>
      <c r="CE707" s="36"/>
      <c r="CF707" s="36"/>
      <c r="CG707" s="36"/>
      <c r="CH707" s="36"/>
      <c r="CI707" s="36"/>
      <c r="CJ707" s="36"/>
      <c r="CK707" s="36"/>
      <c r="CL707" s="36"/>
      <c r="CM707" s="36"/>
      <c r="CN707" s="36"/>
      <c r="CO707" s="36"/>
      <c r="CP707" s="36"/>
      <c r="CQ707" s="36"/>
      <c r="CR707" s="36"/>
      <c r="CS707" s="36"/>
      <c r="CT707" s="36"/>
      <c r="CU707" s="36"/>
      <c r="CV707" s="36"/>
      <c r="CW707" s="36"/>
      <c r="CX707" s="36"/>
      <c r="CY707" s="36"/>
      <c r="CZ707" s="36"/>
      <c r="DA707" s="36"/>
      <c r="DB707" s="36"/>
      <c r="DC707" s="36"/>
      <c r="DD707" s="36"/>
      <c r="DE707" s="36"/>
      <c r="DF707" s="36"/>
      <c r="DG707" s="36"/>
      <c r="DH707" s="36"/>
      <c r="DI707" s="36"/>
      <c r="DJ707" s="36"/>
      <c r="DK707" s="36"/>
      <c r="DL707" s="36"/>
      <c r="DM707" s="36"/>
      <c r="DN707" s="36"/>
      <c r="DO707" s="36"/>
      <c r="DP707" s="36"/>
      <c r="DQ707" s="36"/>
      <c r="DR707" s="36"/>
      <c r="DS707" s="36"/>
      <c r="DT707" s="36"/>
      <c r="DU707" s="36"/>
      <c r="DV707" s="36"/>
      <c r="DW707" s="36"/>
      <c r="DX707" s="36"/>
      <c r="DY707" s="36"/>
      <c r="DZ707" s="36"/>
      <c r="EA707" s="36"/>
      <c r="EB707" s="36"/>
      <c r="EC707" s="36"/>
      <c r="ED707" s="36"/>
      <c r="EE707" s="36"/>
      <c r="EF707" s="36"/>
      <c r="EG707" s="36"/>
      <c r="EH707" s="36"/>
      <c r="EI707" s="36"/>
      <c r="EJ707" s="36"/>
      <c r="EK707" s="36"/>
      <c r="EL707" s="36"/>
      <c r="EM707" s="36"/>
      <c r="EN707" s="36"/>
      <c r="EO707" s="36"/>
      <c r="EP707" s="36"/>
      <c r="EQ707" s="36"/>
      <c r="ER707" s="36"/>
      <c r="ES707" s="36"/>
      <c r="ET707" s="36"/>
      <c r="EU707" s="36"/>
      <c r="EV707" s="36"/>
      <c r="EW707" s="36"/>
      <c r="EX707" s="36"/>
      <c r="EY707" s="36"/>
      <c r="EZ707" s="36"/>
      <c r="FA707" s="36"/>
      <c r="FB707" s="36"/>
      <c r="FC707" s="36"/>
      <c r="FD707" s="36"/>
      <c r="FE707" s="36"/>
      <c r="FF707" s="36"/>
      <c r="FG707" s="36"/>
      <c r="FH707" s="36"/>
      <c r="FI707" s="36"/>
      <c r="FJ707" s="36"/>
      <c r="FK707" s="36"/>
      <c r="FL707" s="36"/>
      <c r="FM707" s="36"/>
      <c r="FN707" s="36"/>
      <c r="FO707" s="36"/>
      <c r="FP707" s="36"/>
      <c r="FQ707" s="36"/>
      <c r="FR707" s="36"/>
      <c r="FS707" s="36"/>
      <c r="FT707" s="36"/>
      <c r="FU707" s="36"/>
      <c r="FV707" s="36"/>
      <c r="FW707" s="36"/>
      <c r="FX707" s="36"/>
      <c r="FY707" s="36"/>
      <c r="FZ707" s="36"/>
      <c r="GA707" s="36"/>
      <c r="GB707" s="36"/>
      <c r="GC707" s="36"/>
      <c r="GD707" s="36"/>
      <c r="GE707" s="36"/>
      <c r="GF707" s="36"/>
      <c r="GG707" s="36"/>
      <c r="GH707" s="36"/>
      <c r="GI707" s="36"/>
      <c r="GJ707" s="36"/>
      <c r="GK707" s="36"/>
      <c r="GL707" s="36"/>
      <c r="GM707" s="36"/>
      <c r="GN707" s="36"/>
      <c r="GO707" s="36"/>
      <c r="GP707" s="36"/>
      <c r="GQ707" s="36"/>
      <c r="GR707" s="36"/>
      <c r="GS707" s="36"/>
      <c r="GT707" s="36"/>
      <c r="GU707" s="36"/>
      <c r="GV707" s="36"/>
      <c r="GW707" s="36"/>
      <c r="GX707" s="36"/>
      <c r="GY707" s="36"/>
      <c r="GZ707" s="36"/>
      <c r="HA707" s="36"/>
      <c r="HB707" s="36"/>
      <c r="HC707" s="36"/>
    </row>
    <row r="708" spans="1:211" s="38" customFormat="1" x14ac:dyDescent="0.25">
      <c r="A708" s="51"/>
      <c r="B708" s="97"/>
      <c r="C708" s="98"/>
      <c r="D708" s="19"/>
      <c r="E708" s="19"/>
      <c r="F708" s="19"/>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c r="BU708" s="36"/>
      <c r="BV708" s="36"/>
      <c r="BW708" s="36"/>
      <c r="BX708" s="36"/>
      <c r="BY708" s="36"/>
      <c r="BZ708" s="36"/>
      <c r="CA708" s="36"/>
      <c r="CB708" s="36"/>
      <c r="CC708" s="36"/>
      <c r="CD708" s="36"/>
      <c r="CE708" s="36"/>
      <c r="CF708" s="36"/>
      <c r="CG708" s="36"/>
      <c r="CH708" s="36"/>
      <c r="CI708" s="36"/>
      <c r="CJ708" s="36"/>
      <c r="CK708" s="36"/>
      <c r="CL708" s="36"/>
      <c r="CM708" s="36"/>
      <c r="CN708" s="36"/>
      <c r="CO708" s="36"/>
      <c r="CP708" s="36"/>
      <c r="CQ708" s="36"/>
      <c r="CR708" s="36"/>
      <c r="CS708" s="36"/>
      <c r="CT708" s="36"/>
      <c r="CU708" s="36"/>
      <c r="CV708" s="36"/>
      <c r="CW708" s="36"/>
      <c r="CX708" s="36"/>
      <c r="CY708" s="36"/>
      <c r="CZ708" s="36"/>
      <c r="DA708" s="36"/>
      <c r="DB708" s="36"/>
      <c r="DC708" s="36"/>
      <c r="DD708" s="36"/>
      <c r="DE708" s="36"/>
      <c r="DF708" s="36"/>
      <c r="DG708" s="36"/>
      <c r="DH708" s="36"/>
      <c r="DI708" s="36"/>
      <c r="DJ708" s="36"/>
      <c r="DK708" s="36"/>
      <c r="DL708" s="36"/>
      <c r="DM708" s="36"/>
      <c r="DN708" s="36"/>
      <c r="DO708" s="36"/>
      <c r="DP708" s="36"/>
      <c r="DQ708" s="36"/>
      <c r="DR708" s="36"/>
      <c r="DS708" s="36"/>
      <c r="DT708" s="36"/>
      <c r="DU708" s="36"/>
      <c r="DV708" s="36"/>
      <c r="DW708" s="36"/>
      <c r="DX708" s="36"/>
      <c r="DY708" s="36"/>
      <c r="DZ708" s="36"/>
      <c r="EA708" s="36"/>
      <c r="EB708" s="36"/>
      <c r="EC708" s="36"/>
      <c r="ED708" s="36"/>
      <c r="EE708" s="36"/>
      <c r="EF708" s="36"/>
      <c r="EG708" s="36"/>
      <c r="EH708" s="36"/>
      <c r="EI708" s="36"/>
      <c r="EJ708" s="36"/>
      <c r="EK708" s="36"/>
      <c r="EL708" s="36"/>
      <c r="EM708" s="36"/>
      <c r="EN708" s="36"/>
      <c r="EO708" s="36"/>
      <c r="EP708" s="36"/>
      <c r="EQ708" s="36"/>
      <c r="ER708" s="36"/>
      <c r="ES708" s="36"/>
      <c r="ET708" s="36"/>
      <c r="EU708" s="36"/>
      <c r="EV708" s="36"/>
      <c r="EW708" s="36"/>
      <c r="EX708" s="36"/>
      <c r="EY708" s="36"/>
      <c r="EZ708" s="36"/>
      <c r="FA708" s="36"/>
      <c r="FB708" s="36"/>
      <c r="FC708" s="36"/>
      <c r="FD708" s="36"/>
      <c r="FE708" s="36"/>
      <c r="FF708" s="36"/>
      <c r="FG708" s="36"/>
      <c r="FH708" s="36"/>
      <c r="FI708" s="36"/>
      <c r="FJ708" s="36"/>
      <c r="FK708" s="36"/>
      <c r="FL708" s="36"/>
      <c r="FM708" s="36"/>
      <c r="FN708" s="36"/>
      <c r="FO708" s="36"/>
      <c r="FP708" s="36"/>
      <c r="FQ708" s="36"/>
      <c r="FR708" s="36"/>
      <c r="FS708" s="36"/>
      <c r="FT708" s="36"/>
      <c r="FU708" s="36"/>
      <c r="FV708" s="36"/>
      <c r="FW708" s="36"/>
      <c r="FX708" s="36"/>
      <c r="FY708" s="36"/>
      <c r="FZ708" s="36"/>
      <c r="GA708" s="36"/>
      <c r="GB708" s="36"/>
      <c r="GC708" s="36"/>
      <c r="GD708" s="36"/>
      <c r="GE708" s="36"/>
      <c r="GF708" s="36"/>
      <c r="GG708" s="36"/>
      <c r="GH708" s="36"/>
      <c r="GI708" s="36"/>
      <c r="GJ708" s="36"/>
      <c r="GK708" s="36"/>
      <c r="GL708" s="36"/>
      <c r="GM708" s="36"/>
      <c r="GN708" s="36"/>
      <c r="GO708" s="36"/>
      <c r="GP708" s="36"/>
      <c r="GQ708" s="36"/>
      <c r="GR708" s="36"/>
      <c r="GS708" s="36"/>
      <c r="GT708" s="36"/>
      <c r="GU708" s="36"/>
      <c r="GV708" s="36"/>
      <c r="GW708" s="36"/>
      <c r="GX708" s="36"/>
      <c r="GY708" s="36"/>
      <c r="GZ708" s="36"/>
      <c r="HA708" s="36"/>
      <c r="HB708" s="36"/>
      <c r="HC708" s="36"/>
    </row>
    <row r="709" spans="1:211" s="38" customFormat="1" x14ac:dyDescent="0.25">
      <c r="A709" s="51"/>
      <c r="B709" s="97"/>
      <c r="C709" s="98"/>
      <c r="D709" s="19"/>
      <c r="E709" s="19"/>
      <c r="F709" s="19"/>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c r="BY709" s="36"/>
      <c r="BZ709" s="36"/>
      <c r="CA709" s="36"/>
      <c r="CB709" s="36"/>
      <c r="CC709" s="36"/>
      <c r="CD709" s="36"/>
      <c r="CE709" s="36"/>
      <c r="CF709" s="36"/>
      <c r="CG709" s="36"/>
      <c r="CH709" s="36"/>
      <c r="CI709" s="36"/>
      <c r="CJ709" s="36"/>
      <c r="CK709" s="36"/>
      <c r="CL709" s="36"/>
      <c r="CM709" s="36"/>
      <c r="CN709" s="36"/>
      <c r="CO709" s="36"/>
      <c r="CP709" s="36"/>
      <c r="CQ709" s="36"/>
      <c r="CR709" s="36"/>
      <c r="CS709" s="36"/>
      <c r="CT709" s="36"/>
      <c r="CU709" s="36"/>
      <c r="CV709" s="36"/>
      <c r="CW709" s="36"/>
      <c r="CX709" s="36"/>
      <c r="CY709" s="36"/>
      <c r="CZ709" s="36"/>
      <c r="DA709" s="36"/>
      <c r="DB709" s="36"/>
      <c r="DC709" s="36"/>
      <c r="DD709" s="36"/>
      <c r="DE709" s="36"/>
      <c r="DF709" s="36"/>
      <c r="DG709" s="36"/>
      <c r="DH709" s="36"/>
      <c r="DI709" s="36"/>
      <c r="DJ709" s="36"/>
      <c r="DK709" s="36"/>
      <c r="DL709" s="36"/>
      <c r="DM709" s="36"/>
      <c r="DN709" s="36"/>
      <c r="DO709" s="36"/>
      <c r="DP709" s="36"/>
      <c r="DQ709" s="36"/>
      <c r="DR709" s="36"/>
      <c r="DS709" s="36"/>
      <c r="DT709" s="36"/>
      <c r="DU709" s="36"/>
      <c r="DV709" s="36"/>
      <c r="DW709" s="36"/>
      <c r="DX709" s="36"/>
      <c r="DY709" s="36"/>
      <c r="DZ709" s="36"/>
      <c r="EA709" s="36"/>
      <c r="EB709" s="36"/>
      <c r="EC709" s="36"/>
      <c r="ED709" s="36"/>
      <c r="EE709" s="36"/>
      <c r="EF709" s="36"/>
      <c r="EG709" s="36"/>
      <c r="EH709" s="36"/>
      <c r="EI709" s="36"/>
      <c r="EJ709" s="36"/>
      <c r="EK709" s="36"/>
      <c r="EL709" s="36"/>
      <c r="EM709" s="36"/>
      <c r="EN709" s="36"/>
      <c r="EO709" s="36"/>
      <c r="EP709" s="36"/>
      <c r="EQ709" s="36"/>
      <c r="ER709" s="36"/>
      <c r="ES709" s="36"/>
      <c r="ET709" s="36"/>
      <c r="EU709" s="36"/>
      <c r="EV709" s="36"/>
      <c r="EW709" s="36"/>
      <c r="EX709" s="36"/>
      <c r="EY709" s="36"/>
      <c r="EZ709" s="36"/>
      <c r="FA709" s="36"/>
      <c r="FB709" s="36"/>
      <c r="FC709" s="36"/>
      <c r="FD709" s="36"/>
      <c r="FE709" s="36"/>
      <c r="FF709" s="36"/>
      <c r="FG709" s="36"/>
      <c r="FH709" s="36"/>
      <c r="FI709" s="36"/>
      <c r="FJ709" s="36"/>
      <c r="FK709" s="36"/>
      <c r="FL709" s="36"/>
      <c r="FM709" s="36"/>
      <c r="FN709" s="36"/>
      <c r="FO709" s="36"/>
      <c r="FP709" s="36"/>
      <c r="FQ709" s="36"/>
      <c r="FR709" s="36"/>
      <c r="FS709" s="36"/>
      <c r="FT709" s="36"/>
      <c r="FU709" s="36"/>
      <c r="FV709" s="36"/>
      <c r="FW709" s="36"/>
      <c r="FX709" s="36"/>
      <c r="FY709" s="36"/>
      <c r="FZ709" s="36"/>
      <c r="GA709" s="36"/>
      <c r="GB709" s="36"/>
      <c r="GC709" s="36"/>
      <c r="GD709" s="36"/>
      <c r="GE709" s="36"/>
      <c r="GF709" s="36"/>
      <c r="GG709" s="36"/>
      <c r="GH709" s="36"/>
      <c r="GI709" s="36"/>
      <c r="GJ709" s="36"/>
      <c r="GK709" s="36"/>
      <c r="GL709" s="36"/>
      <c r="GM709" s="36"/>
      <c r="GN709" s="36"/>
      <c r="GO709" s="36"/>
      <c r="GP709" s="36"/>
      <c r="GQ709" s="36"/>
      <c r="GR709" s="36"/>
      <c r="GS709" s="36"/>
      <c r="GT709" s="36"/>
      <c r="GU709" s="36"/>
      <c r="GV709" s="36"/>
      <c r="GW709" s="36"/>
      <c r="GX709" s="36"/>
      <c r="GY709" s="36"/>
      <c r="GZ709" s="36"/>
      <c r="HA709" s="36"/>
      <c r="HB709" s="36"/>
      <c r="HC709" s="36"/>
    </row>
    <row r="710" spans="1:211" s="38" customFormat="1" x14ac:dyDescent="0.25">
      <c r="A710" s="51"/>
      <c r="B710" s="97"/>
      <c r="C710" s="98"/>
      <c r="D710" s="19"/>
      <c r="E710" s="19"/>
      <c r="F710" s="19"/>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c r="BU710" s="36"/>
      <c r="BV710" s="36"/>
      <c r="BW710" s="36"/>
      <c r="BX710" s="36"/>
      <c r="BY710" s="36"/>
      <c r="BZ710" s="36"/>
      <c r="CA710" s="36"/>
      <c r="CB710" s="36"/>
      <c r="CC710" s="36"/>
      <c r="CD710" s="36"/>
      <c r="CE710" s="36"/>
      <c r="CF710" s="36"/>
      <c r="CG710" s="36"/>
      <c r="CH710" s="36"/>
      <c r="CI710" s="36"/>
      <c r="CJ710" s="36"/>
      <c r="CK710" s="36"/>
      <c r="CL710" s="36"/>
      <c r="CM710" s="36"/>
      <c r="CN710" s="36"/>
      <c r="CO710" s="36"/>
      <c r="CP710" s="36"/>
      <c r="CQ710" s="36"/>
      <c r="CR710" s="36"/>
      <c r="CS710" s="36"/>
      <c r="CT710" s="36"/>
      <c r="CU710" s="36"/>
      <c r="CV710" s="36"/>
      <c r="CW710" s="36"/>
      <c r="CX710" s="36"/>
      <c r="CY710" s="36"/>
      <c r="CZ710" s="36"/>
      <c r="DA710" s="36"/>
      <c r="DB710" s="36"/>
      <c r="DC710" s="36"/>
      <c r="DD710" s="36"/>
      <c r="DE710" s="36"/>
      <c r="DF710" s="36"/>
      <c r="DG710" s="36"/>
      <c r="DH710" s="36"/>
      <c r="DI710" s="36"/>
      <c r="DJ710" s="36"/>
      <c r="DK710" s="36"/>
      <c r="DL710" s="36"/>
      <c r="DM710" s="36"/>
      <c r="DN710" s="36"/>
      <c r="DO710" s="36"/>
      <c r="DP710" s="36"/>
      <c r="DQ710" s="36"/>
      <c r="DR710" s="36"/>
      <c r="DS710" s="36"/>
      <c r="DT710" s="36"/>
      <c r="DU710" s="36"/>
      <c r="DV710" s="36"/>
      <c r="DW710" s="36"/>
      <c r="DX710" s="36"/>
      <c r="DY710" s="36"/>
      <c r="DZ710" s="36"/>
      <c r="EA710" s="36"/>
      <c r="EB710" s="36"/>
      <c r="EC710" s="36"/>
      <c r="ED710" s="36"/>
      <c r="EE710" s="36"/>
      <c r="EF710" s="36"/>
      <c r="EG710" s="36"/>
      <c r="EH710" s="36"/>
      <c r="EI710" s="36"/>
      <c r="EJ710" s="36"/>
      <c r="EK710" s="36"/>
      <c r="EL710" s="36"/>
      <c r="EM710" s="36"/>
      <c r="EN710" s="36"/>
      <c r="EO710" s="36"/>
      <c r="EP710" s="36"/>
      <c r="EQ710" s="36"/>
      <c r="ER710" s="36"/>
      <c r="ES710" s="36"/>
      <c r="ET710" s="36"/>
      <c r="EU710" s="36"/>
      <c r="EV710" s="36"/>
      <c r="EW710" s="36"/>
      <c r="EX710" s="36"/>
      <c r="EY710" s="36"/>
      <c r="EZ710" s="36"/>
      <c r="FA710" s="36"/>
      <c r="FB710" s="36"/>
      <c r="FC710" s="36"/>
      <c r="FD710" s="36"/>
      <c r="FE710" s="36"/>
      <c r="FF710" s="36"/>
      <c r="FG710" s="36"/>
      <c r="FH710" s="36"/>
      <c r="FI710" s="36"/>
      <c r="FJ710" s="36"/>
      <c r="FK710" s="36"/>
      <c r="FL710" s="36"/>
      <c r="FM710" s="36"/>
      <c r="FN710" s="36"/>
      <c r="FO710" s="36"/>
      <c r="FP710" s="36"/>
      <c r="FQ710" s="36"/>
      <c r="FR710" s="36"/>
      <c r="FS710" s="36"/>
      <c r="FT710" s="36"/>
      <c r="FU710" s="36"/>
      <c r="FV710" s="36"/>
      <c r="FW710" s="36"/>
      <c r="FX710" s="36"/>
      <c r="FY710" s="36"/>
      <c r="FZ710" s="36"/>
      <c r="GA710" s="36"/>
      <c r="GB710" s="36"/>
      <c r="GC710" s="36"/>
      <c r="GD710" s="36"/>
      <c r="GE710" s="36"/>
      <c r="GF710" s="36"/>
      <c r="GG710" s="36"/>
      <c r="GH710" s="36"/>
      <c r="GI710" s="36"/>
      <c r="GJ710" s="36"/>
      <c r="GK710" s="36"/>
      <c r="GL710" s="36"/>
      <c r="GM710" s="36"/>
      <c r="GN710" s="36"/>
      <c r="GO710" s="36"/>
      <c r="GP710" s="36"/>
      <c r="GQ710" s="36"/>
      <c r="GR710" s="36"/>
      <c r="GS710" s="36"/>
      <c r="GT710" s="36"/>
      <c r="GU710" s="36"/>
      <c r="GV710" s="36"/>
      <c r="GW710" s="36"/>
      <c r="GX710" s="36"/>
      <c r="GY710" s="36"/>
      <c r="GZ710" s="36"/>
      <c r="HA710" s="36"/>
      <c r="HB710" s="36"/>
      <c r="HC710" s="36"/>
    </row>
    <row r="711" spans="1:211" s="38" customFormat="1" x14ac:dyDescent="0.25">
      <c r="A711" s="51"/>
      <c r="B711" s="97"/>
      <c r="C711" s="98"/>
      <c r="D711" s="19"/>
      <c r="E711" s="19"/>
      <c r="F711" s="19"/>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c r="BU711" s="36"/>
      <c r="BV711" s="36"/>
      <c r="BW711" s="36"/>
      <c r="BX711" s="36"/>
      <c r="BY711" s="36"/>
      <c r="BZ711" s="36"/>
      <c r="CA711" s="36"/>
      <c r="CB711" s="36"/>
      <c r="CC711" s="36"/>
      <c r="CD711" s="36"/>
      <c r="CE711" s="36"/>
      <c r="CF711" s="36"/>
      <c r="CG711" s="36"/>
      <c r="CH711" s="36"/>
      <c r="CI711" s="36"/>
      <c r="CJ711" s="36"/>
      <c r="CK711" s="36"/>
      <c r="CL711" s="36"/>
      <c r="CM711" s="36"/>
      <c r="CN711" s="36"/>
      <c r="CO711" s="36"/>
      <c r="CP711" s="36"/>
      <c r="CQ711" s="36"/>
      <c r="CR711" s="36"/>
      <c r="CS711" s="36"/>
      <c r="CT711" s="36"/>
      <c r="CU711" s="36"/>
      <c r="CV711" s="36"/>
      <c r="CW711" s="36"/>
      <c r="CX711" s="36"/>
      <c r="CY711" s="36"/>
      <c r="CZ711" s="36"/>
      <c r="DA711" s="36"/>
      <c r="DB711" s="36"/>
      <c r="DC711" s="36"/>
      <c r="DD711" s="36"/>
      <c r="DE711" s="36"/>
      <c r="DF711" s="36"/>
      <c r="DG711" s="36"/>
      <c r="DH711" s="36"/>
      <c r="DI711" s="36"/>
      <c r="DJ711" s="36"/>
      <c r="DK711" s="36"/>
      <c r="DL711" s="36"/>
      <c r="DM711" s="36"/>
      <c r="DN711" s="36"/>
      <c r="DO711" s="36"/>
      <c r="DP711" s="36"/>
      <c r="DQ711" s="36"/>
      <c r="DR711" s="36"/>
      <c r="DS711" s="36"/>
      <c r="DT711" s="36"/>
      <c r="DU711" s="36"/>
      <c r="DV711" s="36"/>
      <c r="DW711" s="36"/>
      <c r="DX711" s="36"/>
      <c r="DY711" s="36"/>
      <c r="DZ711" s="36"/>
      <c r="EA711" s="36"/>
      <c r="EB711" s="36"/>
      <c r="EC711" s="36"/>
      <c r="ED711" s="36"/>
      <c r="EE711" s="36"/>
      <c r="EF711" s="36"/>
      <c r="EG711" s="36"/>
      <c r="EH711" s="36"/>
      <c r="EI711" s="36"/>
      <c r="EJ711" s="36"/>
      <c r="EK711" s="36"/>
      <c r="EL711" s="36"/>
      <c r="EM711" s="36"/>
      <c r="EN711" s="36"/>
      <c r="EO711" s="36"/>
      <c r="EP711" s="36"/>
      <c r="EQ711" s="36"/>
      <c r="ER711" s="36"/>
      <c r="ES711" s="36"/>
      <c r="ET711" s="36"/>
      <c r="EU711" s="36"/>
      <c r="EV711" s="36"/>
      <c r="EW711" s="36"/>
      <c r="EX711" s="36"/>
      <c r="EY711" s="36"/>
      <c r="EZ711" s="36"/>
      <c r="FA711" s="36"/>
      <c r="FB711" s="36"/>
      <c r="FC711" s="36"/>
      <c r="FD711" s="36"/>
      <c r="FE711" s="36"/>
      <c r="FF711" s="36"/>
      <c r="FG711" s="36"/>
      <c r="FH711" s="36"/>
      <c r="FI711" s="36"/>
      <c r="FJ711" s="36"/>
      <c r="FK711" s="36"/>
      <c r="FL711" s="36"/>
      <c r="FM711" s="36"/>
      <c r="FN711" s="36"/>
      <c r="FO711" s="36"/>
      <c r="FP711" s="36"/>
      <c r="FQ711" s="36"/>
      <c r="FR711" s="36"/>
      <c r="FS711" s="36"/>
      <c r="FT711" s="36"/>
      <c r="FU711" s="36"/>
      <c r="FV711" s="36"/>
      <c r="FW711" s="36"/>
      <c r="FX711" s="36"/>
      <c r="FY711" s="36"/>
      <c r="FZ711" s="36"/>
      <c r="GA711" s="36"/>
      <c r="GB711" s="36"/>
      <c r="GC711" s="36"/>
      <c r="GD711" s="36"/>
      <c r="GE711" s="36"/>
      <c r="GF711" s="36"/>
      <c r="GG711" s="36"/>
      <c r="GH711" s="36"/>
      <c r="GI711" s="36"/>
      <c r="GJ711" s="36"/>
      <c r="GK711" s="36"/>
      <c r="GL711" s="36"/>
      <c r="GM711" s="36"/>
      <c r="GN711" s="36"/>
      <c r="GO711" s="36"/>
      <c r="GP711" s="36"/>
      <c r="GQ711" s="36"/>
      <c r="GR711" s="36"/>
      <c r="GS711" s="36"/>
      <c r="GT711" s="36"/>
      <c r="GU711" s="36"/>
      <c r="GV711" s="36"/>
      <c r="GW711" s="36"/>
      <c r="GX711" s="36"/>
      <c r="GY711" s="36"/>
      <c r="GZ711" s="36"/>
      <c r="HA711" s="36"/>
      <c r="HB711" s="36"/>
      <c r="HC711" s="36"/>
    </row>
    <row r="712" spans="1:211" s="38" customFormat="1" x14ac:dyDescent="0.25">
      <c r="A712" s="51"/>
      <c r="B712" s="97"/>
      <c r="C712" s="98"/>
      <c r="D712" s="19"/>
      <c r="E712" s="19"/>
      <c r="F712" s="19"/>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c r="BU712" s="36"/>
      <c r="BV712" s="36"/>
      <c r="BW712" s="36"/>
      <c r="BX712" s="36"/>
      <c r="BY712" s="36"/>
      <c r="BZ712" s="36"/>
      <c r="CA712" s="36"/>
      <c r="CB712" s="36"/>
      <c r="CC712" s="36"/>
      <c r="CD712" s="36"/>
      <c r="CE712" s="36"/>
      <c r="CF712" s="36"/>
      <c r="CG712" s="36"/>
      <c r="CH712" s="36"/>
      <c r="CI712" s="36"/>
      <c r="CJ712" s="36"/>
      <c r="CK712" s="36"/>
      <c r="CL712" s="36"/>
      <c r="CM712" s="36"/>
      <c r="CN712" s="36"/>
      <c r="CO712" s="36"/>
      <c r="CP712" s="36"/>
      <c r="CQ712" s="36"/>
      <c r="CR712" s="36"/>
      <c r="CS712" s="36"/>
      <c r="CT712" s="36"/>
      <c r="CU712" s="36"/>
      <c r="CV712" s="36"/>
      <c r="CW712" s="36"/>
      <c r="CX712" s="36"/>
      <c r="CY712" s="36"/>
      <c r="CZ712" s="36"/>
      <c r="DA712" s="36"/>
      <c r="DB712" s="36"/>
      <c r="DC712" s="36"/>
      <c r="DD712" s="36"/>
      <c r="DE712" s="36"/>
      <c r="DF712" s="36"/>
      <c r="DG712" s="36"/>
      <c r="DH712" s="36"/>
      <c r="DI712" s="36"/>
      <c r="DJ712" s="36"/>
      <c r="DK712" s="36"/>
      <c r="DL712" s="36"/>
      <c r="DM712" s="36"/>
      <c r="DN712" s="36"/>
      <c r="DO712" s="36"/>
      <c r="DP712" s="36"/>
      <c r="DQ712" s="36"/>
      <c r="DR712" s="36"/>
      <c r="DS712" s="36"/>
      <c r="DT712" s="36"/>
      <c r="DU712" s="36"/>
      <c r="DV712" s="36"/>
      <c r="DW712" s="36"/>
      <c r="DX712" s="36"/>
      <c r="DY712" s="36"/>
      <c r="DZ712" s="36"/>
      <c r="EA712" s="36"/>
      <c r="EB712" s="36"/>
      <c r="EC712" s="36"/>
      <c r="ED712" s="36"/>
      <c r="EE712" s="36"/>
      <c r="EF712" s="36"/>
      <c r="EG712" s="36"/>
      <c r="EH712" s="36"/>
      <c r="EI712" s="36"/>
      <c r="EJ712" s="36"/>
      <c r="EK712" s="36"/>
      <c r="EL712" s="36"/>
      <c r="EM712" s="36"/>
      <c r="EN712" s="36"/>
      <c r="EO712" s="36"/>
      <c r="EP712" s="36"/>
      <c r="EQ712" s="36"/>
      <c r="ER712" s="36"/>
      <c r="ES712" s="36"/>
      <c r="ET712" s="36"/>
      <c r="EU712" s="36"/>
      <c r="EV712" s="36"/>
      <c r="EW712" s="36"/>
      <c r="EX712" s="36"/>
      <c r="EY712" s="36"/>
      <c r="EZ712" s="36"/>
      <c r="FA712" s="36"/>
      <c r="FB712" s="36"/>
      <c r="FC712" s="36"/>
      <c r="FD712" s="36"/>
      <c r="FE712" s="36"/>
      <c r="FF712" s="36"/>
      <c r="FG712" s="36"/>
      <c r="FH712" s="36"/>
      <c r="FI712" s="36"/>
      <c r="FJ712" s="36"/>
      <c r="FK712" s="36"/>
      <c r="FL712" s="36"/>
      <c r="FM712" s="36"/>
      <c r="FN712" s="36"/>
      <c r="FO712" s="36"/>
      <c r="FP712" s="36"/>
      <c r="FQ712" s="36"/>
      <c r="FR712" s="36"/>
      <c r="FS712" s="36"/>
      <c r="FT712" s="36"/>
      <c r="FU712" s="36"/>
      <c r="FV712" s="36"/>
      <c r="FW712" s="36"/>
      <c r="FX712" s="36"/>
      <c r="FY712" s="36"/>
      <c r="FZ712" s="36"/>
      <c r="GA712" s="36"/>
      <c r="GB712" s="36"/>
      <c r="GC712" s="36"/>
      <c r="GD712" s="36"/>
      <c r="GE712" s="36"/>
      <c r="GF712" s="36"/>
      <c r="GG712" s="36"/>
      <c r="GH712" s="36"/>
      <c r="GI712" s="36"/>
      <c r="GJ712" s="36"/>
      <c r="GK712" s="36"/>
      <c r="GL712" s="36"/>
      <c r="GM712" s="36"/>
      <c r="GN712" s="36"/>
      <c r="GO712" s="36"/>
      <c r="GP712" s="36"/>
      <c r="GQ712" s="36"/>
      <c r="GR712" s="36"/>
      <c r="GS712" s="36"/>
      <c r="GT712" s="36"/>
      <c r="GU712" s="36"/>
      <c r="GV712" s="36"/>
      <c r="GW712" s="36"/>
      <c r="GX712" s="36"/>
      <c r="GY712" s="36"/>
      <c r="GZ712" s="36"/>
      <c r="HA712" s="36"/>
      <c r="HB712" s="36"/>
      <c r="HC712" s="36"/>
    </row>
    <row r="713" spans="1:211" s="38" customFormat="1" x14ac:dyDescent="0.25">
      <c r="A713" s="51"/>
      <c r="B713" s="97"/>
      <c r="C713" s="98"/>
      <c r="D713" s="19"/>
      <c r="E713" s="19"/>
      <c r="F713" s="19"/>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c r="BU713" s="36"/>
      <c r="BV713" s="36"/>
      <c r="BW713" s="36"/>
      <c r="BX713" s="36"/>
      <c r="BY713" s="36"/>
      <c r="BZ713" s="36"/>
      <c r="CA713" s="36"/>
      <c r="CB713" s="36"/>
      <c r="CC713" s="36"/>
      <c r="CD713" s="36"/>
      <c r="CE713" s="36"/>
      <c r="CF713" s="36"/>
      <c r="CG713" s="36"/>
      <c r="CH713" s="36"/>
      <c r="CI713" s="36"/>
      <c r="CJ713" s="36"/>
      <c r="CK713" s="36"/>
      <c r="CL713" s="36"/>
      <c r="CM713" s="36"/>
      <c r="CN713" s="36"/>
      <c r="CO713" s="36"/>
      <c r="CP713" s="36"/>
      <c r="CQ713" s="36"/>
      <c r="CR713" s="36"/>
      <c r="CS713" s="36"/>
      <c r="CT713" s="36"/>
      <c r="CU713" s="36"/>
      <c r="CV713" s="36"/>
      <c r="CW713" s="36"/>
      <c r="CX713" s="36"/>
      <c r="CY713" s="36"/>
      <c r="CZ713" s="36"/>
      <c r="DA713" s="36"/>
      <c r="DB713" s="36"/>
      <c r="DC713" s="36"/>
      <c r="DD713" s="36"/>
      <c r="DE713" s="36"/>
      <c r="DF713" s="36"/>
      <c r="DG713" s="36"/>
      <c r="DH713" s="36"/>
      <c r="DI713" s="36"/>
      <c r="DJ713" s="36"/>
      <c r="DK713" s="36"/>
      <c r="DL713" s="36"/>
      <c r="DM713" s="36"/>
      <c r="DN713" s="36"/>
      <c r="DO713" s="36"/>
      <c r="DP713" s="36"/>
      <c r="DQ713" s="36"/>
      <c r="DR713" s="36"/>
      <c r="DS713" s="36"/>
      <c r="DT713" s="36"/>
      <c r="DU713" s="36"/>
      <c r="DV713" s="36"/>
      <c r="DW713" s="36"/>
      <c r="DX713" s="36"/>
      <c r="DY713" s="36"/>
      <c r="DZ713" s="36"/>
      <c r="EA713" s="36"/>
      <c r="EB713" s="36"/>
      <c r="EC713" s="36"/>
      <c r="ED713" s="36"/>
      <c r="EE713" s="36"/>
      <c r="EF713" s="36"/>
      <c r="EG713" s="36"/>
      <c r="EH713" s="36"/>
      <c r="EI713" s="36"/>
      <c r="EJ713" s="36"/>
      <c r="EK713" s="36"/>
      <c r="EL713" s="36"/>
      <c r="EM713" s="36"/>
      <c r="EN713" s="36"/>
      <c r="EO713" s="36"/>
      <c r="EP713" s="36"/>
      <c r="EQ713" s="36"/>
      <c r="ER713" s="36"/>
      <c r="ES713" s="36"/>
      <c r="ET713" s="36"/>
      <c r="EU713" s="36"/>
      <c r="EV713" s="36"/>
      <c r="EW713" s="36"/>
      <c r="EX713" s="36"/>
      <c r="EY713" s="36"/>
      <c r="EZ713" s="36"/>
      <c r="FA713" s="36"/>
      <c r="FB713" s="36"/>
      <c r="FC713" s="36"/>
      <c r="FD713" s="36"/>
      <c r="FE713" s="36"/>
      <c r="FF713" s="36"/>
      <c r="FG713" s="36"/>
      <c r="FH713" s="36"/>
      <c r="FI713" s="36"/>
      <c r="FJ713" s="36"/>
      <c r="FK713" s="36"/>
      <c r="FL713" s="36"/>
      <c r="FM713" s="36"/>
      <c r="FN713" s="36"/>
      <c r="FO713" s="36"/>
      <c r="FP713" s="36"/>
      <c r="FQ713" s="36"/>
      <c r="FR713" s="36"/>
      <c r="FS713" s="36"/>
      <c r="FT713" s="36"/>
      <c r="FU713" s="36"/>
      <c r="FV713" s="36"/>
      <c r="FW713" s="36"/>
      <c r="FX713" s="36"/>
      <c r="FY713" s="36"/>
      <c r="FZ713" s="36"/>
      <c r="GA713" s="36"/>
      <c r="GB713" s="36"/>
      <c r="GC713" s="36"/>
      <c r="GD713" s="36"/>
      <c r="GE713" s="36"/>
      <c r="GF713" s="36"/>
      <c r="GG713" s="36"/>
      <c r="GH713" s="36"/>
      <c r="GI713" s="36"/>
      <c r="GJ713" s="36"/>
      <c r="GK713" s="36"/>
      <c r="GL713" s="36"/>
      <c r="GM713" s="36"/>
      <c r="GN713" s="36"/>
      <c r="GO713" s="36"/>
      <c r="GP713" s="36"/>
      <c r="GQ713" s="36"/>
      <c r="GR713" s="36"/>
      <c r="GS713" s="36"/>
      <c r="GT713" s="36"/>
      <c r="GU713" s="36"/>
      <c r="GV713" s="36"/>
      <c r="GW713" s="36"/>
      <c r="GX713" s="36"/>
      <c r="GY713" s="36"/>
      <c r="GZ713" s="36"/>
      <c r="HA713" s="36"/>
      <c r="HB713" s="36"/>
      <c r="HC713" s="36"/>
    </row>
    <row r="714" spans="1:211" s="38" customFormat="1" x14ac:dyDescent="0.25">
      <c r="A714" s="51"/>
      <c r="B714" s="97"/>
      <c r="C714" s="98"/>
      <c r="D714" s="19"/>
      <c r="E714" s="19"/>
      <c r="F714" s="19"/>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c r="BU714" s="36"/>
      <c r="BV714" s="36"/>
      <c r="BW714" s="36"/>
      <c r="BX714" s="36"/>
      <c r="BY714" s="36"/>
      <c r="BZ714" s="36"/>
      <c r="CA714" s="36"/>
      <c r="CB714" s="36"/>
      <c r="CC714" s="36"/>
      <c r="CD714" s="36"/>
      <c r="CE714" s="36"/>
      <c r="CF714" s="36"/>
      <c r="CG714" s="36"/>
      <c r="CH714" s="36"/>
      <c r="CI714" s="36"/>
      <c r="CJ714" s="36"/>
      <c r="CK714" s="36"/>
      <c r="CL714" s="36"/>
      <c r="CM714" s="36"/>
      <c r="CN714" s="36"/>
      <c r="CO714" s="36"/>
      <c r="CP714" s="36"/>
      <c r="CQ714" s="36"/>
      <c r="CR714" s="36"/>
      <c r="CS714" s="36"/>
      <c r="CT714" s="36"/>
      <c r="CU714" s="36"/>
      <c r="CV714" s="36"/>
      <c r="CW714" s="36"/>
      <c r="CX714" s="36"/>
      <c r="CY714" s="36"/>
      <c r="CZ714" s="36"/>
      <c r="DA714" s="36"/>
      <c r="DB714" s="36"/>
      <c r="DC714" s="36"/>
      <c r="DD714" s="36"/>
      <c r="DE714" s="36"/>
      <c r="DF714" s="36"/>
      <c r="DG714" s="36"/>
      <c r="DH714" s="36"/>
      <c r="DI714" s="36"/>
      <c r="DJ714" s="36"/>
      <c r="DK714" s="36"/>
      <c r="DL714" s="36"/>
      <c r="DM714" s="36"/>
      <c r="DN714" s="36"/>
      <c r="DO714" s="36"/>
      <c r="DP714" s="36"/>
      <c r="DQ714" s="36"/>
      <c r="DR714" s="36"/>
      <c r="DS714" s="36"/>
      <c r="DT714" s="36"/>
      <c r="DU714" s="36"/>
      <c r="DV714" s="36"/>
      <c r="DW714" s="36"/>
      <c r="DX714" s="36"/>
      <c r="DY714" s="36"/>
      <c r="DZ714" s="36"/>
      <c r="EA714" s="36"/>
      <c r="EB714" s="36"/>
      <c r="EC714" s="36"/>
      <c r="ED714" s="36"/>
      <c r="EE714" s="36"/>
      <c r="EF714" s="36"/>
      <c r="EG714" s="36"/>
      <c r="EH714" s="36"/>
      <c r="EI714" s="36"/>
      <c r="EJ714" s="36"/>
      <c r="EK714" s="36"/>
      <c r="EL714" s="36"/>
      <c r="EM714" s="36"/>
      <c r="EN714" s="36"/>
      <c r="EO714" s="36"/>
      <c r="EP714" s="36"/>
      <c r="EQ714" s="36"/>
      <c r="ER714" s="36"/>
      <c r="ES714" s="36"/>
      <c r="ET714" s="36"/>
      <c r="EU714" s="36"/>
      <c r="EV714" s="36"/>
      <c r="EW714" s="36"/>
      <c r="EX714" s="36"/>
      <c r="EY714" s="36"/>
      <c r="EZ714" s="36"/>
      <c r="FA714" s="36"/>
      <c r="FB714" s="36"/>
      <c r="FC714" s="36"/>
      <c r="FD714" s="36"/>
      <c r="FE714" s="36"/>
      <c r="FF714" s="36"/>
      <c r="FG714" s="36"/>
      <c r="FH714" s="36"/>
      <c r="FI714" s="36"/>
      <c r="FJ714" s="36"/>
      <c r="FK714" s="36"/>
      <c r="FL714" s="36"/>
      <c r="FM714" s="36"/>
      <c r="FN714" s="36"/>
      <c r="FO714" s="36"/>
      <c r="FP714" s="36"/>
      <c r="FQ714" s="36"/>
      <c r="FR714" s="36"/>
      <c r="FS714" s="36"/>
      <c r="FT714" s="36"/>
      <c r="FU714" s="36"/>
      <c r="FV714" s="36"/>
      <c r="FW714" s="36"/>
      <c r="FX714" s="36"/>
      <c r="FY714" s="36"/>
      <c r="FZ714" s="36"/>
      <c r="GA714" s="36"/>
      <c r="GB714" s="36"/>
      <c r="GC714" s="36"/>
      <c r="GD714" s="36"/>
      <c r="GE714" s="36"/>
      <c r="GF714" s="36"/>
      <c r="GG714" s="36"/>
      <c r="GH714" s="36"/>
      <c r="GI714" s="36"/>
      <c r="GJ714" s="36"/>
      <c r="GK714" s="36"/>
      <c r="GL714" s="36"/>
      <c r="GM714" s="36"/>
      <c r="GN714" s="36"/>
      <c r="GO714" s="36"/>
      <c r="GP714" s="36"/>
      <c r="GQ714" s="36"/>
      <c r="GR714" s="36"/>
      <c r="GS714" s="36"/>
      <c r="GT714" s="36"/>
      <c r="GU714" s="36"/>
      <c r="GV714" s="36"/>
      <c r="GW714" s="36"/>
      <c r="GX714" s="36"/>
      <c r="GY714" s="36"/>
      <c r="GZ714" s="36"/>
      <c r="HA714" s="36"/>
      <c r="HB714" s="36"/>
      <c r="HC714" s="36"/>
    </row>
    <row r="715" spans="1:211" s="38" customFormat="1" x14ac:dyDescent="0.25">
      <c r="A715" s="51"/>
      <c r="B715" s="97"/>
      <c r="C715" s="98"/>
      <c r="D715" s="19"/>
      <c r="E715" s="19"/>
      <c r="F715" s="19"/>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c r="BU715" s="36"/>
      <c r="BV715" s="36"/>
      <c r="BW715" s="36"/>
      <c r="BX715" s="36"/>
      <c r="BY715" s="36"/>
      <c r="BZ715" s="36"/>
      <c r="CA715" s="36"/>
      <c r="CB715" s="36"/>
      <c r="CC715" s="36"/>
      <c r="CD715" s="36"/>
      <c r="CE715" s="36"/>
      <c r="CF715" s="36"/>
      <c r="CG715" s="36"/>
      <c r="CH715" s="36"/>
      <c r="CI715" s="36"/>
      <c r="CJ715" s="36"/>
      <c r="CK715" s="36"/>
      <c r="CL715" s="36"/>
      <c r="CM715" s="36"/>
      <c r="CN715" s="36"/>
      <c r="CO715" s="36"/>
      <c r="CP715" s="36"/>
      <c r="CQ715" s="36"/>
      <c r="CR715" s="36"/>
      <c r="CS715" s="36"/>
      <c r="CT715" s="36"/>
      <c r="CU715" s="36"/>
      <c r="CV715" s="36"/>
      <c r="CW715" s="36"/>
      <c r="CX715" s="36"/>
      <c r="CY715" s="36"/>
      <c r="CZ715" s="36"/>
      <c r="DA715" s="36"/>
      <c r="DB715" s="36"/>
      <c r="DC715" s="36"/>
      <c r="DD715" s="36"/>
      <c r="DE715" s="36"/>
      <c r="DF715" s="36"/>
      <c r="DG715" s="36"/>
      <c r="DH715" s="36"/>
      <c r="DI715" s="36"/>
      <c r="DJ715" s="36"/>
      <c r="DK715" s="36"/>
      <c r="DL715" s="36"/>
      <c r="DM715" s="36"/>
      <c r="DN715" s="36"/>
      <c r="DO715" s="36"/>
      <c r="DP715" s="36"/>
      <c r="DQ715" s="36"/>
      <c r="DR715" s="36"/>
      <c r="DS715" s="36"/>
      <c r="DT715" s="36"/>
      <c r="DU715" s="36"/>
      <c r="DV715" s="36"/>
      <c r="DW715" s="36"/>
      <c r="DX715" s="36"/>
      <c r="DY715" s="36"/>
      <c r="DZ715" s="36"/>
      <c r="EA715" s="36"/>
      <c r="EB715" s="36"/>
      <c r="EC715" s="36"/>
      <c r="ED715" s="36"/>
      <c r="EE715" s="36"/>
      <c r="EF715" s="36"/>
      <c r="EG715" s="36"/>
      <c r="EH715" s="36"/>
      <c r="EI715" s="36"/>
      <c r="EJ715" s="36"/>
      <c r="EK715" s="36"/>
      <c r="EL715" s="36"/>
      <c r="EM715" s="36"/>
      <c r="EN715" s="36"/>
      <c r="EO715" s="36"/>
      <c r="EP715" s="36"/>
      <c r="EQ715" s="36"/>
      <c r="ER715" s="36"/>
      <c r="ES715" s="36"/>
      <c r="ET715" s="36"/>
      <c r="EU715" s="36"/>
      <c r="EV715" s="36"/>
      <c r="EW715" s="36"/>
      <c r="EX715" s="36"/>
      <c r="EY715" s="36"/>
      <c r="EZ715" s="36"/>
      <c r="FA715" s="36"/>
      <c r="FB715" s="36"/>
      <c r="FC715" s="36"/>
      <c r="FD715" s="36"/>
      <c r="FE715" s="36"/>
      <c r="FF715" s="36"/>
      <c r="FG715" s="36"/>
      <c r="FH715" s="36"/>
      <c r="FI715" s="36"/>
      <c r="FJ715" s="36"/>
      <c r="FK715" s="36"/>
      <c r="FL715" s="36"/>
      <c r="FM715" s="36"/>
      <c r="FN715" s="36"/>
      <c r="FO715" s="36"/>
      <c r="FP715" s="36"/>
      <c r="FQ715" s="36"/>
      <c r="FR715" s="36"/>
      <c r="FS715" s="36"/>
      <c r="FT715" s="36"/>
      <c r="FU715" s="36"/>
      <c r="FV715" s="36"/>
      <c r="FW715" s="36"/>
      <c r="FX715" s="36"/>
      <c r="FY715" s="36"/>
      <c r="FZ715" s="36"/>
      <c r="GA715" s="36"/>
      <c r="GB715" s="36"/>
      <c r="GC715" s="36"/>
      <c r="GD715" s="36"/>
      <c r="GE715" s="36"/>
      <c r="GF715" s="36"/>
      <c r="GG715" s="36"/>
      <c r="GH715" s="36"/>
      <c r="GI715" s="36"/>
      <c r="GJ715" s="36"/>
      <c r="GK715" s="36"/>
      <c r="GL715" s="36"/>
      <c r="GM715" s="36"/>
      <c r="GN715" s="36"/>
      <c r="GO715" s="36"/>
      <c r="GP715" s="36"/>
      <c r="GQ715" s="36"/>
      <c r="GR715" s="36"/>
      <c r="GS715" s="36"/>
      <c r="GT715" s="36"/>
      <c r="GU715" s="36"/>
      <c r="GV715" s="36"/>
      <c r="GW715" s="36"/>
      <c r="GX715" s="36"/>
      <c r="GY715" s="36"/>
      <c r="GZ715" s="36"/>
      <c r="HA715" s="36"/>
      <c r="HB715" s="36"/>
      <c r="HC715" s="36"/>
    </row>
    <row r="716" spans="1:211" s="38" customFormat="1" x14ac:dyDescent="0.25">
      <c r="A716" s="51"/>
      <c r="B716" s="97"/>
      <c r="C716" s="98"/>
      <c r="D716" s="19"/>
      <c r="E716" s="19"/>
      <c r="F716" s="19"/>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c r="BV716" s="36"/>
      <c r="BW716" s="36"/>
      <c r="BX716" s="36"/>
      <c r="BY716" s="36"/>
      <c r="BZ716" s="36"/>
      <c r="CA716" s="36"/>
      <c r="CB716" s="36"/>
      <c r="CC716" s="36"/>
      <c r="CD716" s="36"/>
      <c r="CE716" s="36"/>
      <c r="CF716" s="36"/>
      <c r="CG716" s="36"/>
      <c r="CH716" s="36"/>
      <c r="CI716" s="36"/>
      <c r="CJ716" s="36"/>
      <c r="CK716" s="36"/>
      <c r="CL716" s="36"/>
      <c r="CM716" s="36"/>
      <c r="CN716" s="36"/>
      <c r="CO716" s="36"/>
      <c r="CP716" s="36"/>
      <c r="CQ716" s="36"/>
      <c r="CR716" s="36"/>
      <c r="CS716" s="36"/>
      <c r="CT716" s="36"/>
      <c r="CU716" s="36"/>
      <c r="CV716" s="36"/>
      <c r="CW716" s="36"/>
      <c r="CX716" s="36"/>
      <c r="CY716" s="36"/>
      <c r="CZ716" s="36"/>
      <c r="DA716" s="36"/>
      <c r="DB716" s="36"/>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c r="ED716" s="36"/>
      <c r="EE716" s="36"/>
      <c r="EF716" s="36"/>
      <c r="EG716" s="36"/>
      <c r="EH716" s="36"/>
      <c r="EI716" s="36"/>
      <c r="EJ716" s="36"/>
      <c r="EK716" s="36"/>
      <c r="EL716" s="36"/>
      <c r="EM716" s="36"/>
      <c r="EN716" s="36"/>
      <c r="EO716" s="36"/>
      <c r="EP716" s="36"/>
      <c r="EQ716" s="36"/>
      <c r="ER716" s="36"/>
      <c r="ES716" s="36"/>
      <c r="ET716" s="36"/>
      <c r="EU716" s="36"/>
      <c r="EV716" s="36"/>
      <c r="EW716" s="36"/>
      <c r="EX716" s="36"/>
      <c r="EY716" s="36"/>
      <c r="EZ716" s="36"/>
      <c r="FA716" s="36"/>
      <c r="FB716" s="36"/>
      <c r="FC716" s="36"/>
      <c r="FD716" s="36"/>
      <c r="FE716" s="36"/>
      <c r="FF716" s="36"/>
      <c r="FG716" s="36"/>
      <c r="FH716" s="36"/>
      <c r="FI716" s="36"/>
      <c r="FJ716" s="36"/>
      <c r="FK716" s="36"/>
      <c r="FL716" s="36"/>
      <c r="FM716" s="36"/>
      <c r="FN716" s="36"/>
      <c r="FO716" s="36"/>
      <c r="FP716" s="36"/>
      <c r="FQ716" s="36"/>
      <c r="FR716" s="36"/>
      <c r="FS716" s="36"/>
      <c r="FT716" s="36"/>
      <c r="FU716" s="36"/>
      <c r="FV716" s="36"/>
      <c r="FW716" s="36"/>
      <c r="FX716" s="36"/>
      <c r="FY716" s="36"/>
      <c r="FZ716" s="36"/>
      <c r="GA716" s="36"/>
      <c r="GB716" s="36"/>
      <c r="GC716" s="36"/>
      <c r="GD716" s="36"/>
      <c r="GE716" s="36"/>
      <c r="GF716" s="36"/>
      <c r="GG716" s="36"/>
      <c r="GH716" s="36"/>
      <c r="GI716" s="36"/>
      <c r="GJ716" s="36"/>
      <c r="GK716" s="36"/>
      <c r="GL716" s="36"/>
      <c r="GM716" s="36"/>
      <c r="GN716" s="36"/>
      <c r="GO716" s="36"/>
      <c r="GP716" s="36"/>
      <c r="GQ716" s="36"/>
      <c r="GR716" s="36"/>
      <c r="GS716" s="36"/>
      <c r="GT716" s="36"/>
      <c r="GU716" s="36"/>
      <c r="GV716" s="36"/>
      <c r="GW716" s="36"/>
      <c r="GX716" s="36"/>
      <c r="GY716" s="36"/>
      <c r="GZ716" s="36"/>
      <c r="HA716" s="36"/>
      <c r="HB716" s="36"/>
      <c r="HC716" s="36"/>
    </row>
    <row r="717" spans="1:211" s="38" customFormat="1" x14ac:dyDescent="0.25">
      <c r="A717" s="51"/>
      <c r="B717" s="97"/>
      <c r="C717" s="98"/>
      <c r="D717" s="19"/>
      <c r="E717" s="19"/>
      <c r="F717" s="19"/>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c r="BU717" s="36"/>
      <c r="BV717" s="36"/>
      <c r="BW717" s="36"/>
      <c r="BX717" s="36"/>
      <c r="BY717" s="36"/>
      <c r="BZ717" s="36"/>
      <c r="CA717" s="36"/>
      <c r="CB717" s="36"/>
      <c r="CC717" s="36"/>
      <c r="CD717" s="36"/>
      <c r="CE717" s="36"/>
      <c r="CF717" s="36"/>
      <c r="CG717" s="36"/>
      <c r="CH717" s="36"/>
      <c r="CI717" s="36"/>
      <c r="CJ717" s="36"/>
      <c r="CK717" s="36"/>
      <c r="CL717" s="36"/>
      <c r="CM717" s="36"/>
      <c r="CN717" s="36"/>
      <c r="CO717" s="36"/>
      <c r="CP717" s="36"/>
      <c r="CQ717" s="36"/>
      <c r="CR717" s="36"/>
      <c r="CS717" s="36"/>
      <c r="CT717" s="36"/>
      <c r="CU717" s="36"/>
      <c r="CV717" s="36"/>
      <c r="CW717" s="36"/>
      <c r="CX717" s="36"/>
      <c r="CY717" s="36"/>
      <c r="CZ717" s="36"/>
      <c r="DA717" s="36"/>
      <c r="DB717" s="36"/>
      <c r="DC717" s="36"/>
      <c r="DD717" s="36"/>
      <c r="DE717" s="36"/>
      <c r="DF717" s="36"/>
      <c r="DG717" s="36"/>
      <c r="DH717" s="36"/>
      <c r="DI717" s="36"/>
      <c r="DJ717" s="36"/>
      <c r="DK717" s="36"/>
      <c r="DL717" s="36"/>
      <c r="DM717" s="36"/>
      <c r="DN717" s="36"/>
      <c r="DO717" s="36"/>
      <c r="DP717" s="36"/>
      <c r="DQ717" s="36"/>
      <c r="DR717" s="36"/>
      <c r="DS717" s="36"/>
      <c r="DT717" s="36"/>
      <c r="DU717" s="36"/>
      <c r="DV717" s="36"/>
      <c r="DW717" s="36"/>
      <c r="DX717" s="36"/>
      <c r="DY717" s="36"/>
      <c r="DZ717" s="36"/>
      <c r="EA717" s="36"/>
      <c r="EB717" s="36"/>
      <c r="EC717" s="36"/>
      <c r="ED717" s="36"/>
      <c r="EE717" s="36"/>
      <c r="EF717" s="36"/>
      <c r="EG717" s="36"/>
      <c r="EH717" s="36"/>
      <c r="EI717" s="36"/>
      <c r="EJ717" s="36"/>
      <c r="EK717" s="36"/>
      <c r="EL717" s="36"/>
      <c r="EM717" s="36"/>
      <c r="EN717" s="36"/>
      <c r="EO717" s="36"/>
      <c r="EP717" s="36"/>
      <c r="EQ717" s="36"/>
      <c r="ER717" s="36"/>
      <c r="ES717" s="36"/>
      <c r="ET717" s="36"/>
      <c r="EU717" s="36"/>
      <c r="EV717" s="36"/>
      <c r="EW717" s="36"/>
      <c r="EX717" s="36"/>
      <c r="EY717" s="36"/>
      <c r="EZ717" s="36"/>
      <c r="FA717" s="36"/>
      <c r="FB717" s="36"/>
      <c r="FC717" s="36"/>
      <c r="FD717" s="36"/>
      <c r="FE717" s="36"/>
      <c r="FF717" s="36"/>
      <c r="FG717" s="36"/>
      <c r="FH717" s="36"/>
      <c r="FI717" s="36"/>
      <c r="FJ717" s="36"/>
      <c r="FK717" s="36"/>
      <c r="FL717" s="36"/>
      <c r="FM717" s="36"/>
      <c r="FN717" s="36"/>
      <c r="FO717" s="36"/>
      <c r="FP717" s="36"/>
      <c r="FQ717" s="36"/>
      <c r="FR717" s="36"/>
      <c r="FS717" s="36"/>
      <c r="FT717" s="36"/>
      <c r="FU717" s="36"/>
      <c r="FV717" s="36"/>
      <c r="FW717" s="36"/>
      <c r="FX717" s="36"/>
      <c r="FY717" s="36"/>
      <c r="FZ717" s="36"/>
      <c r="GA717" s="36"/>
      <c r="GB717" s="36"/>
      <c r="GC717" s="36"/>
      <c r="GD717" s="36"/>
      <c r="GE717" s="36"/>
      <c r="GF717" s="36"/>
      <c r="GG717" s="36"/>
      <c r="GH717" s="36"/>
      <c r="GI717" s="36"/>
      <c r="GJ717" s="36"/>
      <c r="GK717" s="36"/>
      <c r="GL717" s="36"/>
      <c r="GM717" s="36"/>
      <c r="GN717" s="36"/>
      <c r="GO717" s="36"/>
      <c r="GP717" s="36"/>
      <c r="GQ717" s="36"/>
      <c r="GR717" s="36"/>
      <c r="GS717" s="36"/>
      <c r="GT717" s="36"/>
      <c r="GU717" s="36"/>
      <c r="GV717" s="36"/>
      <c r="GW717" s="36"/>
      <c r="GX717" s="36"/>
      <c r="GY717" s="36"/>
      <c r="GZ717" s="36"/>
      <c r="HA717" s="36"/>
      <c r="HB717" s="36"/>
      <c r="HC717" s="36"/>
    </row>
    <row r="718" spans="1:211" s="38" customFormat="1" x14ac:dyDescent="0.25">
      <c r="A718" s="51"/>
      <c r="B718" s="97"/>
      <c r="C718" s="98"/>
      <c r="D718" s="19"/>
      <c r="E718" s="19"/>
      <c r="F718" s="19"/>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c r="BU718" s="36"/>
      <c r="BV718" s="36"/>
      <c r="BW718" s="36"/>
      <c r="BX718" s="36"/>
      <c r="BY718" s="36"/>
      <c r="BZ718" s="36"/>
      <c r="CA718" s="36"/>
      <c r="CB718" s="36"/>
      <c r="CC718" s="36"/>
      <c r="CD718" s="36"/>
      <c r="CE718" s="36"/>
      <c r="CF718" s="36"/>
      <c r="CG718" s="36"/>
      <c r="CH718" s="36"/>
      <c r="CI718" s="36"/>
      <c r="CJ718" s="36"/>
      <c r="CK718" s="36"/>
      <c r="CL718" s="36"/>
      <c r="CM718" s="36"/>
      <c r="CN718" s="36"/>
      <c r="CO718" s="36"/>
      <c r="CP718" s="36"/>
      <c r="CQ718" s="36"/>
      <c r="CR718" s="36"/>
      <c r="CS718" s="36"/>
      <c r="CT718" s="36"/>
      <c r="CU718" s="36"/>
      <c r="CV718" s="36"/>
      <c r="CW718" s="36"/>
      <c r="CX718" s="36"/>
      <c r="CY718" s="36"/>
      <c r="CZ718" s="36"/>
      <c r="DA718" s="36"/>
      <c r="DB718" s="36"/>
      <c r="DC718" s="36"/>
      <c r="DD718" s="36"/>
      <c r="DE718" s="36"/>
      <c r="DF718" s="36"/>
      <c r="DG718" s="36"/>
      <c r="DH718" s="36"/>
      <c r="DI718" s="36"/>
      <c r="DJ718" s="36"/>
      <c r="DK718" s="36"/>
      <c r="DL718" s="36"/>
      <c r="DM718" s="36"/>
      <c r="DN718" s="36"/>
      <c r="DO718" s="36"/>
      <c r="DP718" s="36"/>
      <c r="DQ718" s="36"/>
      <c r="DR718" s="36"/>
      <c r="DS718" s="36"/>
      <c r="DT718" s="36"/>
      <c r="DU718" s="36"/>
      <c r="DV718" s="36"/>
      <c r="DW718" s="36"/>
      <c r="DX718" s="36"/>
      <c r="DY718" s="36"/>
      <c r="DZ718" s="36"/>
      <c r="EA718" s="36"/>
      <c r="EB718" s="36"/>
      <c r="EC718" s="36"/>
      <c r="ED718" s="36"/>
      <c r="EE718" s="36"/>
      <c r="EF718" s="36"/>
      <c r="EG718" s="36"/>
      <c r="EH718" s="36"/>
      <c r="EI718" s="36"/>
      <c r="EJ718" s="36"/>
      <c r="EK718" s="36"/>
      <c r="EL718" s="36"/>
      <c r="EM718" s="36"/>
      <c r="EN718" s="36"/>
      <c r="EO718" s="36"/>
      <c r="EP718" s="36"/>
      <c r="EQ718" s="36"/>
      <c r="ER718" s="36"/>
      <c r="ES718" s="36"/>
      <c r="ET718" s="36"/>
      <c r="EU718" s="36"/>
      <c r="EV718" s="36"/>
      <c r="EW718" s="36"/>
      <c r="EX718" s="36"/>
      <c r="EY718" s="36"/>
      <c r="EZ718" s="36"/>
      <c r="FA718" s="36"/>
      <c r="FB718" s="36"/>
      <c r="FC718" s="36"/>
      <c r="FD718" s="36"/>
      <c r="FE718" s="36"/>
      <c r="FF718" s="36"/>
      <c r="FG718" s="36"/>
      <c r="FH718" s="36"/>
      <c r="FI718" s="36"/>
      <c r="FJ718" s="36"/>
      <c r="FK718" s="36"/>
      <c r="FL718" s="36"/>
      <c r="FM718" s="36"/>
      <c r="FN718" s="36"/>
      <c r="FO718" s="36"/>
      <c r="FP718" s="36"/>
      <c r="FQ718" s="36"/>
      <c r="FR718" s="36"/>
      <c r="FS718" s="36"/>
      <c r="FT718" s="36"/>
      <c r="FU718" s="36"/>
      <c r="FV718" s="36"/>
      <c r="FW718" s="36"/>
      <c r="FX718" s="36"/>
      <c r="FY718" s="36"/>
      <c r="FZ718" s="36"/>
      <c r="GA718" s="36"/>
      <c r="GB718" s="36"/>
      <c r="GC718" s="36"/>
      <c r="GD718" s="36"/>
      <c r="GE718" s="36"/>
      <c r="GF718" s="36"/>
      <c r="GG718" s="36"/>
      <c r="GH718" s="36"/>
      <c r="GI718" s="36"/>
      <c r="GJ718" s="36"/>
      <c r="GK718" s="36"/>
      <c r="GL718" s="36"/>
      <c r="GM718" s="36"/>
      <c r="GN718" s="36"/>
      <c r="GO718" s="36"/>
      <c r="GP718" s="36"/>
      <c r="GQ718" s="36"/>
      <c r="GR718" s="36"/>
      <c r="GS718" s="36"/>
      <c r="GT718" s="36"/>
      <c r="GU718" s="36"/>
      <c r="GV718" s="36"/>
      <c r="GW718" s="36"/>
      <c r="GX718" s="36"/>
      <c r="GY718" s="36"/>
      <c r="GZ718" s="36"/>
      <c r="HA718" s="36"/>
      <c r="HB718" s="36"/>
      <c r="HC718" s="36"/>
    </row>
    <row r="719" spans="1:211" s="38" customFormat="1" x14ac:dyDescent="0.25">
      <c r="A719" s="51"/>
      <c r="B719" s="97"/>
      <c r="C719" s="98"/>
      <c r="D719" s="19"/>
      <c r="E719" s="19"/>
      <c r="F719" s="19"/>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c r="BU719" s="36"/>
      <c r="BV719" s="36"/>
      <c r="BW719" s="36"/>
      <c r="BX719" s="36"/>
      <c r="BY719" s="36"/>
      <c r="BZ719" s="36"/>
      <c r="CA719" s="36"/>
      <c r="CB719" s="36"/>
      <c r="CC719" s="36"/>
      <c r="CD719" s="36"/>
      <c r="CE719" s="36"/>
      <c r="CF719" s="36"/>
      <c r="CG719" s="36"/>
      <c r="CH719" s="36"/>
      <c r="CI719" s="36"/>
      <c r="CJ719" s="36"/>
      <c r="CK719" s="36"/>
      <c r="CL719" s="36"/>
      <c r="CM719" s="36"/>
      <c r="CN719" s="36"/>
      <c r="CO719" s="36"/>
      <c r="CP719" s="36"/>
      <c r="CQ719" s="36"/>
      <c r="CR719" s="36"/>
      <c r="CS719" s="36"/>
      <c r="CT719" s="36"/>
      <c r="CU719" s="36"/>
      <c r="CV719" s="36"/>
      <c r="CW719" s="36"/>
      <c r="CX719" s="36"/>
      <c r="CY719" s="36"/>
      <c r="CZ719" s="36"/>
      <c r="DA719" s="36"/>
      <c r="DB719" s="36"/>
      <c r="DC719" s="36"/>
      <c r="DD719" s="36"/>
      <c r="DE719" s="36"/>
      <c r="DF719" s="36"/>
      <c r="DG719" s="36"/>
      <c r="DH719" s="36"/>
      <c r="DI719" s="36"/>
      <c r="DJ719" s="36"/>
      <c r="DK719" s="36"/>
      <c r="DL719" s="36"/>
      <c r="DM719" s="36"/>
      <c r="DN719" s="36"/>
      <c r="DO719" s="36"/>
      <c r="DP719" s="36"/>
      <c r="DQ719" s="36"/>
      <c r="DR719" s="36"/>
      <c r="DS719" s="36"/>
      <c r="DT719" s="36"/>
      <c r="DU719" s="36"/>
      <c r="DV719" s="36"/>
      <c r="DW719" s="36"/>
      <c r="DX719" s="36"/>
      <c r="DY719" s="36"/>
      <c r="DZ719" s="36"/>
      <c r="EA719" s="36"/>
      <c r="EB719" s="36"/>
      <c r="EC719" s="36"/>
      <c r="ED719" s="36"/>
      <c r="EE719" s="36"/>
      <c r="EF719" s="36"/>
      <c r="EG719" s="36"/>
      <c r="EH719" s="36"/>
      <c r="EI719" s="36"/>
      <c r="EJ719" s="36"/>
      <c r="EK719" s="36"/>
      <c r="EL719" s="36"/>
      <c r="EM719" s="36"/>
      <c r="EN719" s="36"/>
      <c r="EO719" s="36"/>
      <c r="EP719" s="36"/>
      <c r="EQ719" s="36"/>
      <c r="ER719" s="36"/>
      <c r="ES719" s="36"/>
      <c r="ET719" s="36"/>
      <c r="EU719" s="36"/>
      <c r="EV719" s="36"/>
      <c r="EW719" s="36"/>
      <c r="EX719" s="36"/>
      <c r="EY719" s="36"/>
      <c r="EZ719" s="36"/>
      <c r="FA719" s="36"/>
      <c r="FB719" s="36"/>
      <c r="FC719" s="36"/>
      <c r="FD719" s="36"/>
      <c r="FE719" s="36"/>
      <c r="FF719" s="36"/>
      <c r="FG719" s="36"/>
      <c r="FH719" s="36"/>
      <c r="FI719" s="36"/>
      <c r="FJ719" s="36"/>
      <c r="FK719" s="36"/>
      <c r="FL719" s="36"/>
      <c r="FM719" s="36"/>
      <c r="FN719" s="36"/>
      <c r="FO719" s="36"/>
      <c r="FP719" s="36"/>
      <c r="FQ719" s="36"/>
      <c r="FR719" s="36"/>
      <c r="FS719" s="36"/>
      <c r="FT719" s="36"/>
      <c r="FU719" s="36"/>
      <c r="FV719" s="36"/>
      <c r="FW719" s="36"/>
      <c r="FX719" s="36"/>
      <c r="FY719" s="36"/>
      <c r="FZ719" s="36"/>
      <c r="GA719" s="36"/>
      <c r="GB719" s="36"/>
      <c r="GC719" s="36"/>
      <c r="GD719" s="36"/>
      <c r="GE719" s="36"/>
      <c r="GF719" s="36"/>
      <c r="GG719" s="36"/>
      <c r="GH719" s="36"/>
      <c r="GI719" s="36"/>
      <c r="GJ719" s="36"/>
      <c r="GK719" s="36"/>
      <c r="GL719" s="36"/>
      <c r="GM719" s="36"/>
      <c r="GN719" s="36"/>
      <c r="GO719" s="36"/>
      <c r="GP719" s="36"/>
      <c r="GQ719" s="36"/>
      <c r="GR719" s="36"/>
      <c r="GS719" s="36"/>
      <c r="GT719" s="36"/>
      <c r="GU719" s="36"/>
      <c r="GV719" s="36"/>
      <c r="GW719" s="36"/>
      <c r="GX719" s="36"/>
      <c r="GY719" s="36"/>
      <c r="GZ719" s="36"/>
      <c r="HA719" s="36"/>
      <c r="HB719" s="36"/>
      <c r="HC719" s="36"/>
    </row>
    <row r="720" spans="1:211" s="38" customFormat="1" x14ac:dyDescent="0.25">
      <c r="A720" s="51"/>
      <c r="B720" s="97"/>
      <c r="C720" s="98"/>
      <c r="D720" s="19"/>
      <c r="E720" s="19"/>
      <c r="F720" s="19"/>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c r="BU720" s="36"/>
      <c r="BV720" s="36"/>
      <c r="BW720" s="36"/>
      <c r="BX720" s="36"/>
      <c r="BY720" s="36"/>
      <c r="BZ720" s="36"/>
      <c r="CA720" s="36"/>
      <c r="CB720" s="36"/>
      <c r="CC720" s="36"/>
      <c r="CD720" s="36"/>
      <c r="CE720" s="36"/>
      <c r="CF720" s="36"/>
      <c r="CG720" s="36"/>
      <c r="CH720" s="36"/>
      <c r="CI720" s="36"/>
      <c r="CJ720" s="36"/>
      <c r="CK720" s="36"/>
      <c r="CL720" s="36"/>
      <c r="CM720" s="36"/>
      <c r="CN720" s="36"/>
      <c r="CO720" s="36"/>
      <c r="CP720" s="36"/>
      <c r="CQ720" s="36"/>
      <c r="CR720" s="36"/>
      <c r="CS720" s="36"/>
      <c r="CT720" s="36"/>
      <c r="CU720" s="36"/>
      <c r="CV720" s="36"/>
      <c r="CW720" s="36"/>
      <c r="CX720" s="36"/>
      <c r="CY720" s="36"/>
      <c r="CZ720" s="36"/>
      <c r="DA720" s="36"/>
      <c r="DB720" s="36"/>
      <c r="DC720" s="36"/>
      <c r="DD720" s="36"/>
      <c r="DE720" s="36"/>
      <c r="DF720" s="36"/>
      <c r="DG720" s="36"/>
      <c r="DH720" s="36"/>
      <c r="DI720" s="36"/>
      <c r="DJ720" s="36"/>
      <c r="DK720" s="36"/>
      <c r="DL720" s="36"/>
      <c r="DM720" s="36"/>
      <c r="DN720" s="36"/>
      <c r="DO720" s="36"/>
      <c r="DP720" s="36"/>
      <c r="DQ720" s="36"/>
      <c r="DR720" s="36"/>
      <c r="DS720" s="36"/>
      <c r="DT720" s="36"/>
      <c r="DU720" s="36"/>
      <c r="DV720" s="36"/>
      <c r="DW720" s="36"/>
      <c r="DX720" s="36"/>
      <c r="DY720" s="36"/>
      <c r="DZ720" s="36"/>
      <c r="EA720" s="36"/>
      <c r="EB720" s="36"/>
      <c r="EC720" s="36"/>
      <c r="ED720" s="36"/>
      <c r="EE720" s="36"/>
      <c r="EF720" s="36"/>
      <c r="EG720" s="36"/>
      <c r="EH720" s="36"/>
      <c r="EI720" s="36"/>
      <c r="EJ720" s="36"/>
      <c r="EK720" s="36"/>
      <c r="EL720" s="36"/>
      <c r="EM720" s="36"/>
      <c r="EN720" s="36"/>
      <c r="EO720" s="36"/>
      <c r="EP720" s="36"/>
      <c r="EQ720" s="36"/>
      <c r="ER720" s="36"/>
      <c r="ES720" s="36"/>
      <c r="ET720" s="36"/>
      <c r="EU720" s="36"/>
      <c r="EV720" s="36"/>
      <c r="EW720" s="36"/>
      <c r="EX720" s="36"/>
      <c r="EY720" s="36"/>
      <c r="EZ720" s="36"/>
      <c r="FA720" s="36"/>
      <c r="FB720" s="36"/>
      <c r="FC720" s="36"/>
      <c r="FD720" s="36"/>
      <c r="FE720" s="36"/>
      <c r="FF720" s="36"/>
      <c r="FG720" s="36"/>
      <c r="FH720" s="36"/>
      <c r="FI720" s="36"/>
      <c r="FJ720" s="36"/>
      <c r="FK720" s="36"/>
      <c r="FL720" s="36"/>
      <c r="FM720" s="36"/>
      <c r="FN720" s="36"/>
      <c r="FO720" s="36"/>
      <c r="FP720" s="36"/>
      <c r="FQ720" s="36"/>
      <c r="FR720" s="36"/>
      <c r="FS720" s="36"/>
      <c r="FT720" s="36"/>
      <c r="FU720" s="36"/>
      <c r="FV720" s="36"/>
      <c r="FW720" s="36"/>
      <c r="FX720" s="36"/>
      <c r="FY720" s="36"/>
      <c r="FZ720" s="36"/>
      <c r="GA720" s="36"/>
      <c r="GB720" s="36"/>
      <c r="GC720" s="36"/>
      <c r="GD720" s="36"/>
      <c r="GE720" s="36"/>
      <c r="GF720" s="36"/>
      <c r="GG720" s="36"/>
      <c r="GH720" s="36"/>
      <c r="GI720" s="36"/>
      <c r="GJ720" s="36"/>
      <c r="GK720" s="36"/>
      <c r="GL720" s="36"/>
      <c r="GM720" s="36"/>
      <c r="GN720" s="36"/>
      <c r="GO720" s="36"/>
      <c r="GP720" s="36"/>
      <c r="GQ720" s="36"/>
      <c r="GR720" s="36"/>
      <c r="GS720" s="36"/>
      <c r="GT720" s="36"/>
      <c r="GU720" s="36"/>
      <c r="GV720" s="36"/>
      <c r="GW720" s="36"/>
      <c r="GX720" s="36"/>
      <c r="GY720" s="36"/>
      <c r="GZ720" s="36"/>
      <c r="HA720" s="36"/>
      <c r="HB720" s="36"/>
      <c r="HC720" s="36"/>
    </row>
    <row r="721" spans="1:211" s="38" customFormat="1" x14ac:dyDescent="0.25">
      <c r="A721" s="51"/>
      <c r="B721" s="97"/>
      <c r="C721" s="98"/>
      <c r="D721" s="19"/>
      <c r="E721" s="19"/>
      <c r="F721" s="19"/>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c r="BU721" s="36"/>
      <c r="BV721" s="36"/>
      <c r="BW721" s="36"/>
      <c r="BX721" s="36"/>
      <c r="BY721" s="36"/>
      <c r="BZ721" s="36"/>
      <c r="CA721" s="36"/>
      <c r="CB721" s="36"/>
      <c r="CC721" s="36"/>
      <c r="CD721" s="36"/>
      <c r="CE721" s="36"/>
      <c r="CF721" s="36"/>
      <c r="CG721" s="36"/>
      <c r="CH721" s="36"/>
      <c r="CI721" s="36"/>
      <c r="CJ721" s="36"/>
      <c r="CK721" s="36"/>
      <c r="CL721" s="36"/>
      <c r="CM721" s="36"/>
      <c r="CN721" s="36"/>
      <c r="CO721" s="36"/>
      <c r="CP721" s="36"/>
      <c r="CQ721" s="36"/>
      <c r="CR721" s="36"/>
      <c r="CS721" s="36"/>
      <c r="CT721" s="36"/>
      <c r="CU721" s="36"/>
      <c r="CV721" s="36"/>
      <c r="CW721" s="36"/>
      <c r="CX721" s="36"/>
      <c r="CY721" s="36"/>
      <c r="CZ721" s="36"/>
      <c r="DA721" s="36"/>
      <c r="DB721" s="36"/>
      <c r="DC721" s="36"/>
      <c r="DD721" s="36"/>
      <c r="DE721" s="36"/>
      <c r="DF721" s="36"/>
      <c r="DG721" s="36"/>
      <c r="DH721" s="36"/>
      <c r="DI721" s="36"/>
      <c r="DJ721" s="36"/>
      <c r="DK721" s="36"/>
      <c r="DL721" s="36"/>
      <c r="DM721" s="36"/>
      <c r="DN721" s="36"/>
      <c r="DO721" s="36"/>
      <c r="DP721" s="36"/>
      <c r="DQ721" s="36"/>
      <c r="DR721" s="36"/>
      <c r="DS721" s="36"/>
      <c r="DT721" s="36"/>
      <c r="DU721" s="36"/>
      <c r="DV721" s="36"/>
      <c r="DW721" s="36"/>
      <c r="DX721" s="36"/>
      <c r="DY721" s="36"/>
      <c r="DZ721" s="36"/>
      <c r="EA721" s="36"/>
      <c r="EB721" s="36"/>
      <c r="EC721" s="36"/>
      <c r="ED721" s="36"/>
      <c r="EE721" s="36"/>
      <c r="EF721" s="36"/>
      <c r="EG721" s="36"/>
      <c r="EH721" s="36"/>
      <c r="EI721" s="36"/>
      <c r="EJ721" s="36"/>
      <c r="EK721" s="36"/>
      <c r="EL721" s="36"/>
      <c r="EM721" s="36"/>
      <c r="EN721" s="36"/>
      <c r="EO721" s="36"/>
      <c r="EP721" s="36"/>
      <c r="EQ721" s="36"/>
      <c r="ER721" s="36"/>
      <c r="ES721" s="36"/>
      <c r="ET721" s="36"/>
      <c r="EU721" s="36"/>
      <c r="EV721" s="36"/>
      <c r="EW721" s="36"/>
      <c r="EX721" s="36"/>
      <c r="EY721" s="36"/>
      <c r="EZ721" s="36"/>
      <c r="FA721" s="36"/>
      <c r="FB721" s="36"/>
      <c r="FC721" s="36"/>
      <c r="FD721" s="36"/>
      <c r="FE721" s="36"/>
      <c r="FF721" s="36"/>
      <c r="FG721" s="36"/>
      <c r="FH721" s="36"/>
      <c r="FI721" s="36"/>
      <c r="FJ721" s="36"/>
      <c r="FK721" s="36"/>
      <c r="FL721" s="36"/>
      <c r="FM721" s="36"/>
      <c r="FN721" s="36"/>
      <c r="FO721" s="36"/>
      <c r="FP721" s="36"/>
      <c r="FQ721" s="36"/>
      <c r="FR721" s="36"/>
      <c r="FS721" s="36"/>
      <c r="FT721" s="36"/>
      <c r="FU721" s="36"/>
      <c r="FV721" s="36"/>
      <c r="FW721" s="36"/>
      <c r="FX721" s="36"/>
      <c r="FY721" s="36"/>
      <c r="FZ721" s="36"/>
      <c r="GA721" s="36"/>
      <c r="GB721" s="36"/>
      <c r="GC721" s="36"/>
      <c r="GD721" s="36"/>
      <c r="GE721" s="36"/>
      <c r="GF721" s="36"/>
      <c r="GG721" s="36"/>
      <c r="GH721" s="36"/>
      <c r="GI721" s="36"/>
      <c r="GJ721" s="36"/>
      <c r="GK721" s="36"/>
      <c r="GL721" s="36"/>
      <c r="GM721" s="36"/>
      <c r="GN721" s="36"/>
      <c r="GO721" s="36"/>
      <c r="GP721" s="36"/>
      <c r="GQ721" s="36"/>
      <c r="GR721" s="36"/>
      <c r="GS721" s="36"/>
      <c r="GT721" s="36"/>
      <c r="GU721" s="36"/>
      <c r="GV721" s="36"/>
      <c r="GW721" s="36"/>
      <c r="GX721" s="36"/>
      <c r="GY721" s="36"/>
      <c r="GZ721" s="36"/>
      <c r="HA721" s="36"/>
      <c r="HB721" s="36"/>
      <c r="HC721" s="36"/>
    </row>
    <row r="722" spans="1:211" s="38" customFormat="1" x14ac:dyDescent="0.25">
      <c r="A722" s="51"/>
      <c r="B722" s="97"/>
      <c r="C722" s="98"/>
      <c r="D722" s="19"/>
      <c r="E722" s="19"/>
      <c r="F722" s="19"/>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c r="BU722" s="36"/>
      <c r="BV722" s="36"/>
      <c r="BW722" s="36"/>
      <c r="BX722" s="36"/>
      <c r="BY722" s="36"/>
      <c r="BZ722" s="36"/>
      <c r="CA722" s="36"/>
      <c r="CB722" s="36"/>
      <c r="CC722" s="36"/>
      <c r="CD722" s="36"/>
      <c r="CE722" s="36"/>
      <c r="CF722" s="36"/>
      <c r="CG722" s="36"/>
      <c r="CH722" s="36"/>
      <c r="CI722" s="36"/>
      <c r="CJ722" s="36"/>
      <c r="CK722" s="36"/>
      <c r="CL722" s="36"/>
      <c r="CM722" s="36"/>
      <c r="CN722" s="36"/>
      <c r="CO722" s="36"/>
      <c r="CP722" s="36"/>
      <c r="CQ722" s="36"/>
      <c r="CR722" s="36"/>
      <c r="CS722" s="36"/>
      <c r="CT722" s="36"/>
      <c r="CU722" s="36"/>
      <c r="CV722" s="36"/>
      <c r="CW722" s="36"/>
      <c r="CX722" s="36"/>
      <c r="CY722" s="36"/>
      <c r="CZ722" s="36"/>
      <c r="DA722" s="36"/>
      <c r="DB722" s="36"/>
      <c r="DC722" s="36"/>
      <c r="DD722" s="36"/>
      <c r="DE722" s="36"/>
      <c r="DF722" s="36"/>
      <c r="DG722" s="36"/>
      <c r="DH722" s="36"/>
      <c r="DI722" s="36"/>
      <c r="DJ722" s="36"/>
      <c r="DK722" s="36"/>
      <c r="DL722" s="36"/>
      <c r="DM722" s="36"/>
      <c r="DN722" s="36"/>
      <c r="DO722" s="36"/>
      <c r="DP722" s="36"/>
      <c r="DQ722" s="36"/>
      <c r="DR722" s="36"/>
      <c r="DS722" s="36"/>
      <c r="DT722" s="36"/>
      <c r="DU722" s="36"/>
      <c r="DV722" s="36"/>
      <c r="DW722" s="36"/>
      <c r="DX722" s="36"/>
      <c r="DY722" s="36"/>
      <c r="DZ722" s="36"/>
      <c r="EA722" s="36"/>
      <c r="EB722" s="36"/>
      <c r="EC722" s="36"/>
      <c r="ED722" s="36"/>
      <c r="EE722" s="36"/>
      <c r="EF722" s="36"/>
      <c r="EG722" s="36"/>
      <c r="EH722" s="36"/>
      <c r="EI722" s="36"/>
      <c r="EJ722" s="36"/>
      <c r="EK722" s="36"/>
      <c r="EL722" s="36"/>
      <c r="EM722" s="36"/>
      <c r="EN722" s="36"/>
      <c r="EO722" s="36"/>
      <c r="EP722" s="36"/>
      <c r="EQ722" s="36"/>
      <c r="ER722" s="36"/>
      <c r="ES722" s="36"/>
      <c r="ET722" s="36"/>
      <c r="EU722" s="36"/>
      <c r="EV722" s="36"/>
      <c r="EW722" s="36"/>
      <c r="EX722" s="36"/>
      <c r="EY722" s="36"/>
      <c r="EZ722" s="36"/>
      <c r="FA722" s="36"/>
      <c r="FB722" s="36"/>
      <c r="FC722" s="36"/>
      <c r="FD722" s="36"/>
      <c r="FE722" s="36"/>
      <c r="FF722" s="36"/>
      <c r="FG722" s="36"/>
      <c r="FH722" s="36"/>
      <c r="FI722" s="36"/>
      <c r="FJ722" s="36"/>
      <c r="FK722" s="36"/>
      <c r="FL722" s="36"/>
      <c r="FM722" s="36"/>
      <c r="FN722" s="36"/>
      <c r="FO722" s="36"/>
      <c r="FP722" s="36"/>
      <c r="FQ722" s="36"/>
      <c r="FR722" s="36"/>
      <c r="FS722" s="36"/>
      <c r="FT722" s="36"/>
      <c r="FU722" s="36"/>
      <c r="FV722" s="36"/>
      <c r="FW722" s="36"/>
      <c r="FX722" s="36"/>
      <c r="FY722" s="36"/>
      <c r="FZ722" s="36"/>
      <c r="GA722" s="36"/>
      <c r="GB722" s="36"/>
      <c r="GC722" s="36"/>
      <c r="GD722" s="36"/>
      <c r="GE722" s="36"/>
      <c r="GF722" s="36"/>
      <c r="GG722" s="36"/>
      <c r="GH722" s="36"/>
      <c r="GI722" s="36"/>
      <c r="GJ722" s="36"/>
      <c r="GK722" s="36"/>
      <c r="GL722" s="36"/>
      <c r="GM722" s="36"/>
      <c r="GN722" s="36"/>
      <c r="GO722" s="36"/>
      <c r="GP722" s="36"/>
      <c r="GQ722" s="36"/>
      <c r="GR722" s="36"/>
      <c r="GS722" s="36"/>
      <c r="GT722" s="36"/>
      <c r="GU722" s="36"/>
      <c r="GV722" s="36"/>
      <c r="GW722" s="36"/>
      <c r="GX722" s="36"/>
      <c r="GY722" s="36"/>
      <c r="GZ722" s="36"/>
      <c r="HA722" s="36"/>
      <c r="HB722" s="36"/>
      <c r="HC722" s="36"/>
    </row>
    <row r="723" spans="1:211" s="38" customFormat="1" x14ac:dyDescent="0.25">
      <c r="A723" s="51"/>
      <c r="B723" s="97"/>
      <c r="C723" s="98"/>
      <c r="D723" s="19"/>
      <c r="E723" s="19"/>
      <c r="F723" s="19"/>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c r="BU723" s="36"/>
      <c r="BV723" s="36"/>
      <c r="BW723" s="36"/>
      <c r="BX723" s="36"/>
      <c r="BY723" s="36"/>
      <c r="BZ723" s="36"/>
      <c r="CA723" s="36"/>
      <c r="CB723" s="36"/>
      <c r="CC723" s="36"/>
      <c r="CD723" s="36"/>
      <c r="CE723" s="36"/>
      <c r="CF723" s="36"/>
      <c r="CG723" s="36"/>
      <c r="CH723" s="36"/>
      <c r="CI723" s="36"/>
      <c r="CJ723" s="36"/>
      <c r="CK723" s="36"/>
      <c r="CL723" s="36"/>
      <c r="CM723" s="36"/>
      <c r="CN723" s="36"/>
      <c r="CO723" s="36"/>
      <c r="CP723" s="36"/>
      <c r="CQ723" s="36"/>
      <c r="CR723" s="36"/>
      <c r="CS723" s="36"/>
      <c r="CT723" s="36"/>
      <c r="CU723" s="36"/>
      <c r="CV723" s="36"/>
      <c r="CW723" s="36"/>
      <c r="CX723" s="36"/>
      <c r="CY723" s="36"/>
      <c r="CZ723" s="36"/>
      <c r="DA723" s="36"/>
      <c r="DB723" s="36"/>
      <c r="DC723" s="36"/>
      <c r="DD723" s="36"/>
      <c r="DE723" s="36"/>
      <c r="DF723" s="36"/>
      <c r="DG723" s="36"/>
      <c r="DH723" s="36"/>
      <c r="DI723" s="36"/>
      <c r="DJ723" s="36"/>
      <c r="DK723" s="36"/>
      <c r="DL723" s="36"/>
      <c r="DM723" s="36"/>
      <c r="DN723" s="36"/>
      <c r="DO723" s="36"/>
      <c r="DP723" s="36"/>
      <c r="DQ723" s="36"/>
      <c r="DR723" s="36"/>
      <c r="DS723" s="36"/>
      <c r="DT723" s="36"/>
      <c r="DU723" s="36"/>
      <c r="DV723" s="36"/>
      <c r="DW723" s="36"/>
      <c r="DX723" s="36"/>
      <c r="DY723" s="36"/>
      <c r="DZ723" s="36"/>
      <c r="EA723" s="36"/>
      <c r="EB723" s="36"/>
      <c r="EC723" s="36"/>
      <c r="ED723" s="36"/>
      <c r="EE723" s="36"/>
      <c r="EF723" s="36"/>
      <c r="EG723" s="36"/>
      <c r="EH723" s="36"/>
      <c r="EI723" s="36"/>
      <c r="EJ723" s="36"/>
      <c r="EK723" s="36"/>
      <c r="EL723" s="36"/>
      <c r="EM723" s="36"/>
      <c r="EN723" s="36"/>
      <c r="EO723" s="36"/>
      <c r="EP723" s="36"/>
      <c r="EQ723" s="36"/>
      <c r="ER723" s="36"/>
      <c r="ES723" s="36"/>
      <c r="ET723" s="36"/>
      <c r="EU723" s="36"/>
      <c r="EV723" s="36"/>
      <c r="EW723" s="36"/>
      <c r="EX723" s="36"/>
      <c r="EY723" s="36"/>
      <c r="EZ723" s="36"/>
      <c r="FA723" s="36"/>
      <c r="FB723" s="36"/>
      <c r="FC723" s="36"/>
      <c r="FD723" s="36"/>
      <c r="FE723" s="36"/>
      <c r="FF723" s="36"/>
      <c r="FG723" s="36"/>
      <c r="FH723" s="36"/>
      <c r="FI723" s="36"/>
      <c r="FJ723" s="36"/>
      <c r="FK723" s="36"/>
      <c r="FL723" s="36"/>
      <c r="FM723" s="36"/>
      <c r="FN723" s="36"/>
      <c r="FO723" s="36"/>
      <c r="FP723" s="36"/>
      <c r="FQ723" s="36"/>
      <c r="FR723" s="36"/>
      <c r="FS723" s="36"/>
      <c r="FT723" s="36"/>
      <c r="FU723" s="36"/>
      <c r="FV723" s="36"/>
      <c r="FW723" s="36"/>
      <c r="FX723" s="36"/>
      <c r="FY723" s="36"/>
      <c r="FZ723" s="36"/>
      <c r="GA723" s="36"/>
      <c r="GB723" s="36"/>
      <c r="GC723" s="36"/>
      <c r="GD723" s="36"/>
      <c r="GE723" s="36"/>
      <c r="GF723" s="36"/>
      <c r="GG723" s="36"/>
      <c r="GH723" s="36"/>
      <c r="GI723" s="36"/>
      <c r="GJ723" s="36"/>
      <c r="GK723" s="36"/>
      <c r="GL723" s="36"/>
      <c r="GM723" s="36"/>
      <c r="GN723" s="36"/>
      <c r="GO723" s="36"/>
      <c r="GP723" s="36"/>
      <c r="GQ723" s="36"/>
      <c r="GR723" s="36"/>
      <c r="GS723" s="36"/>
      <c r="GT723" s="36"/>
      <c r="GU723" s="36"/>
      <c r="GV723" s="36"/>
      <c r="GW723" s="36"/>
      <c r="GX723" s="36"/>
      <c r="GY723" s="36"/>
      <c r="GZ723" s="36"/>
      <c r="HA723" s="36"/>
      <c r="HB723" s="36"/>
      <c r="HC723" s="36"/>
    </row>
    <row r="724" spans="1:211" s="38" customFormat="1" x14ac:dyDescent="0.25">
      <c r="A724" s="51"/>
      <c r="B724" s="97"/>
      <c r="C724" s="98"/>
      <c r="D724" s="19"/>
      <c r="E724" s="19"/>
      <c r="F724" s="19"/>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c r="BU724" s="36"/>
      <c r="BV724" s="36"/>
      <c r="BW724" s="36"/>
      <c r="BX724" s="36"/>
      <c r="BY724" s="36"/>
      <c r="BZ724" s="36"/>
      <c r="CA724" s="36"/>
      <c r="CB724" s="36"/>
      <c r="CC724" s="36"/>
      <c r="CD724" s="36"/>
      <c r="CE724" s="36"/>
      <c r="CF724" s="36"/>
      <c r="CG724" s="36"/>
      <c r="CH724" s="36"/>
      <c r="CI724" s="36"/>
      <c r="CJ724" s="36"/>
      <c r="CK724" s="36"/>
      <c r="CL724" s="36"/>
      <c r="CM724" s="36"/>
      <c r="CN724" s="36"/>
      <c r="CO724" s="36"/>
      <c r="CP724" s="36"/>
      <c r="CQ724" s="36"/>
      <c r="CR724" s="36"/>
      <c r="CS724" s="36"/>
      <c r="CT724" s="36"/>
      <c r="CU724" s="36"/>
      <c r="CV724" s="36"/>
      <c r="CW724" s="36"/>
      <c r="CX724" s="36"/>
      <c r="CY724" s="36"/>
      <c r="CZ724" s="36"/>
      <c r="DA724" s="36"/>
      <c r="DB724" s="36"/>
      <c r="DC724" s="36"/>
      <c r="DD724" s="36"/>
      <c r="DE724" s="36"/>
      <c r="DF724" s="36"/>
      <c r="DG724" s="36"/>
      <c r="DH724" s="36"/>
      <c r="DI724" s="36"/>
      <c r="DJ724" s="36"/>
      <c r="DK724" s="36"/>
      <c r="DL724" s="36"/>
      <c r="DM724" s="36"/>
      <c r="DN724" s="36"/>
      <c r="DO724" s="36"/>
      <c r="DP724" s="36"/>
      <c r="DQ724" s="36"/>
      <c r="DR724" s="36"/>
      <c r="DS724" s="36"/>
      <c r="DT724" s="36"/>
      <c r="DU724" s="36"/>
      <c r="DV724" s="36"/>
      <c r="DW724" s="36"/>
      <c r="DX724" s="36"/>
      <c r="DY724" s="36"/>
      <c r="DZ724" s="36"/>
      <c r="EA724" s="36"/>
      <c r="EB724" s="36"/>
      <c r="EC724" s="36"/>
      <c r="ED724" s="36"/>
      <c r="EE724" s="36"/>
      <c r="EF724" s="36"/>
      <c r="EG724" s="36"/>
      <c r="EH724" s="36"/>
      <c r="EI724" s="36"/>
      <c r="EJ724" s="36"/>
      <c r="EK724" s="36"/>
      <c r="EL724" s="36"/>
      <c r="EM724" s="36"/>
      <c r="EN724" s="36"/>
      <c r="EO724" s="36"/>
      <c r="EP724" s="36"/>
      <c r="EQ724" s="36"/>
      <c r="ER724" s="36"/>
      <c r="ES724" s="36"/>
      <c r="ET724" s="36"/>
      <c r="EU724" s="36"/>
      <c r="EV724" s="36"/>
      <c r="EW724" s="36"/>
      <c r="EX724" s="36"/>
      <c r="EY724" s="36"/>
      <c r="EZ724" s="36"/>
      <c r="FA724" s="36"/>
      <c r="FB724" s="36"/>
      <c r="FC724" s="36"/>
      <c r="FD724" s="36"/>
      <c r="FE724" s="36"/>
      <c r="FF724" s="36"/>
      <c r="FG724" s="36"/>
      <c r="FH724" s="36"/>
      <c r="FI724" s="36"/>
      <c r="FJ724" s="36"/>
      <c r="FK724" s="36"/>
      <c r="FL724" s="36"/>
      <c r="FM724" s="36"/>
      <c r="FN724" s="36"/>
      <c r="FO724" s="36"/>
      <c r="FP724" s="36"/>
      <c r="FQ724" s="36"/>
      <c r="FR724" s="36"/>
      <c r="FS724" s="36"/>
      <c r="FT724" s="36"/>
      <c r="FU724" s="36"/>
      <c r="FV724" s="36"/>
      <c r="FW724" s="36"/>
      <c r="FX724" s="36"/>
      <c r="FY724" s="36"/>
      <c r="FZ724" s="36"/>
      <c r="GA724" s="36"/>
      <c r="GB724" s="36"/>
      <c r="GC724" s="36"/>
      <c r="GD724" s="36"/>
      <c r="GE724" s="36"/>
      <c r="GF724" s="36"/>
      <c r="GG724" s="36"/>
      <c r="GH724" s="36"/>
      <c r="GI724" s="36"/>
      <c r="GJ724" s="36"/>
      <c r="GK724" s="36"/>
      <c r="GL724" s="36"/>
      <c r="GM724" s="36"/>
      <c r="GN724" s="36"/>
      <c r="GO724" s="36"/>
      <c r="GP724" s="36"/>
      <c r="GQ724" s="36"/>
      <c r="GR724" s="36"/>
      <c r="GS724" s="36"/>
      <c r="GT724" s="36"/>
      <c r="GU724" s="36"/>
      <c r="GV724" s="36"/>
      <c r="GW724" s="36"/>
      <c r="GX724" s="36"/>
      <c r="GY724" s="36"/>
      <c r="GZ724" s="36"/>
      <c r="HA724" s="36"/>
      <c r="HB724" s="36"/>
      <c r="HC724" s="36"/>
    </row>
    <row r="725" spans="1:211" s="38" customFormat="1" x14ac:dyDescent="0.25">
      <c r="A725" s="51"/>
      <c r="B725" s="97"/>
      <c r="C725" s="98"/>
      <c r="D725" s="19"/>
      <c r="E725" s="19"/>
      <c r="F725" s="19"/>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c r="BU725" s="36"/>
      <c r="BV725" s="36"/>
      <c r="BW725" s="36"/>
      <c r="BX725" s="36"/>
      <c r="BY725" s="36"/>
      <c r="BZ725" s="36"/>
      <c r="CA725" s="36"/>
      <c r="CB725" s="36"/>
      <c r="CC725" s="36"/>
      <c r="CD725" s="36"/>
      <c r="CE725" s="36"/>
      <c r="CF725" s="36"/>
      <c r="CG725" s="36"/>
      <c r="CH725" s="36"/>
      <c r="CI725" s="36"/>
      <c r="CJ725" s="36"/>
      <c r="CK725" s="36"/>
      <c r="CL725" s="36"/>
      <c r="CM725" s="36"/>
      <c r="CN725" s="36"/>
      <c r="CO725" s="36"/>
      <c r="CP725" s="36"/>
      <c r="CQ725" s="36"/>
      <c r="CR725" s="36"/>
      <c r="CS725" s="36"/>
      <c r="CT725" s="36"/>
      <c r="CU725" s="36"/>
      <c r="CV725" s="36"/>
      <c r="CW725" s="36"/>
      <c r="CX725" s="36"/>
      <c r="CY725" s="36"/>
      <c r="CZ725" s="36"/>
      <c r="DA725" s="36"/>
      <c r="DB725" s="36"/>
      <c r="DC725" s="36"/>
      <c r="DD725" s="36"/>
      <c r="DE725" s="36"/>
      <c r="DF725" s="36"/>
      <c r="DG725" s="36"/>
      <c r="DH725" s="36"/>
      <c r="DI725" s="36"/>
      <c r="DJ725" s="36"/>
      <c r="DK725" s="36"/>
      <c r="DL725" s="36"/>
      <c r="DM725" s="36"/>
      <c r="DN725" s="36"/>
      <c r="DO725" s="36"/>
      <c r="DP725" s="36"/>
      <c r="DQ725" s="36"/>
      <c r="DR725" s="36"/>
      <c r="DS725" s="36"/>
      <c r="DT725" s="36"/>
      <c r="DU725" s="36"/>
      <c r="DV725" s="36"/>
      <c r="DW725" s="36"/>
      <c r="DX725" s="36"/>
      <c r="DY725" s="36"/>
      <c r="DZ725" s="36"/>
      <c r="EA725" s="36"/>
      <c r="EB725" s="36"/>
      <c r="EC725" s="36"/>
      <c r="ED725" s="36"/>
      <c r="EE725" s="36"/>
      <c r="EF725" s="36"/>
      <c r="EG725" s="36"/>
      <c r="EH725" s="36"/>
      <c r="EI725" s="36"/>
      <c r="EJ725" s="36"/>
      <c r="EK725" s="36"/>
      <c r="EL725" s="36"/>
      <c r="EM725" s="36"/>
      <c r="EN725" s="36"/>
      <c r="EO725" s="36"/>
      <c r="EP725" s="36"/>
      <c r="EQ725" s="36"/>
      <c r="ER725" s="36"/>
      <c r="ES725" s="36"/>
      <c r="ET725" s="36"/>
      <c r="EU725" s="36"/>
      <c r="EV725" s="36"/>
      <c r="EW725" s="36"/>
      <c r="EX725" s="36"/>
      <c r="EY725" s="36"/>
      <c r="EZ725" s="36"/>
      <c r="FA725" s="36"/>
      <c r="FB725" s="36"/>
      <c r="FC725" s="36"/>
      <c r="FD725" s="36"/>
      <c r="FE725" s="36"/>
      <c r="FF725" s="36"/>
      <c r="FG725" s="36"/>
      <c r="FH725" s="36"/>
      <c r="FI725" s="36"/>
      <c r="FJ725" s="36"/>
      <c r="FK725" s="36"/>
      <c r="FL725" s="36"/>
      <c r="FM725" s="36"/>
      <c r="FN725" s="36"/>
      <c r="FO725" s="36"/>
      <c r="FP725" s="36"/>
      <c r="FQ725" s="36"/>
      <c r="FR725" s="36"/>
      <c r="FS725" s="36"/>
      <c r="FT725" s="36"/>
      <c r="FU725" s="36"/>
      <c r="FV725" s="36"/>
      <c r="FW725" s="36"/>
      <c r="FX725" s="36"/>
      <c r="FY725" s="36"/>
      <c r="FZ725" s="36"/>
      <c r="GA725" s="36"/>
      <c r="GB725" s="36"/>
      <c r="GC725" s="36"/>
      <c r="GD725" s="36"/>
      <c r="GE725" s="36"/>
      <c r="GF725" s="36"/>
      <c r="GG725" s="36"/>
      <c r="GH725" s="36"/>
      <c r="GI725" s="36"/>
      <c r="GJ725" s="36"/>
      <c r="GK725" s="36"/>
      <c r="GL725" s="36"/>
      <c r="GM725" s="36"/>
      <c r="GN725" s="36"/>
      <c r="GO725" s="36"/>
      <c r="GP725" s="36"/>
      <c r="GQ725" s="36"/>
      <c r="GR725" s="36"/>
      <c r="GS725" s="36"/>
      <c r="GT725" s="36"/>
      <c r="GU725" s="36"/>
      <c r="GV725" s="36"/>
      <c r="GW725" s="36"/>
      <c r="GX725" s="36"/>
      <c r="GY725" s="36"/>
      <c r="GZ725" s="36"/>
      <c r="HA725" s="36"/>
      <c r="HB725" s="36"/>
      <c r="HC725" s="36"/>
    </row>
    <row r="726" spans="1:211" s="38" customFormat="1" x14ac:dyDescent="0.25">
      <c r="A726" s="51"/>
      <c r="B726" s="97"/>
      <c r="C726" s="98"/>
      <c r="D726" s="19"/>
      <c r="E726" s="19"/>
      <c r="F726" s="19"/>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c r="BV726" s="36"/>
      <c r="BW726" s="36"/>
      <c r="BX726" s="36"/>
      <c r="BY726" s="36"/>
      <c r="BZ726" s="36"/>
      <c r="CA726" s="36"/>
      <c r="CB726" s="36"/>
      <c r="CC726" s="36"/>
      <c r="CD726" s="36"/>
      <c r="CE726" s="36"/>
      <c r="CF726" s="36"/>
      <c r="CG726" s="36"/>
      <c r="CH726" s="36"/>
      <c r="CI726" s="36"/>
      <c r="CJ726" s="36"/>
      <c r="CK726" s="36"/>
      <c r="CL726" s="36"/>
      <c r="CM726" s="36"/>
      <c r="CN726" s="36"/>
      <c r="CO726" s="36"/>
      <c r="CP726" s="36"/>
      <c r="CQ726" s="36"/>
      <c r="CR726" s="36"/>
      <c r="CS726" s="36"/>
      <c r="CT726" s="36"/>
      <c r="CU726" s="36"/>
      <c r="CV726" s="36"/>
      <c r="CW726" s="36"/>
      <c r="CX726" s="36"/>
      <c r="CY726" s="36"/>
      <c r="CZ726" s="36"/>
      <c r="DA726" s="36"/>
      <c r="DB726" s="36"/>
      <c r="DC726" s="36"/>
      <c r="DD726" s="36"/>
      <c r="DE726" s="36"/>
      <c r="DF726" s="36"/>
      <c r="DG726" s="36"/>
      <c r="DH726" s="36"/>
      <c r="DI726" s="36"/>
      <c r="DJ726" s="36"/>
      <c r="DK726" s="36"/>
      <c r="DL726" s="36"/>
      <c r="DM726" s="36"/>
      <c r="DN726" s="36"/>
      <c r="DO726" s="36"/>
      <c r="DP726" s="36"/>
      <c r="DQ726" s="36"/>
      <c r="DR726" s="36"/>
      <c r="DS726" s="36"/>
      <c r="DT726" s="36"/>
      <c r="DU726" s="36"/>
      <c r="DV726" s="36"/>
      <c r="DW726" s="36"/>
      <c r="DX726" s="36"/>
      <c r="DY726" s="36"/>
      <c r="DZ726" s="36"/>
      <c r="EA726" s="36"/>
      <c r="EB726" s="36"/>
      <c r="EC726" s="36"/>
      <c r="ED726" s="36"/>
      <c r="EE726" s="36"/>
      <c r="EF726" s="36"/>
      <c r="EG726" s="36"/>
      <c r="EH726" s="36"/>
      <c r="EI726" s="36"/>
      <c r="EJ726" s="36"/>
      <c r="EK726" s="36"/>
      <c r="EL726" s="36"/>
      <c r="EM726" s="36"/>
      <c r="EN726" s="36"/>
      <c r="EO726" s="36"/>
      <c r="EP726" s="36"/>
      <c r="EQ726" s="36"/>
      <c r="ER726" s="36"/>
      <c r="ES726" s="36"/>
      <c r="ET726" s="36"/>
      <c r="EU726" s="36"/>
      <c r="EV726" s="36"/>
      <c r="EW726" s="36"/>
      <c r="EX726" s="36"/>
      <c r="EY726" s="36"/>
      <c r="EZ726" s="36"/>
      <c r="FA726" s="36"/>
      <c r="FB726" s="36"/>
      <c r="FC726" s="36"/>
      <c r="FD726" s="36"/>
      <c r="FE726" s="36"/>
      <c r="FF726" s="36"/>
      <c r="FG726" s="36"/>
      <c r="FH726" s="36"/>
      <c r="FI726" s="36"/>
      <c r="FJ726" s="36"/>
      <c r="FK726" s="36"/>
      <c r="FL726" s="36"/>
      <c r="FM726" s="36"/>
      <c r="FN726" s="36"/>
      <c r="FO726" s="36"/>
      <c r="FP726" s="36"/>
      <c r="FQ726" s="36"/>
      <c r="FR726" s="36"/>
      <c r="FS726" s="36"/>
      <c r="FT726" s="36"/>
      <c r="FU726" s="36"/>
      <c r="FV726" s="36"/>
      <c r="FW726" s="36"/>
      <c r="FX726" s="36"/>
      <c r="FY726" s="36"/>
      <c r="FZ726" s="36"/>
      <c r="GA726" s="36"/>
      <c r="GB726" s="36"/>
      <c r="GC726" s="36"/>
      <c r="GD726" s="36"/>
      <c r="GE726" s="36"/>
      <c r="GF726" s="36"/>
      <c r="GG726" s="36"/>
      <c r="GH726" s="36"/>
      <c r="GI726" s="36"/>
      <c r="GJ726" s="36"/>
      <c r="GK726" s="36"/>
      <c r="GL726" s="36"/>
      <c r="GM726" s="36"/>
      <c r="GN726" s="36"/>
      <c r="GO726" s="36"/>
      <c r="GP726" s="36"/>
      <c r="GQ726" s="36"/>
      <c r="GR726" s="36"/>
      <c r="GS726" s="36"/>
      <c r="GT726" s="36"/>
      <c r="GU726" s="36"/>
      <c r="GV726" s="36"/>
      <c r="GW726" s="36"/>
      <c r="GX726" s="36"/>
      <c r="GY726" s="36"/>
      <c r="GZ726" s="36"/>
      <c r="HA726" s="36"/>
      <c r="HB726" s="36"/>
      <c r="HC726" s="36"/>
    </row>
    <row r="727" spans="1:211" s="38" customFormat="1" x14ac:dyDescent="0.25">
      <c r="A727" s="51"/>
      <c r="B727" s="97"/>
      <c r="C727" s="98"/>
      <c r="D727" s="19"/>
      <c r="E727" s="19"/>
      <c r="F727" s="19"/>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c r="BU727" s="36"/>
      <c r="BV727" s="36"/>
      <c r="BW727" s="36"/>
      <c r="BX727" s="36"/>
      <c r="BY727" s="36"/>
      <c r="BZ727" s="36"/>
      <c r="CA727" s="36"/>
      <c r="CB727" s="36"/>
      <c r="CC727" s="36"/>
      <c r="CD727" s="36"/>
      <c r="CE727" s="36"/>
      <c r="CF727" s="36"/>
      <c r="CG727" s="36"/>
      <c r="CH727" s="36"/>
      <c r="CI727" s="36"/>
      <c r="CJ727" s="36"/>
      <c r="CK727" s="36"/>
      <c r="CL727" s="36"/>
      <c r="CM727" s="36"/>
      <c r="CN727" s="36"/>
      <c r="CO727" s="36"/>
      <c r="CP727" s="36"/>
      <c r="CQ727" s="36"/>
      <c r="CR727" s="36"/>
      <c r="CS727" s="36"/>
      <c r="CT727" s="36"/>
      <c r="CU727" s="36"/>
      <c r="CV727" s="36"/>
      <c r="CW727" s="36"/>
      <c r="CX727" s="36"/>
      <c r="CY727" s="36"/>
      <c r="CZ727" s="36"/>
      <c r="DA727" s="36"/>
      <c r="DB727" s="36"/>
      <c r="DC727" s="36"/>
      <c r="DD727" s="36"/>
      <c r="DE727" s="36"/>
      <c r="DF727" s="36"/>
      <c r="DG727" s="36"/>
      <c r="DH727" s="36"/>
      <c r="DI727" s="36"/>
      <c r="DJ727" s="36"/>
      <c r="DK727" s="36"/>
      <c r="DL727" s="36"/>
      <c r="DM727" s="36"/>
      <c r="DN727" s="36"/>
      <c r="DO727" s="36"/>
      <c r="DP727" s="36"/>
      <c r="DQ727" s="36"/>
      <c r="DR727" s="36"/>
      <c r="DS727" s="36"/>
      <c r="DT727" s="36"/>
      <c r="DU727" s="36"/>
      <c r="DV727" s="36"/>
      <c r="DW727" s="36"/>
      <c r="DX727" s="36"/>
      <c r="DY727" s="36"/>
      <c r="DZ727" s="36"/>
      <c r="EA727" s="36"/>
      <c r="EB727" s="36"/>
      <c r="EC727" s="36"/>
      <c r="ED727" s="36"/>
      <c r="EE727" s="36"/>
      <c r="EF727" s="36"/>
      <c r="EG727" s="36"/>
      <c r="EH727" s="36"/>
      <c r="EI727" s="36"/>
      <c r="EJ727" s="36"/>
      <c r="EK727" s="36"/>
      <c r="EL727" s="36"/>
      <c r="EM727" s="36"/>
      <c r="EN727" s="36"/>
      <c r="EO727" s="36"/>
      <c r="EP727" s="36"/>
      <c r="EQ727" s="36"/>
      <c r="ER727" s="36"/>
      <c r="ES727" s="36"/>
      <c r="ET727" s="36"/>
      <c r="EU727" s="36"/>
      <c r="EV727" s="36"/>
      <c r="EW727" s="36"/>
      <c r="EX727" s="36"/>
      <c r="EY727" s="36"/>
      <c r="EZ727" s="36"/>
      <c r="FA727" s="36"/>
      <c r="FB727" s="36"/>
      <c r="FC727" s="36"/>
      <c r="FD727" s="36"/>
      <c r="FE727" s="36"/>
      <c r="FF727" s="36"/>
      <c r="FG727" s="36"/>
      <c r="FH727" s="36"/>
      <c r="FI727" s="36"/>
      <c r="FJ727" s="36"/>
      <c r="FK727" s="36"/>
      <c r="FL727" s="36"/>
      <c r="FM727" s="36"/>
      <c r="FN727" s="36"/>
      <c r="FO727" s="36"/>
      <c r="FP727" s="36"/>
      <c r="FQ727" s="36"/>
      <c r="FR727" s="36"/>
      <c r="FS727" s="36"/>
      <c r="FT727" s="36"/>
      <c r="FU727" s="36"/>
      <c r="FV727" s="36"/>
      <c r="FW727" s="36"/>
      <c r="FX727" s="36"/>
      <c r="FY727" s="36"/>
      <c r="FZ727" s="36"/>
      <c r="GA727" s="36"/>
      <c r="GB727" s="36"/>
      <c r="GC727" s="36"/>
      <c r="GD727" s="36"/>
      <c r="GE727" s="36"/>
      <c r="GF727" s="36"/>
      <c r="GG727" s="36"/>
      <c r="GH727" s="36"/>
      <c r="GI727" s="36"/>
      <c r="GJ727" s="36"/>
      <c r="GK727" s="36"/>
      <c r="GL727" s="36"/>
      <c r="GM727" s="36"/>
      <c r="GN727" s="36"/>
      <c r="GO727" s="36"/>
      <c r="GP727" s="36"/>
      <c r="GQ727" s="36"/>
      <c r="GR727" s="36"/>
      <c r="GS727" s="36"/>
      <c r="GT727" s="36"/>
      <c r="GU727" s="36"/>
      <c r="GV727" s="36"/>
      <c r="GW727" s="36"/>
      <c r="GX727" s="36"/>
      <c r="GY727" s="36"/>
      <c r="GZ727" s="36"/>
      <c r="HA727" s="36"/>
      <c r="HB727" s="36"/>
      <c r="HC727" s="36"/>
    </row>
    <row r="728" spans="1:211" s="38" customFormat="1" x14ac:dyDescent="0.25">
      <c r="A728" s="51"/>
      <c r="B728" s="97"/>
      <c r="C728" s="98"/>
      <c r="D728" s="19"/>
      <c r="E728" s="19"/>
      <c r="F728" s="19"/>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c r="BU728" s="36"/>
      <c r="BV728" s="36"/>
      <c r="BW728" s="36"/>
      <c r="BX728" s="36"/>
      <c r="BY728" s="36"/>
      <c r="BZ728" s="36"/>
      <c r="CA728" s="36"/>
      <c r="CB728" s="36"/>
      <c r="CC728" s="36"/>
      <c r="CD728" s="36"/>
      <c r="CE728" s="36"/>
      <c r="CF728" s="36"/>
      <c r="CG728" s="36"/>
      <c r="CH728" s="36"/>
      <c r="CI728" s="36"/>
      <c r="CJ728" s="36"/>
      <c r="CK728" s="36"/>
      <c r="CL728" s="36"/>
      <c r="CM728" s="36"/>
      <c r="CN728" s="36"/>
      <c r="CO728" s="36"/>
      <c r="CP728" s="36"/>
      <c r="CQ728" s="36"/>
      <c r="CR728" s="36"/>
      <c r="CS728" s="36"/>
      <c r="CT728" s="36"/>
      <c r="CU728" s="36"/>
      <c r="CV728" s="36"/>
      <c r="CW728" s="36"/>
      <c r="CX728" s="36"/>
      <c r="CY728" s="36"/>
      <c r="CZ728" s="36"/>
      <c r="DA728" s="36"/>
      <c r="DB728" s="36"/>
      <c r="DC728" s="36"/>
      <c r="DD728" s="36"/>
      <c r="DE728" s="36"/>
      <c r="DF728" s="36"/>
      <c r="DG728" s="36"/>
      <c r="DH728" s="36"/>
      <c r="DI728" s="36"/>
      <c r="DJ728" s="36"/>
      <c r="DK728" s="36"/>
      <c r="DL728" s="36"/>
      <c r="DM728" s="36"/>
      <c r="DN728" s="36"/>
      <c r="DO728" s="36"/>
      <c r="DP728" s="36"/>
      <c r="DQ728" s="36"/>
      <c r="DR728" s="36"/>
      <c r="DS728" s="36"/>
      <c r="DT728" s="36"/>
      <c r="DU728" s="36"/>
      <c r="DV728" s="36"/>
      <c r="DW728" s="36"/>
      <c r="DX728" s="36"/>
      <c r="DY728" s="36"/>
      <c r="DZ728" s="36"/>
      <c r="EA728" s="36"/>
      <c r="EB728" s="36"/>
      <c r="EC728" s="36"/>
      <c r="ED728" s="36"/>
      <c r="EE728" s="36"/>
      <c r="EF728" s="36"/>
      <c r="EG728" s="36"/>
      <c r="EH728" s="36"/>
      <c r="EI728" s="36"/>
      <c r="EJ728" s="36"/>
      <c r="EK728" s="36"/>
      <c r="EL728" s="36"/>
      <c r="EM728" s="36"/>
      <c r="EN728" s="36"/>
      <c r="EO728" s="36"/>
      <c r="EP728" s="36"/>
      <c r="EQ728" s="36"/>
      <c r="ER728" s="36"/>
      <c r="ES728" s="36"/>
      <c r="ET728" s="36"/>
      <c r="EU728" s="36"/>
      <c r="EV728" s="36"/>
      <c r="EW728" s="36"/>
      <c r="EX728" s="36"/>
      <c r="EY728" s="36"/>
      <c r="EZ728" s="36"/>
      <c r="FA728" s="36"/>
      <c r="FB728" s="36"/>
      <c r="FC728" s="36"/>
      <c r="FD728" s="36"/>
      <c r="FE728" s="36"/>
      <c r="FF728" s="36"/>
      <c r="FG728" s="36"/>
      <c r="FH728" s="36"/>
      <c r="FI728" s="36"/>
      <c r="FJ728" s="36"/>
      <c r="FK728" s="36"/>
      <c r="FL728" s="36"/>
      <c r="FM728" s="36"/>
      <c r="FN728" s="36"/>
      <c r="FO728" s="36"/>
      <c r="FP728" s="36"/>
      <c r="FQ728" s="36"/>
      <c r="FR728" s="36"/>
      <c r="FS728" s="36"/>
      <c r="FT728" s="36"/>
      <c r="FU728" s="36"/>
      <c r="FV728" s="36"/>
      <c r="FW728" s="36"/>
      <c r="FX728" s="36"/>
      <c r="FY728" s="36"/>
      <c r="FZ728" s="36"/>
      <c r="GA728" s="36"/>
      <c r="GB728" s="36"/>
      <c r="GC728" s="36"/>
      <c r="GD728" s="36"/>
      <c r="GE728" s="36"/>
      <c r="GF728" s="36"/>
      <c r="GG728" s="36"/>
      <c r="GH728" s="36"/>
      <c r="GI728" s="36"/>
      <c r="GJ728" s="36"/>
      <c r="GK728" s="36"/>
      <c r="GL728" s="36"/>
      <c r="GM728" s="36"/>
      <c r="GN728" s="36"/>
      <c r="GO728" s="36"/>
      <c r="GP728" s="36"/>
      <c r="GQ728" s="36"/>
      <c r="GR728" s="36"/>
      <c r="GS728" s="36"/>
      <c r="GT728" s="36"/>
      <c r="GU728" s="36"/>
      <c r="GV728" s="36"/>
      <c r="GW728" s="36"/>
      <c r="GX728" s="36"/>
      <c r="GY728" s="36"/>
      <c r="GZ728" s="36"/>
      <c r="HA728" s="36"/>
      <c r="HB728" s="36"/>
      <c r="HC728" s="36"/>
    </row>
    <row r="729" spans="1:211" s="38" customFormat="1" x14ac:dyDescent="0.25">
      <c r="A729" s="51"/>
      <c r="B729" s="97"/>
      <c r="C729" s="98"/>
      <c r="D729" s="19"/>
      <c r="E729" s="19"/>
      <c r="F729" s="19"/>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c r="BU729" s="36"/>
      <c r="BV729" s="36"/>
      <c r="BW729" s="36"/>
      <c r="BX729" s="36"/>
      <c r="BY729" s="36"/>
      <c r="BZ729" s="36"/>
      <c r="CA729" s="36"/>
      <c r="CB729" s="36"/>
      <c r="CC729" s="36"/>
      <c r="CD729" s="36"/>
      <c r="CE729" s="36"/>
      <c r="CF729" s="36"/>
      <c r="CG729" s="36"/>
      <c r="CH729" s="36"/>
      <c r="CI729" s="36"/>
      <c r="CJ729" s="36"/>
      <c r="CK729" s="36"/>
      <c r="CL729" s="36"/>
      <c r="CM729" s="36"/>
      <c r="CN729" s="36"/>
      <c r="CO729" s="36"/>
      <c r="CP729" s="36"/>
      <c r="CQ729" s="36"/>
      <c r="CR729" s="36"/>
      <c r="CS729" s="36"/>
      <c r="CT729" s="36"/>
      <c r="CU729" s="36"/>
      <c r="CV729" s="36"/>
      <c r="CW729" s="36"/>
      <c r="CX729" s="36"/>
      <c r="CY729" s="36"/>
      <c r="CZ729" s="36"/>
      <c r="DA729" s="36"/>
      <c r="DB729" s="36"/>
      <c r="DC729" s="36"/>
      <c r="DD729" s="36"/>
      <c r="DE729" s="36"/>
      <c r="DF729" s="36"/>
      <c r="DG729" s="36"/>
      <c r="DH729" s="36"/>
      <c r="DI729" s="36"/>
      <c r="DJ729" s="36"/>
      <c r="DK729" s="36"/>
      <c r="DL729" s="36"/>
      <c r="DM729" s="36"/>
      <c r="DN729" s="36"/>
      <c r="DO729" s="36"/>
      <c r="DP729" s="36"/>
      <c r="DQ729" s="36"/>
      <c r="DR729" s="36"/>
      <c r="DS729" s="36"/>
      <c r="DT729" s="36"/>
      <c r="DU729" s="36"/>
      <c r="DV729" s="36"/>
      <c r="DW729" s="36"/>
      <c r="DX729" s="36"/>
      <c r="DY729" s="36"/>
      <c r="DZ729" s="36"/>
      <c r="EA729" s="36"/>
      <c r="EB729" s="36"/>
      <c r="EC729" s="36"/>
      <c r="ED729" s="36"/>
      <c r="EE729" s="36"/>
      <c r="EF729" s="36"/>
      <c r="EG729" s="36"/>
      <c r="EH729" s="36"/>
      <c r="EI729" s="36"/>
      <c r="EJ729" s="36"/>
      <c r="EK729" s="36"/>
      <c r="EL729" s="36"/>
      <c r="EM729" s="36"/>
      <c r="EN729" s="36"/>
      <c r="EO729" s="36"/>
      <c r="EP729" s="36"/>
      <c r="EQ729" s="36"/>
      <c r="ER729" s="36"/>
      <c r="ES729" s="36"/>
      <c r="ET729" s="36"/>
      <c r="EU729" s="36"/>
      <c r="EV729" s="36"/>
      <c r="EW729" s="36"/>
      <c r="EX729" s="36"/>
      <c r="EY729" s="36"/>
      <c r="EZ729" s="36"/>
      <c r="FA729" s="36"/>
      <c r="FB729" s="36"/>
      <c r="FC729" s="36"/>
      <c r="FD729" s="36"/>
      <c r="FE729" s="36"/>
      <c r="FF729" s="36"/>
      <c r="FG729" s="36"/>
      <c r="FH729" s="36"/>
      <c r="FI729" s="36"/>
      <c r="FJ729" s="36"/>
      <c r="FK729" s="36"/>
      <c r="FL729" s="36"/>
      <c r="FM729" s="36"/>
      <c r="FN729" s="36"/>
      <c r="FO729" s="36"/>
      <c r="FP729" s="36"/>
      <c r="FQ729" s="36"/>
      <c r="FR729" s="36"/>
      <c r="FS729" s="36"/>
      <c r="FT729" s="36"/>
      <c r="FU729" s="36"/>
      <c r="FV729" s="36"/>
      <c r="FW729" s="36"/>
      <c r="FX729" s="36"/>
      <c r="FY729" s="36"/>
      <c r="FZ729" s="36"/>
      <c r="GA729" s="36"/>
      <c r="GB729" s="36"/>
      <c r="GC729" s="36"/>
      <c r="GD729" s="36"/>
      <c r="GE729" s="36"/>
      <c r="GF729" s="36"/>
      <c r="GG729" s="36"/>
      <c r="GH729" s="36"/>
      <c r="GI729" s="36"/>
      <c r="GJ729" s="36"/>
      <c r="GK729" s="36"/>
      <c r="GL729" s="36"/>
      <c r="GM729" s="36"/>
      <c r="GN729" s="36"/>
      <c r="GO729" s="36"/>
      <c r="GP729" s="36"/>
      <c r="GQ729" s="36"/>
      <c r="GR729" s="36"/>
      <c r="GS729" s="36"/>
      <c r="GT729" s="36"/>
      <c r="GU729" s="36"/>
      <c r="GV729" s="36"/>
      <c r="GW729" s="36"/>
      <c r="GX729" s="36"/>
      <c r="GY729" s="36"/>
      <c r="GZ729" s="36"/>
      <c r="HA729" s="36"/>
      <c r="HB729" s="36"/>
      <c r="HC729" s="36"/>
    </row>
    <row r="730" spans="1:211" s="38" customFormat="1" x14ac:dyDescent="0.25">
      <c r="A730" s="51"/>
      <c r="B730" s="97"/>
      <c r="C730" s="98"/>
      <c r="D730" s="19"/>
      <c r="E730" s="19"/>
      <c r="F730" s="19"/>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c r="BU730" s="36"/>
      <c r="BV730" s="36"/>
      <c r="BW730" s="36"/>
      <c r="BX730" s="36"/>
      <c r="BY730" s="36"/>
      <c r="BZ730" s="36"/>
      <c r="CA730" s="36"/>
      <c r="CB730" s="36"/>
      <c r="CC730" s="36"/>
      <c r="CD730" s="36"/>
      <c r="CE730" s="36"/>
      <c r="CF730" s="36"/>
      <c r="CG730" s="36"/>
      <c r="CH730" s="36"/>
      <c r="CI730" s="36"/>
      <c r="CJ730" s="36"/>
      <c r="CK730" s="36"/>
      <c r="CL730" s="36"/>
      <c r="CM730" s="36"/>
      <c r="CN730" s="36"/>
      <c r="CO730" s="36"/>
      <c r="CP730" s="36"/>
      <c r="CQ730" s="36"/>
      <c r="CR730" s="36"/>
      <c r="CS730" s="36"/>
      <c r="CT730" s="36"/>
      <c r="CU730" s="36"/>
      <c r="CV730" s="36"/>
      <c r="CW730" s="36"/>
      <c r="CX730" s="36"/>
      <c r="CY730" s="36"/>
      <c r="CZ730" s="36"/>
      <c r="DA730" s="36"/>
      <c r="DB730" s="36"/>
      <c r="DC730" s="36"/>
      <c r="DD730" s="36"/>
      <c r="DE730" s="36"/>
      <c r="DF730" s="36"/>
      <c r="DG730" s="36"/>
      <c r="DH730" s="36"/>
      <c r="DI730" s="36"/>
      <c r="DJ730" s="36"/>
      <c r="DK730" s="36"/>
      <c r="DL730" s="36"/>
      <c r="DM730" s="36"/>
      <c r="DN730" s="36"/>
      <c r="DO730" s="36"/>
      <c r="DP730" s="36"/>
      <c r="DQ730" s="36"/>
      <c r="DR730" s="36"/>
      <c r="DS730" s="36"/>
      <c r="DT730" s="36"/>
      <c r="DU730" s="36"/>
      <c r="DV730" s="36"/>
      <c r="DW730" s="36"/>
      <c r="DX730" s="36"/>
      <c r="DY730" s="36"/>
      <c r="DZ730" s="36"/>
      <c r="EA730" s="36"/>
      <c r="EB730" s="36"/>
      <c r="EC730" s="36"/>
      <c r="ED730" s="36"/>
      <c r="EE730" s="36"/>
      <c r="EF730" s="36"/>
      <c r="EG730" s="36"/>
      <c r="EH730" s="36"/>
      <c r="EI730" s="36"/>
      <c r="EJ730" s="36"/>
      <c r="EK730" s="36"/>
      <c r="EL730" s="36"/>
      <c r="EM730" s="36"/>
      <c r="EN730" s="36"/>
      <c r="EO730" s="36"/>
      <c r="EP730" s="36"/>
      <c r="EQ730" s="36"/>
      <c r="ER730" s="36"/>
      <c r="ES730" s="36"/>
      <c r="ET730" s="36"/>
      <c r="EU730" s="36"/>
      <c r="EV730" s="36"/>
      <c r="EW730" s="36"/>
      <c r="EX730" s="36"/>
      <c r="EY730" s="36"/>
      <c r="EZ730" s="36"/>
      <c r="FA730" s="36"/>
      <c r="FB730" s="36"/>
      <c r="FC730" s="36"/>
      <c r="FD730" s="36"/>
      <c r="FE730" s="36"/>
      <c r="FF730" s="36"/>
      <c r="FG730" s="36"/>
      <c r="FH730" s="36"/>
      <c r="FI730" s="36"/>
      <c r="FJ730" s="36"/>
      <c r="FK730" s="36"/>
      <c r="FL730" s="36"/>
      <c r="FM730" s="36"/>
      <c r="FN730" s="36"/>
      <c r="FO730" s="36"/>
      <c r="FP730" s="36"/>
      <c r="FQ730" s="36"/>
      <c r="FR730" s="36"/>
      <c r="FS730" s="36"/>
      <c r="FT730" s="36"/>
      <c r="FU730" s="36"/>
      <c r="FV730" s="36"/>
      <c r="FW730" s="36"/>
      <c r="FX730" s="36"/>
      <c r="FY730" s="36"/>
      <c r="FZ730" s="36"/>
      <c r="GA730" s="36"/>
      <c r="GB730" s="36"/>
      <c r="GC730" s="36"/>
      <c r="GD730" s="36"/>
      <c r="GE730" s="36"/>
      <c r="GF730" s="36"/>
      <c r="GG730" s="36"/>
      <c r="GH730" s="36"/>
      <c r="GI730" s="36"/>
      <c r="GJ730" s="36"/>
      <c r="GK730" s="36"/>
      <c r="GL730" s="36"/>
      <c r="GM730" s="36"/>
      <c r="GN730" s="36"/>
      <c r="GO730" s="36"/>
      <c r="GP730" s="36"/>
      <c r="GQ730" s="36"/>
      <c r="GR730" s="36"/>
      <c r="GS730" s="36"/>
      <c r="GT730" s="36"/>
      <c r="GU730" s="36"/>
      <c r="GV730" s="36"/>
      <c r="GW730" s="36"/>
      <c r="GX730" s="36"/>
      <c r="GY730" s="36"/>
      <c r="GZ730" s="36"/>
      <c r="HA730" s="36"/>
      <c r="HB730" s="36"/>
      <c r="HC730" s="36"/>
    </row>
    <row r="731" spans="1:211" s="38" customFormat="1" x14ac:dyDescent="0.25">
      <c r="A731" s="51"/>
      <c r="B731" s="97"/>
      <c r="C731" s="98"/>
      <c r="D731" s="19"/>
      <c r="E731" s="19"/>
      <c r="F731" s="19"/>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c r="BU731" s="36"/>
      <c r="BV731" s="36"/>
      <c r="BW731" s="36"/>
      <c r="BX731" s="36"/>
      <c r="BY731" s="36"/>
      <c r="BZ731" s="36"/>
      <c r="CA731" s="36"/>
      <c r="CB731" s="36"/>
      <c r="CC731" s="36"/>
      <c r="CD731" s="36"/>
      <c r="CE731" s="36"/>
      <c r="CF731" s="36"/>
      <c r="CG731" s="36"/>
      <c r="CH731" s="36"/>
      <c r="CI731" s="36"/>
      <c r="CJ731" s="36"/>
      <c r="CK731" s="36"/>
      <c r="CL731" s="36"/>
      <c r="CM731" s="36"/>
      <c r="CN731" s="36"/>
      <c r="CO731" s="36"/>
      <c r="CP731" s="36"/>
      <c r="CQ731" s="36"/>
      <c r="CR731" s="36"/>
      <c r="CS731" s="36"/>
      <c r="CT731" s="36"/>
      <c r="CU731" s="36"/>
      <c r="CV731" s="36"/>
      <c r="CW731" s="36"/>
      <c r="CX731" s="36"/>
      <c r="CY731" s="36"/>
      <c r="CZ731" s="36"/>
      <c r="DA731" s="36"/>
      <c r="DB731" s="36"/>
      <c r="DC731" s="36"/>
      <c r="DD731" s="36"/>
      <c r="DE731" s="36"/>
      <c r="DF731" s="36"/>
      <c r="DG731" s="36"/>
      <c r="DH731" s="36"/>
      <c r="DI731" s="36"/>
      <c r="DJ731" s="36"/>
      <c r="DK731" s="36"/>
      <c r="DL731" s="36"/>
      <c r="DM731" s="36"/>
      <c r="DN731" s="36"/>
      <c r="DO731" s="36"/>
      <c r="DP731" s="36"/>
      <c r="DQ731" s="36"/>
      <c r="DR731" s="36"/>
      <c r="DS731" s="36"/>
      <c r="DT731" s="36"/>
      <c r="DU731" s="36"/>
      <c r="DV731" s="36"/>
      <c r="DW731" s="36"/>
      <c r="DX731" s="36"/>
      <c r="DY731" s="36"/>
      <c r="DZ731" s="36"/>
      <c r="EA731" s="36"/>
      <c r="EB731" s="36"/>
      <c r="EC731" s="36"/>
      <c r="ED731" s="36"/>
      <c r="EE731" s="36"/>
      <c r="EF731" s="36"/>
      <c r="EG731" s="36"/>
      <c r="EH731" s="36"/>
      <c r="EI731" s="36"/>
      <c r="EJ731" s="36"/>
      <c r="EK731" s="36"/>
      <c r="EL731" s="36"/>
      <c r="EM731" s="36"/>
      <c r="EN731" s="36"/>
      <c r="EO731" s="36"/>
      <c r="EP731" s="36"/>
      <c r="EQ731" s="36"/>
      <c r="ER731" s="36"/>
      <c r="ES731" s="36"/>
      <c r="ET731" s="36"/>
      <c r="EU731" s="36"/>
      <c r="EV731" s="36"/>
      <c r="EW731" s="36"/>
      <c r="EX731" s="36"/>
      <c r="EY731" s="36"/>
      <c r="EZ731" s="36"/>
      <c r="FA731" s="36"/>
      <c r="FB731" s="36"/>
      <c r="FC731" s="36"/>
      <c r="FD731" s="36"/>
      <c r="FE731" s="36"/>
      <c r="FF731" s="36"/>
      <c r="FG731" s="36"/>
      <c r="FH731" s="36"/>
      <c r="FI731" s="36"/>
      <c r="FJ731" s="36"/>
      <c r="FK731" s="36"/>
      <c r="FL731" s="36"/>
      <c r="FM731" s="36"/>
      <c r="FN731" s="36"/>
      <c r="FO731" s="36"/>
      <c r="FP731" s="36"/>
      <c r="FQ731" s="36"/>
      <c r="FR731" s="36"/>
      <c r="FS731" s="36"/>
      <c r="FT731" s="36"/>
      <c r="FU731" s="36"/>
      <c r="FV731" s="36"/>
      <c r="FW731" s="36"/>
      <c r="FX731" s="36"/>
      <c r="FY731" s="36"/>
      <c r="FZ731" s="36"/>
      <c r="GA731" s="36"/>
      <c r="GB731" s="36"/>
      <c r="GC731" s="36"/>
      <c r="GD731" s="36"/>
      <c r="GE731" s="36"/>
      <c r="GF731" s="36"/>
      <c r="GG731" s="36"/>
      <c r="GH731" s="36"/>
      <c r="GI731" s="36"/>
      <c r="GJ731" s="36"/>
      <c r="GK731" s="36"/>
      <c r="GL731" s="36"/>
      <c r="GM731" s="36"/>
      <c r="GN731" s="36"/>
      <c r="GO731" s="36"/>
      <c r="GP731" s="36"/>
      <c r="GQ731" s="36"/>
      <c r="GR731" s="36"/>
      <c r="GS731" s="36"/>
      <c r="GT731" s="36"/>
      <c r="GU731" s="36"/>
      <c r="GV731" s="36"/>
      <c r="GW731" s="36"/>
      <c r="GX731" s="36"/>
      <c r="GY731" s="36"/>
      <c r="GZ731" s="36"/>
      <c r="HA731" s="36"/>
      <c r="HB731" s="36"/>
      <c r="HC731" s="36"/>
    </row>
    <row r="732" spans="1:211" s="38" customFormat="1" x14ac:dyDescent="0.25">
      <c r="A732" s="51"/>
      <c r="B732" s="97"/>
      <c r="C732" s="98"/>
      <c r="D732" s="19"/>
      <c r="E732" s="19"/>
      <c r="F732" s="19"/>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c r="BU732" s="36"/>
      <c r="BV732" s="36"/>
      <c r="BW732" s="36"/>
      <c r="BX732" s="36"/>
      <c r="BY732" s="36"/>
      <c r="BZ732" s="36"/>
      <c r="CA732" s="36"/>
      <c r="CB732" s="36"/>
      <c r="CC732" s="36"/>
      <c r="CD732" s="36"/>
      <c r="CE732" s="36"/>
      <c r="CF732" s="36"/>
      <c r="CG732" s="36"/>
      <c r="CH732" s="36"/>
      <c r="CI732" s="36"/>
      <c r="CJ732" s="36"/>
      <c r="CK732" s="36"/>
      <c r="CL732" s="36"/>
      <c r="CM732" s="36"/>
      <c r="CN732" s="36"/>
      <c r="CO732" s="36"/>
      <c r="CP732" s="36"/>
      <c r="CQ732" s="36"/>
      <c r="CR732" s="36"/>
      <c r="CS732" s="36"/>
      <c r="CT732" s="36"/>
      <c r="CU732" s="36"/>
      <c r="CV732" s="36"/>
      <c r="CW732" s="36"/>
      <c r="CX732" s="36"/>
      <c r="CY732" s="36"/>
      <c r="CZ732" s="36"/>
      <c r="DA732" s="36"/>
      <c r="DB732" s="36"/>
      <c r="DC732" s="36"/>
      <c r="DD732" s="36"/>
      <c r="DE732" s="36"/>
      <c r="DF732" s="36"/>
      <c r="DG732" s="36"/>
      <c r="DH732" s="36"/>
      <c r="DI732" s="36"/>
      <c r="DJ732" s="36"/>
      <c r="DK732" s="36"/>
      <c r="DL732" s="36"/>
      <c r="DM732" s="36"/>
      <c r="DN732" s="36"/>
      <c r="DO732" s="36"/>
      <c r="DP732" s="36"/>
      <c r="DQ732" s="36"/>
      <c r="DR732" s="36"/>
      <c r="DS732" s="36"/>
      <c r="DT732" s="36"/>
      <c r="DU732" s="36"/>
      <c r="DV732" s="36"/>
      <c r="DW732" s="36"/>
      <c r="DX732" s="36"/>
      <c r="DY732" s="36"/>
      <c r="DZ732" s="36"/>
      <c r="EA732" s="36"/>
      <c r="EB732" s="36"/>
      <c r="EC732" s="36"/>
      <c r="ED732" s="36"/>
      <c r="EE732" s="36"/>
      <c r="EF732" s="36"/>
      <c r="EG732" s="36"/>
      <c r="EH732" s="36"/>
      <c r="EI732" s="36"/>
      <c r="EJ732" s="36"/>
      <c r="EK732" s="36"/>
      <c r="EL732" s="36"/>
      <c r="EM732" s="36"/>
      <c r="EN732" s="36"/>
      <c r="EO732" s="36"/>
      <c r="EP732" s="36"/>
      <c r="EQ732" s="36"/>
      <c r="ER732" s="36"/>
      <c r="ES732" s="36"/>
      <c r="ET732" s="36"/>
      <c r="EU732" s="36"/>
      <c r="EV732" s="36"/>
      <c r="EW732" s="36"/>
      <c r="EX732" s="36"/>
      <c r="EY732" s="36"/>
      <c r="EZ732" s="36"/>
      <c r="FA732" s="36"/>
      <c r="FB732" s="36"/>
      <c r="FC732" s="36"/>
      <c r="FD732" s="36"/>
      <c r="FE732" s="36"/>
      <c r="FF732" s="36"/>
      <c r="FG732" s="36"/>
      <c r="FH732" s="36"/>
      <c r="FI732" s="36"/>
      <c r="FJ732" s="36"/>
      <c r="FK732" s="36"/>
      <c r="FL732" s="36"/>
      <c r="FM732" s="36"/>
      <c r="FN732" s="36"/>
      <c r="FO732" s="36"/>
      <c r="FP732" s="36"/>
      <c r="FQ732" s="36"/>
      <c r="FR732" s="36"/>
      <c r="FS732" s="36"/>
      <c r="FT732" s="36"/>
      <c r="FU732" s="36"/>
      <c r="FV732" s="36"/>
      <c r="FW732" s="36"/>
      <c r="FX732" s="36"/>
      <c r="FY732" s="36"/>
      <c r="FZ732" s="36"/>
      <c r="GA732" s="36"/>
      <c r="GB732" s="36"/>
      <c r="GC732" s="36"/>
      <c r="GD732" s="36"/>
      <c r="GE732" s="36"/>
      <c r="GF732" s="36"/>
      <c r="GG732" s="36"/>
      <c r="GH732" s="36"/>
      <c r="GI732" s="36"/>
      <c r="GJ732" s="36"/>
      <c r="GK732" s="36"/>
      <c r="GL732" s="36"/>
      <c r="GM732" s="36"/>
      <c r="GN732" s="36"/>
      <c r="GO732" s="36"/>
      <c r="GP732" s="36"/>
      <c r="GQ732" s="36"/>
      <c r="GR732" s="36"/>
      <c r="GS732" s="36"/>
      <c r="GT732" s="36"/>
      <c r="GU732" s="36"/>
      <c r="GV732" s="36"/>
      <c r="GW732" s="36"/>
      <c r="GX732" s="36"/>
      <c r="GY732" s="36"/>
      <c r="GZ732" s="36"/>
      <c r="HA732" s="36"/>
      <c r="HB732" s="36"/>
      <c r="HC732" s="36"/>
    </row>
    <row r="733" spans="1:211" s="38" customFormat="1" x14ac:dyDescent="0.25">
      <c r="A733" s="51"/>
      <c r="B733" s="97"/>
      <c r="C733" s="98"/>
      <c r="D733" s="19"/>
      <c r="E733" s="19"/>
      <c r="F733" s="19"/>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c r="BU733" s="36"/>
      <c r="BV733" s="36"/>
      <c r="BW733" s="36"/>
      <c r="BX733" s="36"/>
      <c r="BY733" s="36"/>
      <c r="BZ733" s="36"/>
      <c r="CA733" s="36"/>
      <c r="CB733" s="36"/>
      <c r="CC733" s="36"/>
      <c r="CD733" s="36"/>
      <c r="CE733" s="36"/>
      <c r="CF733" s="36"/>
      <c r="CG733" s="36"/>
      <c r="CH733" s="36"/>
      <c r="CI733" s="36"/>
      <c r="CJ733" s="36"/>
      <c r="CK733" s="36"/>
      <c r="CL733" s="36"/>
      <c r="CM733" s="36"/>
      <c r="CN733" s="36"/>
      <c r="CO733" s="36"/>
      <c r="CP733" s="36"/>
      <c r="CQ733" s="36"/>
      <c r="CR733" s="36"/>
      <c r="CS733" s="36"/>
      <c r="CT733" s="36"/>
      <c r="CU733" s="36"/>
      <c r="CV733" s="36"/>
      <c r="CW733" s="36"/>
      <c r="CX733" s="36"/>
      <c r="CY733" s="36"/>
      <c r="CZ733" s="36"/>
      <c r="DA733" s="36"/>
      <c r="DB733" s="36"/>
      <c r="DC733" s="36"/>
      <c r="DD733" s="36"/>
      <c r="DE733" s="36"/>
      <c r="DF733" s="36"/>
      <c r="DG733" s="36"/>
      <c r="DH733" s="36"/>
      <c r="DI733" s="36"/>
      <c r="DJ733" s="36"/>
      <c r="DK733" s="36"/>
      <c r="DL733" s="36"/>
      <c r="DM733" s="36"/>
      <c r="DN733" s="36"/>
      <c r="DO733" s="36"/>
      <c r="DP733" s="36"/>
      <c r="DQ733" s="36"/>
      <c r="DR733" s="36"/>
      <c r="DS733" s="36"/>
      <c r="DT733" s="36"/>
      <c r="DU733" s="36"/>
      <c r="DV733" s="36"/>
      <c r="DW733" s="36"/>
      <c r="DX733" s="36"/>
      <c r="DY733" s="36"/>
      <c r="DZ733" s="36"/>
      <c r="EA733" s="36"/>
      <c r="EB733" s="36"/>
      <c r="EC733" s="36"/>
      <c r="ED733" s="36"/>
      <c r="EE733" s="36"/>
      <c r="EF733" s="36"/>
      <c r="EG733" s="36"/>
      <c r="EH733" s="36"/>
      <c r="EI733" s="36"/>
      <c r="EJ733" s="36"/>
      <c r="EK733" s="36"/>
      <c r="EL733" s="36"/>
      <c r="EM733" s="36"/>
      <c r="EN733" s="36"/>
      <c r="EO733" s="36"/>
      <c r="EP733" s="36"/>
      <c r="EQ733" s="36"/>
      <c r="ER733" s="36"/>
      <c r="ES733" s="36"/>
      <c r="ET733" s="36"/>
      <c r="EU733" s="36"/>
      <c r="EV733" s="36"/>
      <c r="EW733" s="36"/>
      <c r="EX733" s="36"/>
      <c r="EY733" s="36"/>
      <c r="EZ733" s="36"/>
      <c r="FA733" s="36"/>
      <c r="FB733" s="36"/>
      <c r="FC733" s="36"/>
      <c r="FD733" s="36"/>
      <c r="FE733" s="36"/>
      <c r="FF733" s="36"/>
      <c r="FG733" s="36"/>
      <c r="FH733" s="36"/>
      <c r="FI733" s="36"/>
      <c r="FJ733" s="36"/>
      <c r="FK733" s="36"/>
      <c r="FL733" s="36"/>
      <c r="FM733" s="36"/>
      <c r="FN733" s="36"/>
      <c r="FO733" s="36"/>
      <c r="FP733" s="36"/>
      <c r="FQ733" s="36"/>
      <c r="FR733" s="36"/>
      <c r="FS733" s="36"/>
      <c r="FT733" s="36"/>
      <c r="FU733" s="36"/>
      <c r="FV733" s="36"/>
      <c r="FW733" s="36"/>
      <c r="FX733" s="36"/>
      <c r="FY733" s="36"/>
      <c r="FZ733" s="36"/>
      <c r="GA733" s="36"/>
      <c r="GB733" s="36"/>
      <c r="GC733" s="36"/>
      <c r="GD733" s="36"/>
      <c r="GE733" s="36"/>
      <c r="GF733" s="36"/>
      <c r="GG733" s="36"/>
      <c r="GH733" s="36"/>
      <c r="GI733" s="36"/>
      <c r="GJ733" s="36"/>
      <c r="GK733" s="36"/>
      <c r="GL733" s="36"/>
      <c r="GM733" s="36"/>
      <c r="GN733" s="36"/>
      <c r="GO733" s="36"/>
      <c r="GP733" s="36"/>
      <c r="GQ733" s="36"/>
      <c r="GR733" s="36"/>
      <c r="GS733" s="36"/>
      <c r="GT733" s="36"/>
      <c r="GU733" s="36"/>
      <c r="GV733" s="36"/>
      <c r="GW733" s="36"/>
      <c r="GX733" s="36"/>
      <c r="GY733" s="36"/>
      <c r="GZ733" s="36"/>
      <c r="HA733" s="36"/>
      <c r="HB733" s="36"/>
      <c r="HC733" s="36"/>
    </row>
    <row r="734" spans="1:211" s="38" customFormat="1" x14ac:dyDescent="0.25">
      <c r="A734" s="51"/>
      <c r="B734" s="97"/>
      <c r="C734" s="98"/>
      <c r="D734" s="19"/>
      <c r="E734" s="19"/>
      <c r="F734" s="19"/>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c r="BU734" s="36"/>
      <c r="BV734" s="36"/>
      <c r="BW734" s="36"/>
      <c r="BX734" s="36"/>
      <c r="BY734" s="36"/>
      <c r="BZ734" s="36"/>
      <c r="CA734" s="36"/>
      <c r="CB734" s="36"/>
      <c r="CC734" s="36"/>
      <c r="CD734" s="36"/>
      <c r="CE734" s="36"/>
      <c r="CF734" s="36"/>
      <c r="CG734" s="36"/>
      <c r="CH734" s="36"/>
      <c r="CI734" s="36"/>
      <c r="CJ734" s="36"/>
      <c r="CK734" s="36"/>
      <c r="CL734" s="36"/>
      <c r="CM734" s="36"/>
      <c r="CN734" s="36"/>
      <c r="CO734" s="36"/>
      <c r="CP734" s="36"/>
      <c r="CQ734" s="36"/>
      <c r="CR734" s="36"/>
      <c r="CS734" s="36"/>
      <c r="CT734" s="36"/>
      <c r="CU734" s="36"/>
      <c r="CV734" s="36"/>
      <c r="CW734" s="36"/>
      <c r="CX734" s="36"/>
      <c r="CY734" s="36"/>
      <c r="CZ734" s="36"/>
      <c r="DA734" s="36"/>
      <c r="DB734" s="36"/>
      <c r="DC734" s="36"/>
      <c r="DD734" s="36"/>
      <c r="DE734" s="36"/>
      <c r="DF734" s="36"/>
      <c r="DG734" s="36"/>
      <c r="DH734" s="36"/>
      <c r="DI734" s="36"/>
      <c r="DJ734" s="36"/>
      <c r="DK734" s="36"/>
      <c r="DL734" s="36"/>
      <c r="DM734" s="36"/>
      <c r="DN734" s="36"/>
      <c r="DO734" s="36"/>
      <c r="DP734" s="36"/>
      <c r="DQ734" s="36"/>
      <c r="DR734" s="36"/>
      <c r="DS734" s="36"/>
      <c r="DT734" s="36"/>
      <c r="DU734" s="36"/>
      <c r="DV734" s="36"/>
      <c r="DW734" s="36"/>
      <c r="DX734" s="36"/>
      <c r="DY734" s="36"/>
      <c r="DZ734" s="36"/>
      <c r="EA734" s="36"/>
      <c r="EB734" s="36"/>
      <c r="EC734" s="36"/>
      <c r="ED734" s="36"/>
      <c r="EE734" s="36"/>
      <c r="EF734" s="36"/>
      <c r="EG734" s="36"/>
      <c r="EH734" s="36"/>
      <c r="EI734" s="36"/>
      <c r="EJ734" s="36"/>
      <c r="EK734" s="36"/>
      <c r="EL734" s="36"/>
      <c r="EM734" s="36"/>
      <c r="EN734" s="36"/>
      <c r="EO734" s="36"/>
      <c r="EP734" s="36"/>
      <c r="EQ734" s="36"/>
      <c r="ER734" s="36"/>
      <c r="ES734" s="36"/>
      <c r="ET734" s="36"/>
      <c r="EU734" s="36"/>
      <c r="EV734" s="36"/>
      <c r="EW734" s="36"/>
      <c r="EX734" s="36"/>
      <c r="EY734" s="36"/>
      <c r="EZ734" s="36"/>
      <c r="FA734" s="36"/>
      <c r="FB734" s="36"/>
      <c r="FC734" s="36"/>
      <c r="FD734" s="36"/>
      <c r="FE734" s="36"/>
      <c r="FF734" s="36"/>
      <c r="FG734" s="36"/>
      <c r="FH734" s="36"/>
      <c r="FI734" s="36"/>
      <c r="FJ734" s="36"/>
      <c r="FK734" s="36"/>
      <c r="FL734" s="36"/>
      <c r="FM734" s="36"/>
      <c r="FN734" s="36"/>
      <c r="FO734" s="36"/>
      <c r="FP734" s="36"/>
      <c r="FQ734" s="36"/>
      <c r="FR734" s="36"/>
      <c r="FS734" s="36"/>
      <c r="FT734" s="36"/>
      <c r="FU734" s="36"/>
      <c r="FV734" s="36"/>
      <c r="FW734" s="36"/>
      <c r="FX734" s="36"/>
      <c r="FY734" s="36"/>
      <c r="FZ734" s="36"/>
      <c r="GA734" s="36"/>
      <c r="GB734" s="36"/>
      <c r="GC734" s="36"/>
      <c r="GD734" s="36"/>
      <c r="GE734" s="36"/>
      <c r="GF734" s="36"/>
      <c r="GG734" s="36"/>
      <c r="GH734" s="36"/>
      <c r="GI734" s="36"/>
      <c r="GJ734" s="36"/>
      <c r="GK734" s="36"/>
      <c r="GL734" s="36"/>
      <c r="GM734" s="36"/>
      <c r="GN734" s="36"/>
      <c r="GO734" s="36"/>
      <c r="GP734" s="36"/>
      <c r="GQ734" s="36"/>
      <c r="GR734" s="36"/>
      <c r="GS734" s="36"/>
      <c r="GT734" s="36"/>
      <c r="GU734" s="36"/>
      <c r="GV734" s="36"/>
      <c r="GW734" s="36"/>
      <c r="GX734" s="36"/>
      <c r="GY734" s="36"/>
      <c r="GZ734" s="36"/>
      <c r="HA734" s="36"/>
      <c r="HB734" s="36"/>
      <c r="HC734" s="36"/>
    </row>
    <row r="735" spans="1:211" s="38" customFormat="1" x14ac:dyDescent="0.25">
      <c r="A735" s="51"/>
      <c r="B735" s="97"/>
      <c r="C735" s="98"/>
      <c r="D735" s="19"/>
      <c r="E735" s="19"/>
      <c r="F735" s="19"/>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c r="BU735" s="36"/>
      <c r="BV735" s="36"/>
      <c r="BW735" s="36"/>
      <c r="BX735" s="36"/>
      <c r="BY735" s="36"/>
      <c r="BZ735" s="36"/>
      <c r="CA735" s="36"/>
      <c r="CB735" s="36"/>
      <c r="CC735" s="36"/>
      <c r="CD735" s="36"/>
      <c r="CE735" s="36"/>
      <c r="CF735" s="36"/>
      <c r="CG735" s="36"/>
      <c r="CH735" s="36"/>
      <c r="CI735" s="36"/>
      <c r="CJ735" s="36"/>
      <c r="CK735" s="36"/>
      <c r="CL735" s="36"/>
      <c r="CM735" s="36"/>
      <c r="CN735" s="36"/>
      <c r="CO735" s="36"/>
      <c r="CP735" s="36"/>
      <c r="CQ735" s="36"/>
      <c r="CR735" s="36"/>
      <c r="CS735" s="36"/>
      <c r="CT735" s="36"/>
      <c r="CU735" s="36"/>
      <c r="CV735" s="36"/>
      <c r="CW735" s="36"/>
      <c r="CX735" s="36"/>
      <c r="CY735" s="36"/>
      <c r="CZ735" s="36"/>
      <c r="DA735" s="36"/>
      <c r="DB735" s="36"/>
      <c r="DC735" s="36"/>
      <c r="DD735" s="36"/>
      <c r="DE735" s="36"/>
      <c r="DF735" s="36"/>
      <c r="DG735" s="36"/>
      <c r="DH735" s="36"/>
      <c r="DI735" s="36"/>
      <c r="DJ735" s="36"/>
      <c r="DK735" s="36"/>
      <c r="DL735" s="36"/>
      <c r="DM735" s="36"/>
      <c r="DN735" s="36"/>
      <c r="DO735" s="36"/>
      <c r="DP735" s="36"/>
      <c r="DQ735" s="36"/>
      <c r="DR735" s="36"/>
      <c r="DS735" s="36"/>
      <c r="DT735" s="36"/>
      <c r="DU735" s="36"/>
      <c r="DV735" s="36"/>
      <c r="DW735" s="36"/>
      <c r="DX735" s="36"/>
      <c r="DY735" s="36"/>
      <c r="DZ735" s="36"/>
      <c r="EA735" s="36"/>
      <c r="EB735" s="36"/>
      <c r="EC735" s="36"/>
      <c r="ED735" s="36"/>
      <c r="EE735" s="36"/>
      <c r="EF735" s="36"/>
      <c r="EG735" s="36"/>
      <c r="EH735" s="36"/>
      <c r="EI735" s="36"/>
      <c r="EJ735" s="36"/>
      <c r="EK735" s="36"/>
      <c r="EL735" s="36"/>
      <c r="EM735" s="36"/>
      <c r="EN735" s="36"/>
      <c r="EO735" s="36"/>
      <c r="EP735" s="36"/>
      <c r="EQ735" s="36"/>
      <c r="ER735" s="36"/>
      <c r="ES735" s="36"/>
      <c r="ET735" s="36"/>
      <c r="EU735" s="36"/>
      <c r="EV735" s="36"/>
      <c r="EW735" s="36"/>
      <c r="EX735" s="36"/>
      <c r="EY735" s="36"/>
      <c r="EZ735" s="36"/>
      <c r="FA735" s="36"/>
      <c r="FB735" s="36"/>
      <c r="FC735" s="36"/>
      <c r="FD735" s="36"/>
      <c r="FE735" s="36"/>
      <c r="FF735" s="36"/>
      <c r="FG735" s="36"/>
      <c r="FH735" s="36"/>
      <c r="FI735" s="36"/>
      <c r="FJ735" s="36"/>
      <c r="FK735" s="36"/>
      <c r="FL735" s="36"/>
      <c r="FM735" s="36"/>
      <c r="FN735" s="36"/>
      <c r="FO735" s="36"/>
      <c r="FP735" s="36"/>
      <c r="FQ735" s="36"/>
      <c r="FR735" s="36"/>
      <c r="FS735" s="36"/>
      <c r="FT735" s="36"/>
      <c r="FU735" s="36"/>
      <c r="FV735" s="36"/>
      <c r="FW735" s="36"/>
      <c r="FX735" s="36"/>
      <c r="FY735" s="36"/>
      <c r="FZ735" s="36"/>
      <c r="GA735" s="36"/>
      <c r="GB735" s="36"/>
      <c r="GC735" s="36"/>
      <c r="GD735" s="36"/>
      <c r="GE735" s="36"/>
      <c r="GF735" s="36"/>
      <c r="GG735" s="36"/>
      <c r="GH735" s="36"/>
      <c r="GI735" s="36"/>
      <c r="GJ735" s="36"/>
      <c r="GK735" s="36"/>
      <c r="GL735" s="36"/>
      <c r="GM735" s="36"/>
      <c r="GN735" s="36"/>
      <c r="GO735" s="36"/>
      <c r="GP735" s="36"/>
      <c r="GQ735" s="36"/>
      <c r="GR735" s="36"/>
      <c r="GS735" s="36"/>
      <c r="GT735" s="36"/>
      <c r="GU735" s="36"/>
      <c r="GV735" s="36"/>
      <c r="GW735" s="36"/>
      <c r="GX735" s="36"/>
      <c r="GY735" s="36"/>
      <c r="GZ735" s="36"/>
      <c r="HA735" s="36"/>
      <c r="HB735" s="36"/>
      <c r="HC735" s="36"/>
    </row>
    <row r="736" spans="1:211" s="38" customFormat="1" x14ac:dyDescent="0.25">
      <c r="A736" s="51"/>
      <c r="B736" s="97"/>
      <c r="C736" s="98"/>
      <c r="D736" s="19"/>
      <c r="E736" s="19"/>
      <c r="F736" s="19"/>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c r="BV736" s="36"/>
      <c r="BW736" s="36"/>
      <c r="BX736" s="36"/>
      <c r="BY736" s="36"/>
      <c r="BZ736" s="36"/>
      <c r="CA736" s="36"/>
      <c r="CB736" s="36"/>
      <c r="CC736" s="36"/>
      <c r="CD736" s="36"/>
      <c r="CE736" s="36"/>
      <c r="CF736" s="36"/>
      <c r="CG736" s="36"/>
      <c r="CH736" s="36"/>
      <c r="CI736" s="36"/>
      <c r="CJ736" s="36"/>
      <c r="CK736" s="36"/>
      <c r="CL736" s="36"/>
      <c r="CM736" s="36"/>
      <c r="CN736" s="36"/>
      <c r="CO736" s="36"/>
      <c r="CP736" s="36"/>
      <c r="CQ736" s="36"/>
      <c r="CR736" s="36"/>
      <c r="CS736" s="36"/>
      <c r="CT736" s="36"/>
      <c r="CU736" s="36"/>
      <c r="CV736" s="36"/>
      <c r="CW736" s="36"/>
      <c r="CX736" s="36"/>
      <c r="CY736" s="36"/>
      <c r="CZ736" s="36"/>
      <c r="DA736" s="36"/>
      <c r="DB736" s="36"/>
      <c r="DC736" s="36"/>
      <c r="DD736" s="36"/>
      <c r="DE736" s="36"/>
      <c r="DF736" s="36"/>
      <c r="DG736" s="36"/>
      <c r="DH736" s="36"/>
      <c r="DI736" s="36"/>
      <c r="DJ736" s="36"/>
      <c r="DK736" s="36"/>
      <c r="DL736" s="36"/>
      <c r="DM736" s="36"/>
      <c r="DN736" s="36"/>
      <c r="DO736" s="36"/>
      <c r="DP736" s="36"/>
      <c r="DQ736" s="36"/>
      <c r="DR736" s="36"/>
      <c r="DS736" s="36"/>
      <c r="DT736" s="36"/>
      <c r="DU736" s="36"/>
      <c r="DV736" s="36"/>
      <c r="DW736" s="36"/>
      <c r="DX736" s="36"/>
      <c r="DY736" s="36"/>
      <c r="DZ736" s="36"/>
      <c r="EA736" s="36"/>
      <c r="EB736" s="36"/>
      <c r="EC736" s="36"/>
      <c r="ED736" s="36"/>
      <c r="EE736" s="36"/>
      <c r="EF736" s="36"/>
      <c r="EG736" s="36"/>
      <c r="EH736" s="36"/>
      <c r="EI736" s="36"/>
      <c r="EJ736" s="36"/>
      <c r="EK736" s="36"/>
      <c r="EL736" s="36"/>
      <c r="EM736" s="36"/>
      <c r="EN736" s="36"/>
      <c r="EO736" s="36"/>
      <c r="EP736" s="36"/>
      <c r="EQ736" s="36"/>
      <c r="ER736" s="36"/>
      <c r="ES736" s="36"/>
      <c r="ET736" s="36"/>
      <c r="EU736" s="36"/>
      <c r="EV736" s="36"/>
      <c r="EW736" s="36"/>
      <c r="EX736" s="36"/>
      <c r="EY736" s="36"/>
      <c r="EZ736" s="36"/>
      <c r="FA736" s="36"/>
      <c r="FB736" s="36"/>
      <c r="FC736" s="36"/>
      <c r="FD736" s="36"/>
      <c r="FE736" s="36"/>
      <c r="FF736" s="36"/>
      <c r="FG736" s="36"/>
      <c r="FH736" s="36"/>
      <c r="FI736" s="36"/>
      <c r="FJ736" s="36"/>
      <c r="FK736" s="36"/>
      <c r="FL736" s="36"/>
      <c r="FM736" s="36"/>
      <c r="FN736" s="36"/>
      <c r="FO736" s="36"/>
      <c r="FP736" s="36"/>
      <c r="FQ736" s="36"/>
      <c r="FR736" s="36"/>
      <c r="FS736" s="36"/>
      <c r="FT736" s="36"/>
      <c r="FU736" s="36"/>
      <c r="FV736" s="36"/>
      <c r="FW736" s="36"/>
      <c r="FX736" s="36"/>
      <c r="FY736" s="36"/>
      <c r="FZ736" s="36"/>
      <c r="GA736" s="36"/>
      <c r="GB736" s="36"/>
      <c r="GC736" s="36"/>
      <c r="GD736" s="36"/>
      <c r="GE736" s="36"/>
      <c r="GF736" s="36"/>
      <c r="GG736" s="36"/>
      <c r="GH736" s="36"/>
      <c r="GI736" s="36"/>
      <c r="GJ736" s="36"/>
      <c r="GK736" s="36"/>
      <c r="GL736" s="36"/>
      <c r="GM736" s="36"/>
      <c r="GN736" s="36"/>
      <c r="GO736" s="36"/>
      <c r="GP736" s="36"/>
      <c r="GQ736" s="36"/>
      <c r="GR736" s="36"/>
      <c r="GS736" s="36"/>
      <c r="GT736" s="36"/>
      <c r="GU736" s="36"/>
      <c r="GV736" s="36"/>
      <c r="GW736" s="36"/>
      <c r="GX736" s="36"/>
      <c r="GY736" s="36"/>
      <c r="GZ736" s="36"/>
      <c r="HA736" s="36"/>
      <c r="HB736" s="36"/>
      <c r="HC736" s="36"/>
    </row>
    <row r="737" spans="1:211" s="38" customFormat="1" x14ac:dyDescent="0.25">
      <c r="A737" s="51"/>
      <c r="B737" s="97"/>
      <c r="C737" s="98"/>
      <c r="D737" s="19"/>
      <c r="E737" s="19"/>
      <c r="F737" s="19"/>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c r="BU737" s="36"/>
      <c r="BV737" s="36"/>
      <c r="BW737" s="36"/>
      <c r="BX737" s="36"/>
      <c r="BY737" s="36"/>
      <c r="BZ737" s="36"/>
      <c r="CA737" s="36"/>
      <c r="CB737" s="36"/>
      <c r="CC737" s="36"/>
      <c r="CD737" s="36"/>
      <c r="CE737" s="36"/>
      <c r="CF737" s="36"/>
      <c r="CG737" s="36"/>
      <c r="CH737" s="36"/>
      <c r="CI737" s="36"/>
      <c r="CJ737" s="36"/>
      <c r="CK737" s="36"/>
      <c r="CL737" s="36"/>
      <c r="CM737" s="36"/>
      <c r="CN737" s="36"/>
      <c r="CO737" s="36"/>
      <c r="CP737" s="36"/>
      <c r="CQ737" s="36"/>
      <c r="CR737" s="36"/>
      <c r="CS737" s="36"/>
      <c r="CT737" s="36"/>
      <c r="CU737" s="36"/>
      <c r="CV737" s="36"/>
      <c r="CW737" s="36"/>
      <c r="CX737" s="36"/>
      <c r="CY737" s="36"/>
      <c r="CZ737" s="36"/>
      <c r="DA737" s="36"/>
      <c r="DB737" s="36"/>
      <c r="DC737" s="36"/>
      <c r="DD737" s="36"/>
      <c r="DE737" s="36"/>
      <c r="DF737" s="36"/>
      <c r="DG737" s="36"/>
      <c r="DH737" s="36"/>
      <c r="DI737" s="36"/>
      <c r="DJ737" s="36"/>
      <c r="DK737" s="36"/>
      <c r="DL737" s="36"/>
      <c r="DM737" s="36"/>
      <c r="DN737" s="36"/>
      <c r="DO737" s="36"/>
      <c r="DP737" s="36"/>
      <c r="DQ737" s="36"/>
      <c r="DR737" s="36"/>
      <c r="DS737" s="36"/>
      <c r="DT737" s="36"/>
      <c r="DU737" s="36"/>
      <c r="DV737" s="36"/>
      <c r="DW737" s="36"/>
      <c r="DX737" s="36"/>
      <c r="DY737" s="36"/>
      <c r="DZ737" s="36"/>
      <c r="EA737" s="36"/>
      <c r="EB737" s="36"/>
      <c r="EC737" s="36"/>
      <c r="ED737" s="36"/>
      <c r="EE737" s="36"/>
      <c r="EF737" s="36"/>
      <c r="EG737" s="36"/>
      <c r="EH737" s="36"/>
      <c r="EI737" s="36"/>
      <c r="EJ737" s="36"/>
      <c r="EK737" s="36"/>
      <c r="EL737" s="36"/>
      <c r="EM737" s="36"/>
      <c r="EN737" s="36"/>
      <c r="EO737" s="36"/>
      <c r="EP737" s="36"/>
      <c r="EQ737" s="36"/>
      <c r="ER737" s="36"/>
      <c r="ES737" s="36"/>
      <c r="ET737" s="36"/>
      <c r="EU737" s="36"/>
      <c r="EV737" s="36"/>
      <c r="EW737" s="36"/>
      <c r="EX737" s="36"/>
      <c r="EY737" s="36"/>
      <c r="EZ737" s="36"/>
      <c r="FA737" s="36"/>
      <c r="FB737" s="36"/>
      <c r="FC737" s="36"/>
      <c r="FD737" s="36"/>
      <c r="FE737" s="36"/>
      <c r="FF737" s="36"/>
      <c r="FG737" s="36"/>
      <c r="FH737" s="36"/>
      <c r="FI737" s="36"/>
      <c r="FJ737" s="36"/>
      <c r="FK737" s="36"/>
      <c r="FL737" s="36"/>
      <c r="FM737" s="36"/>
      <c r="FN737" s="36"/>
      <c r="FO737" s="36"/>
      <c r="FP737" s="36"/>
      <c r="FQ737" s="36"/>
      <c r="FR737" s="36"/>
      <c r="FS737" s="36"/>
      <c r="FT737" s="36"/>
      <c r="FU737" s="36"/>
      <c r="FV737" s="36"/>
      <c r="FW737" s="36"/>
      <c r="FX737" s="36"/>
      <c r="FY737" s="36"/>
      <c r="FZ737" s="36"/>
      <c r="GA737" s="36"/>
      <c r="GB737" s="36"/>
      <c r="GC737" s="36"/>
      <c r="GD737" s="36"/>
      <c r="GE737" s="36"/>
      <c r="GF737" s="36"/>
      <c r="GG737" s="36"/>
      <c r="GH737" s="36"/>
      <c r="GI737" s="36"/>
      <c r="GJ737" s="36"/>
      <c r="GK737" s="36"/>
      <c r="GL737" s="36"/>
      <c r="GM737" s="36"/>
      <c r="GN737" s="36"/>
      <c r="GO737" s="36"/>
      <c r="GP737" s="36"/>
      <c r="GQ737" s="36"/>
      <c r="GR737" s="36"/>
      <c r="GS737" s="36"/>
      <c r="GT737" s="36"/>
      <c r="GU737" s="36"/>
      <c r="GV737" s="36"/>
      <c r="GW737" s="36"/>
      <c r="GX737" s="36"/>
      <c r="GY737" s="36"/>
      <c r="GZ737" s="36"/>
      <c r="HA737" s="36"/>
      <c r="HB737" s="36"/>
      <c r="HC737" s="36"/>
    </row>
    <row r="738" spans="1:211" s="38" customFormat="1" x14ac:dyDescent="0.25">
      <c r="A738" s="51"/>
      <c r="B738" s="97"/>
      <c r="C738" s="98"/>
      <c r="D738" s="19"/>
      <c r="E738" s="19"/>
      <c r="F738" s="19"/>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c r="BU738" s="36"/>
      <c r="BV738" s="36"/>
      <c r="BW738" s="36"/>
      <c r="BX738" s="36"/>
      <c r="BY738" s="36"/>
      <c r="BZ738" s="36"/>
      <c r="CA738" s="36"/>
      <c r="CB738" s="36"/>
      <c r="CC738" s="36"/>
      <c r="CD738" s="36"/>
      <c r="CE738" s="36"/>
      <c r="CF738" s="36"/>
      <c r="CG738" s="36"/>
      <c r="CH738" s="36"/>
      <c r="CI738" s="36"/>
      <c r="CJ738" s="36"/>
      <c r="CK738" s="36"/>
      <c r="CL738" s="36"/>
      <c r="CM738" s="36"/>
      <c r="CN738" s="36"/>
      <c r="CO738" s="36"/>
      <c r="CP738" s="36"/>
      <c r="CQ738" s="36"/>
      <c r="CR738" s="36"/>
      <c r="CS738" s="36"/>
      <c r="CT738" s="36"/>
      <c r="CU738" s="36"/>
      <c r="CV738" s="36"/>
      <c r="CW738" s="36"/>
      <c r="CX738" s="36"/>
      <c r="CY738" s="36"/>
      <c r="CZ738" s="36"/>
      <c r="DA738" s="36"/>
      <c r="DB738" s="36"/>
      <c r="DC738" s="36"/>
      <c r="DD738" s="36"/>
      <c r="DE738" s="36"/>
      <c r="DF738" s="36"/>
      <c r="DG738" s="36"/>
      <c r="DH738" s="36"/>
      <c r="DI738" s="36"/>
      <c r="DJ738" s="36"/>
      <c r="DK738" s="36"/>
      <c r="DL738" s="36"/>
      <c r="DM738" s="36"/>
      <c r="DN738" s="36"/>
      <c r="DO738" s="36"/>
      <c r="DP738" s="36"/>
      <c r="DQ738" s="36"/>
      <c r="DR738" s="36"/>
      <c r="DS738" s="36"/>
      <c r="DT738" s="36"/>
      <c r="DU738" s="36"/>
      <c r="DV738" s="36"/>
      <c r="DW738" s="36"/>
      <c r="DX738" s="36"/>
      <c r="DY738" s="36"/>
      <c r="DZ738" s="36"/>
      <c r="EA738" s="36"/>
      <c r="EB738" s="36"/>
      <c r="EC738" s="36"/>
      <c r="ED738" s="36"/>
      <c r="EE738" s="36"/>
      <c r="EF738" s="36"/>
      <c r="EG738" s="36"/>
      <c r="EH738" s="36"/>
      <c r="EI738" s="36"/>
      <c r="EJ738" s="36"/>
      <c r="EK738" s="36"/>
      <c r="EL738" s="36"/>
      <c r="EM738" s="36"/>
      <c r="EN738" s="36"/>
      <c r="EO738" s="36"/>
      <c r="EP738" s="36"/>
      <c r="EQ738" s="36"/>
      <c r="ER738" s="36"/>
      <c r="ES738" s="36"/>
      <c r="ET738" s="36"/>
      <c r="EU738" s="36"/>
      <c r="EV738" s="36"/>
      <c r="EW738" s="36"/>
      <c r="EX738" s="36"/>
      <c r="EY738" s="36"/>
      <c r="EZ738" s="36"/>
      <c r="FA738" s="36"/>
      <c r="FB738" s="36"/>
      <c r="FC738" s="36"/>
      <c r="FD738" s="36"/>
      <c r="FE738" s="36"/>
      <c r="FF738" s="36"/>
      <c r="FG738" s="36"/>
      <c r="FH738" s="36"/>
      <c r="FI738" s="36"/>
      <c r="FJ738" s="36"/>
      <c r="FK738" s="36"/>
      <c r="FL738" s="36"/>
      <c r="FM738" s="36"/>
      <c r="FN738" s="36"/>
      <c r="FO738" s="36"/>
      <c r="FP738" s="36"/>
      <c r="FQ738" s="36"/>
      <c r="FR738" s="36"/>
      <c r="FS738" s="36"/>
      <c r="FT738" s="36"/>
      <c r="FU738" s="36"/>
      <c r="FV738" s="36"/>
      <c r="FW738" s="36"/>
      <c r="FX738" s="36"/>
      <c r="FY738" s="36"/>
      <c r="FZ738" s="36"/>
      <c r="GA738" s="36"/>
      <c r="GB738" s="36"/>
      <c r="GC738" s="36"/>
      <c r="GD738" s="36"/>
      <c r="GE738" s="36"/>
      <c r="GF738" s="36"/>
      <c r="GG738" s="36"/>
      <c r="GH738" s="36"/>
      <c r="GI738" s="36"/>
      <c r="GJ738" s="36"/>
      <c r="GK738" s="36"/>
      <c r="GL738" s="36"/>
      <c r="GM738" s="36"/>
      <c r="GN738" s="36"/>
      <c r="GO738" s="36"/>
      <c r="GP738" s="36"/>
      <c r="GQ738" s="36"/>
      <c r="GR738" s="36"/>
      <c r="GS738" s="36"/>
      <c r="GT738" s="36"/>
      <c r="GU738" s="36"/>
      <c r="GV738" s="36"/>
      <c r="GW738" s="36"/>
      <c r="GX738" s="36"/>
      <c r="GY738" s="36"/>
      <c r="GZ738" s="36"/>
      <c r="HA738" s="36"/>
      <c r="HB738" s="36"/>
      <c r="HC738" s="36"/>
    </row>
    <row r="739" spans="1:211" s="38" customFormat="1" x14ac:dyDescent="0.25">
      <c r="A739" s="51"/>
      <c r="B739" s="97"/>
      <c r="C739" s="98"/>
      <c r="D739" s="19"/>
      <c r="E739" s="19"/>
      <c r="F739" s="19"/>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c r="BU739" s="36"/>
      <c r="BV739" s="36"/>
      <c r="BW739" s="36"/>
      <c r="BX739" s="36"/>
      <c r="BY739" s="36"/>
      <c r="BZ739" s="36"/>
      <c r="CA739" s="36"/>
      <c r="CB739" s="36"/>
      <c r="CC739" s="36"/>
      <c r="CD739" s="36"/>
      <c r="CE739" s="36"/>
      <c r="CF739" s="36"/>
      <c r="CG739" s="36"/>
      <c r="CH739" s="36"/>
      <c r="CI739" s="36"/>
      <c r="CJ739" s="36"/>
      <c r="CK739" s="36"/>
      <c r="CL739" s="36"/>
      <c r="CM739" s="36"/>
      <c r="CN739" s="36"/>
      <c r="CO739" s="36"/>
      <c r="CP739" s="36"/>
      <c r="CQ739" s="36"/>
      <c r="CR739" s="36"/>
      <c r="CS739" s="36"/>
      <c r="CT739" s="36"/>
      <c r="CU739" s="36"/>
      <c r="CV739" s="36"/>
      <c r="CW739" s="36"/>
      <c r="CX739" s="36"/>
      <c r="CY739" s="36"/>
      <c r="CZ739" s="36"/>
      <c r="DA739" s="36"/>
      <c r="DB739" s="36"/>
      <c r="DC739" s="36"/>
      <c r="DD739" s="36"/>
      <c r="DE739" s="36"/>
      <c r="DF739" s="36"/>
      <c r="DG739" s="36"/>
      <c r="DH739" s="36"/>
      <c r="DI739" s="36"/>
      <c r="DJ739" s="36"/>
      <c r="DK739" s="36"/>
      <c r="DL739" s="36"/>
      <c r="DM739" s="36"/>
      <c r="DN739" s="36"/>
      <c r="DO739" s="36"/>
      <c r="DP739" s="36"/>
      <c r="DQ739" s="36"/>
      <c r="DR739" s="36"/>
      <c r="DS739" s="36"/>
      <c r="DT739" s="36"/>
      <c r="DU739" s="36"/>
      <c r="DV739" s="36"/>
      <c r="DW739" s="36"/>
      <c r="DX739" s="36"/>
      <c r="DY739" s="36"/>
      <c r="DZ739" s="36"/>
      <c r="EA739" s="36"/>
      <c r="EB739" s="36"/>
      <c r="EC739" s="36"/>
      <c r="ED739" s="36"/>
      <c r="EE739" s="36"/>
      <c r="EF739" s="36"/>
      <c r="EG739" s="36"/>
      <c r="EH739" s="36"/>
      <c r="EI739" s="36"/>
      <c r="EJ739" s="36"/>
      <c r="EK739" s="36"/>
      <c r="EL739" s="36"/>
      <c r="EM739" s="36"/>
      <c r="EN739" s="36"/>
      <c r="EO739" s="36"/>
      <c r="EP739" s="36"/>
      <c r="EQ739" s="36"/>
      <c r="ER739" s="36"/>
      <c r="ES739" s="36"/>
      <c r="ET739" s="36"/>
      <c r="EU739" s="36"/>
      <c r="EV739" s="36"/>
      <c r="EW739" s="36"/>
      <c r="EX739" s="36"/>
      <c r="EY739" s="36"/>
      <c r="EZ739" s="36"/>
      <c r="FA739" s="36"/>
      <c r="FB739" s="36"/>
      <c r="FC739" s="36"/>
      <c r="FD739" s="36"/>
      <c r="FE739" s="36"/>
      <c r="FF739" s="36"/>
      <c r="FG739" s="36"/>
      <c r="FH739" s="36"/>
      <c r="FI739" s="36"/>
      <c r="FJ739" s="36"/>
      <c r="FK739" s="36"/>
      <c r="FL739" s="36"/>
      <c r="FM739" s="36"/>
      <c r="FN739" s="36"/>
      <c r="FO739" s="36"/>
      <c r="FP739" s="36"/>
      <c r="FQ739" s="36"/>
      <c r="FR739" s="36"/>
      <c r="FS739" s="36"/>
      <c r="FT739" s="36"/>
      <c r="FU739" s="36"/>
      <c r="FV739" s="36"/>
      <c r="FW739" s="36"/>
      <c r="FX739" s="36"/>
      <c r="FY739" s="36"/>
      <c r="FZ739" s="36"/>
      <c r="GA739" s="36"/>
      <c r="GB739" s="36"/>
      <c r="GC739" s="36"/>
      <c r="GD739" s="36"/>
      <c r="GE739" s="36"/>
      <c r="GF739" s="36"/>
      <c r="GG739" s="36"/>
      <c r="GH739" s="36"/>
      <c r="GI739" s="36"/>
      <c r="GJ739" s="36"/>
      <c r="GK739" s="36"/>
      <c r="GL739" s="36"/>
      <c r="GM739" s="36"/>
      <c r="GN739" s="36"/>
      <c r="GO739" s="36"/>
      <c r="GP739" s="36"/>
      <c r="GQ739" s="36"/>
      <c r="GR739" s="36"/>
      <c r="GS739" s="36"/>
      <c r="GT739" s="36"/>
      <c r="GU739" s="36"/>
      <c r="GV739" s="36"/>
      <c r="GW739" s="36"/>
      <c r="GX739" s="36"/>
      <c r="GY739" s="36"/>
      <c r="GZ739" s="36"/>
      <c r="HA739" s="36"/>
      <c r="HB739" s="36"/>
      <c r="HC739" s="36"/>
    </row>
    <row r="740" spans="1:211" s="38" customFormat="1" x14ac:dyDescent="0.25">
      <c r="A740" s="51"/>
      <c r="B740" s="97"/>
      <c r="C740" s="98"/>
      <c r="D740" s="19"/>
      <c r="E740" s="19"/>
      <c r="F740" s="19"/>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c r="BU740" s="36"/>
      <c r="BV740" s="36"/>
      <c r="BW740" s="36"/>
      <c r="BX740" s="36"/>
      <c r="BY740" s="36"/>
      <c r="BZ740" s="36"/>
      <c r="CA740" s="36"/>
      <c r="CB740" s="36"/>
      <c r="CC740" s="36"/>
      <c r="CD740" s="36"/>
      <c r="CE740" s="36"/>
      <c r="CF740" s="36"/>
      <c r="CG740" s="36"/>
      <c r="CH740" s="36"/>
      <c r="CI740" s="36"/>
      <c r="CJ740" s="36"/>
      <c r="CK740" s="36"/>
      <c r="CL740" s="36"/>
      <c r="CM740" s="36"/>
      <c r="CN740" s="36"/>
      <c r="CO740" s="36"/>
      <c r="CP740" s="36"/>
      <c r="CQ740" s="36"/>
      <c r="CR740" s="36"/>
      <c r="CS740" s="36"/>
      <c r="CT740" s="36"/>
      <c r="CU740" s="36"/>
      <c r="CV740" s="36"/>
      <c r="CW740" s="36"/>
      <c r="CX740" s="36"/>
      <c r="CY740" s="36"/>
      <c r="CZ740" s="36"/>
      <c r="DA740" s="36"/>
      <c r="DB740" s="36"/>
      <c r="DC740" s="36"/>
      <c r="DD740" s="36"/>
      <c r="DE740" s="36"/>
      <c r="DF740" s="36"/>
      <c r="DG740" s="36"/>
      <c r="DH740" s="36"/>
      <c r="DI740" s="36"/>
      <c r="DJ740" s="36"/>
      <c r="DK740" s="36"/>
      <c r="DL740" s="36"/>
      <c r="DM740" s="36"/>
      <c r="DN740" s="36"/>
      <c r="DO740" s="36"/>
      <c r="DP740" s="36"/>
      <c r="DQ740" s="36"/>
      <c r="DR740" s="36"/>
      <c r="DS740" s="36"/>
      <c r="DT740" s="36"/>
      <c r="DU740" s="36"/>
      <c r="DV740" s="36"/>
      <c r="DW740" s="36"/>
      <c r="DX740" s="36"/>
      <c r="DY740" s="36"/>
      <c r="DZ740" s="36"/>
      <c r="EA740" s="36"/>
      <c r="EB740" s="36"/>
      <c r="EC740" s="36"/>
      <c r="ED740" s="36"/>
      <c r="EE740" s="36"/>
      <c r="EF740" s="36"/>
      <c r="EG740" s="36"/>
      <c r="EH740" s="36"/>
      <c r="EI740" s="36"/>
      <c r="EJ740" s="36"/>
      <c r="EK740" s="36"/>
      <c r="EL740" s="36"/>
      <c r="EM740" s="36"/>
      <c r="EN740" s="36"/>
      <c r="EO740" s="36"/>
      <c r="EP740" s="36"/>
      <c r="EQ740" s="36"/>
      <c r="ER740" s="36"/>
      <c r="ES740" s="36"/>
      <c r="ET740" s="36"/>
      <c r="EU740" s="36"/>
      <c r="EV740" s="36"/>
      <c r="EW740" s="36"/>
      <c r="EX740" s="36"/>
      <c r="EY740" s="36"/>
      <c r="EZ740" s="36"/>
      <c r="FA740" s="36"/>
      <c r="FB740" s="36"/>
      <c r="FC740" s="36"/>
      <c r="FD740" s="36"/>
      <c r="FE740" s="36"/>
      <c r="FF740" s="36"/>
      <c r="FG740" s="36"/>
      <c r="FH740" s="36"/>
      <c r="FI740" s="36"/>
      <c r="FJ740" s="36"/>
      <c r="FK740" s="36"/>
      <c r="FL740" s="36"/>
      <c r="FM740" s="36"/>
      <c r="FN740" s="36"/>
      <c r="FO740" s="36"/>
      <c r="FP740" s="36"/>
      <c r="FQ740" s="36"/>
      <c r="FR740" s="36"/>
      <c r="FS740" s="36"/>
      <c r="FT740" s="36"/>
      <c r="FU740" s="36"/>
      <c r="FV740" s="36"/>
      <c r="FW740" s="36"/>
      <c r="FX740" s="36"/>
      <c r="FY740" s="36"/>
      <c r="FZ740" s="36"/>
      <c r="GA740" s="36"/>
      <c r="GB740" s="36"/>
      <c r="GC740" s="36"/>
      <c r="GD740" s="36"/>
      <c r="GE740" s="36"/>
      <c r="GF740" s="36"/>
      <c r="GG740" s="36"/>
      <c r="GH740" s="36"/>
      <c r="GI740" s="36"/>
      <c r="GJ740" s="36"/>
      <c r="GK740" s="36"/>
      <c r="GL740" s="36"/>
      <c r="GM740" s="36"/>
      <c r="GN740" s="36"/>
      <c r="GO740" s="36"/>
      <c r="GP740" s="36"/>
      <c r="GQ740" s="36"/>
      <c r="GR740" s="36"/>
      <c r="GS740" s="36"/>
      <c r="GT740" s="36"/>
      <c r="GU740" s="36"/>
      <c r="GV740" s="36"/>
      <c r="GW740" s="36"/>
      <c r="GX740" s="36"/>
      <c r="GY740" s="36"/>
      <c r="GZ740" s="36"/>
      <c r="HA740" s="36"/>
      <c r="HB740" s="36"/>
      <c r="HC740" s="36"/>
    </row>
    <row r="741" spans="1:211" s="38" customFormat="1" x14ac:dyDescent="0.25">
      <c r="A741" s="51"/>
      <c r="B741" s="97"/>
      <c r="C741" s="98"/>
      <c r="D741" s="19"/>
      <c r="E741" s="19"/>
      <c r="F741" s="19"/>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c r="BU741" s="36"/>
      <c r="BV741" s="36"/>
      <c r="BW741" s="36"/>
      <c r="BX741" s="36"/>
      <c r="BY741" s="36"/>
      <c r="BZ741" s="36"/>
      <c r="CA741" s="36"/>
      <c r="CB741" s="36"/>
      <c r="CC741" s="36"/>
      <c r="CD741" s="36"/>
      <c r="CE741" s="36"/>
      <c r="CF741" s="36"/>
      <c r="CG741" s="36"/>
      <c r="CH741" s="36"/>
      <c r="CI741" s="36"/>
      <c r="CJ741" s="36"/>
      <c r="CK741" s="36"/>
      <c r="CL741" s="36"/>
      <c r="CM741" s="36"/>
      <c r="CN741" s="36"/>
      <c r="CO741" s="36"/>
      <c r="CP741" s="36"/>
      <c r="CQ741" s="36"/>
      <c r="CR741" s="36"/>
      <c r="CS741" s="36"/>
      <c r="CT741" s="36"/>
      <c r="CU741" s="36"/>
      <c r="CV741" s="36"/>
      <c r="CW741" s="36"/>
      <c r="CX741" s="36"/>
      <c r="CY741" s="36"/>
      <c r="CZ741" s="36"/>
      <c r="DA741" s="36"/>
      <c r="DB741" s="36"/>
      <c r="DC741" s="36"/>
      <c r="DD741" s="36"/>
      <c r="DE741" s="36"/>
      <c r="DF741" s="36"/>
      <c r="DG741" s="36"/>
      <c r="DH741" s="36"/>
      <c r="DI741" s="36"/>
      <c r="DJ741" s="36"/>
      <c r="DK741" s="36"/>
      <c r="DL741" s="36"/>
      <c r="DM741" s="36"/>
      <c r="DN741" s="36"/>
      <c r="DO741" s="36"/>
      <c r="DP741" s="36"/>
      <c r="DQ741" s="36"/>
      <c r="DR741" s="36"/>
      <c r="DS741" s="36"/>
      <c r="DT741" s="36"/>
      <c r="DU741" s="36"/>
      <c r="DV741" s="36"/>
      <c r="DW741" s="36"/>
      <c r="DX741" s="36"/>
      <c r="DY741" s="36"/>
      <c r="DZ741" s="36"/>
      <c r="EA741" s="36"/>
      <c r="EB741" s="36"/>
      <c r="EC741" s="36"/>
      <c r="ED741" s="36"/>
      <c r="EE741" s="36"/>
      <c r="EF741" s="36"/>
      <c r="EG741" s="36"/>
      <c r="EH741" s="36"/>
      <c r="EI741" s="36"/>
      <c r="EJ741" s="36"/>
      <c r="EK741" s="36"/>
      <c r="EL741" s="36"/>
      <c r="EM741" s="36"/>
      <c r="EN741" s="36"/>
      <c r="EO741" s="36"/>
      <c r="EP741" s="36"/>
      <c r="EQ741" s="36"/>
      <c r="ER741" s="36"/>
      <c r="ES741" s="36"/>
      <c r="ET741" s="36"/>
      <c r="EU741" s="36"/>
      <c r="EV741" s="36"/>
      <c r="EW741" s="36"/>
      <c r="EX741" s="36"/>
      <c r="EY741" s="36"/>
      <c r="EZ741" s="36"/>
      <c r="FA741" s="36"/>
      <c r="FB741" s="36"/>
      <c r="FC741" s="36"/>
      <c r="FD741" s="36"/>
      <c r="FE741" s="36"/>
      <c r="FF741" s="36"/>
      <c r="FG741" s="36"/>
      <c r="FH741" s="36"/>
      <c r="FI741" s="36"/>
      <c r="FJ741" s="36"/>
      <c r="FK741" s="36"/>
      <c r="FL741" s="36"/>
      <c r="FM741" s="36"/>
      <c r="FN741" s="36"/>
      <c r="FO741" s="36"/>
      <c r="FP741" s="36"/>
      <c r="FQ741" s="36"/>
      <c r="FR741" s="36"/>
      <c r="FS741" s="36"/>
      <c r="FT741" s="36"/>
      <c r="FU741" s="36"/>
      <c r="FV741" s="36"/>
      <c r="FW741" s="36"/>
      <c r="FX741" s="36"/>
      <c r="FY741" s="36"/>
      <c r="FZ741" s="36"/>
      <c r="GA741" s="36"/>
      <c r="GB741" s="36"/>
      <c r="GC741" s="36"/>
      <c r="GD741" s="36"/>
      <c r="GE741" s="36"/>
      <c r="GF741" s="36"/>
      <c r="GG741" s="36"/>
      <c r="GH741" s="36"/>
      <c r="GI741" s="36"/>
      <c r="GJ741" s="36"/>
      <c r="GK741" s="36"/>
      <c r="GL741" s="36"/>
      <c r="GM741" s="36"/>
      <c r="GN741" s="36"/>
      <c r="GO741" s="36"/>
      <c r="GP741" s="36"/>
      <c r="GQ741" s="36"/>
      <c r="GR741" s="36"/>
      <c r="GS741" s="36"/>
      <c r="GT741" s="36"/>
      <c r="GU741" s="36"/>
      <c r="GV741" s="36"/>
      <c r="GW741" s="36"/>
      <c r="GX741" s="36"/>
      <c r="GY741" s="36"/>
      <c r="GZ741" s="36"/>
      <c r="HA741" s="36"/>
      <c r="HB741" s="36"/>
      <c r="HC741" s="36"/>
    </row>
    <row r="742" spans="1:211" s="38" customFormat="1" x14ac:dyDescent="0.25">
      <c r="A742" s="51"/>
      <c r="B742" s="97"/>
      <c r="C742" s="98"/>
      <c r="D742" s="19"/>
      <c r="E742" s="19"/>
      <c r="F742" s="19"/>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c r="BU742" s="36"/>
      <c r="BV742" s="36"/>
      <c r="BW742" s="36"/>
      <c r="BX742" s="36"/>
      <c r="BY742" s="36"/>
      <c r="BZ742" s="36"/>
      <c r="CA742" s="36"/>
      <c r="CB742" s="36"/>
      <c r="CC742" s="36"/>
      <c r="CD742" s="36"/>
      <c r="CE742" s="36"/>
      <c r="CF742" s="36"/>
      <c r="CG742" s="36"/>
      <c r="CH742" s="36"/>
      <c r="CI742" s="36"/>
      <c r="CJ742" s="36"/>
      <c r="CK742" s="36"/>
      <c r="CL742" s="36"/>
      <c r="CM742" s="36"/>
      <c r="CN742" s="36"/>
      <c r="CO742" s="36"/>
      <c r="CP742" s="36"/>
      <c r="CQ742" s="36"/>
      <c r="CR742" s="36"/>
      <c r="CS742" s="36"/>
      <c r="CT742" s="36"/>
      <c r="CU742" s="36"/>
      <c r="CV742" s="36"/>
      <c r="CW742" s="36"/>
      <c r="CX742" s="36"/>
      <c r="CY742" s="36"/>
      <c r="CZ742" s="36"/>
      <c r="DA742" s="36"/>
      <c r="DB742" s="36"/>
      <c r="DC742" s="36"/>
      <c r="DD742" s="36"/>
      <c r="DE742" s="36"/>
      <c r="DF742" s="36"/>
      <c r="DG742" s="36"/>
      <c r="DH742" s="36"/>
      <c r="DI742" s="36"/>
      <c r="DJ742" s="36"/>
      <c r="DK742" s="36"/>
      <c r="DL742" s="36"/>
      <c r="DM742" s="36"/>
      <c r="DN742" s="36"/>
      <c r="DO742" s="36"/>
      <c r="DP742" s="36"/>
      <c r="DQ742" s="36"/>
      <c r="DR742" s="36"/>
      <c r="DS742" s="36"/>
      <c r="DT742" s="36"/>
      <c r="DU742" s="36"/>
      <c r="DV742" s="36"/>
      <c r="DW742" s="36"/>
      <c r="DX742" s="36"/>
      <c r="DY742" s="36"/>
      <c r="DZ742" s="36"/>
      <c r="EA742" s="36"/>
      <c r="EB742" s="36"/>
      <c r="EC742" s="36"/>
      <c r="ED742" s="36"/>
      <c r="EE742" s="36"/>
      <c r="EF742" s="36"/>
      <c r="EG742" s="36"/>
      <c r="EH742" s="36"/>
      <c r="EI742" s="36"/>
      <c r="EJ742" s="36"/>
      <c r="EK742" s="36"/>
      <c r="EL742" s="36"/>
      <c r="EM742" s="36"/>
      <c r="EN742" s="36"/>
      <c r="EO742" s="36"/>
      <c r="EP742" s="36"/>
      <c r="EQ742" s="36"/>
      <c r="ER742" s="36"/>
      <c r="ES742" s="36"/>
      <c r="ET742" s="36"/>
      <c r="EU742" s="36"/>
      <c r="EV742" s="36"/>
      <c r="EW742" s="36"/>
      <c r="EX742" s="36"/>
      <c r="EY742" s="36"/>
      <c r="EZ742" s="36"/>
      <c r="FA742" s="36"/>
      <c r="FB742" s="36"/>
      <c r="FC742" s="36"/>
      <c r="FD742" s="36"/>
      <c r="FE742" s="36"/>
      <c r="FF742" s="36"/>
      <c r="FG742" s="36"/>
      <c r="FH742" s="36"/>
      <c r="FI742" s="36"/>
      <c r="FJ742" s="36"/>
      <c r="FK742" s="36"/>
      <c r="FL742" s="36"/>
      <c r="FM742" s="36"/>
      <c r="FN742" s="36"/>
      <c r="FO742" s="36"/>
      <c r="FP742" s="36"/>
      <c r="FQ742" s="36"/>
      <c r="FR742" s="36"/>
      <c r="FS742" s="36"/>
      <c r="FT742" s="36"/>
      <c r="FU742" s="36"/>
      <c r="FV742" s="36"/>
      <c r="FW742" s="36"/>
      <c r="FX742" s="36"/>
      <c r="FY742" s="36"/>
      <c r="FZ742" s="36"/>
      <c r="GA742" s="36"/>
      <c r="GB742" s="36"/>
      <c r="GC742" s="36"/>
      <c r="GD742" s="36"/>
      <c r="GE742" s="36"/>
      <c r="GF742" s="36"/>
      <c r="GG742" s="36"/>
      <c r="GH742" s="36"/>
      <c r="GI742" s="36"/>
      <c r="GJ742" s="36"/>
      <c r="GK742" s="36"/>
      <c r="GL742" s="36"/>
      <c r="GM742" s="36"/>
      <c r="GN742" s="36"/>
      <c r="GO742" s="36"/>
      <c r="GP742" s="36"/>
      <c r="GQ742" s="36"/>
      <c r="GR742" s="36"/>
      <c r="GS742" s="36"/>
      <c r="GT742" s="36"/>
      <c r="GU742" s="36"/>
      <c r="GV742" s="36"/>
      <c r="GW742" s="36"/>
      <c r="GX742" s="36"/>
      <c r="GY742" s="36"/>
      <c r="GZ742" s="36"/>
      <c r="HA742" s="36"/>
      <c r="HB742" s="36"/>
      <c r="HC742" s="36"/>
    </row>
    <row r="743" spans="1:211" s="38" customFormat="1" x14ac:dyDescent="0.25">
      <c r="A743" s="51"/>
      <c r="B743" s="97"/>
      <c r="C743" s="98"/>
      <c r="D743" s="19"/>
      <c r="E743" s="19"/>
      <c r="F743" s="19"/>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c r="BU743" s="36"/>
      <c r="BV743" s="36"/>
      <c r="BW743" s="36"/>
      <c r="BX743" s="36"/>
      <c r="BY743" s="36"/>
      <c r="BZ743" s="36"/>
      <c r="CA743" s="36"/>
      <c r="CB743" s="36"/>
      <c r="CC743" s="36"/>
      <c r="CD743" s="36"/>
      <c r="CE743" s="36"/>
      <c r="CF743" s="36"/>
      <c r="CG743" s="36"/>
      <c r="CH743" s="36"/>
      <c r="CI743" s="36"/>
      <c r="CJ743" s="36"/>
      <c r="CK743" s="36"/>
      <c r="CL743" s="36"/>
      <c r="CM743" s="36"/>
      <c r="CN743" s="36"/>
      <c r="CO743" s="36"/>
      <c r="CP743" s="36"/>
      <c r="CQ743" s="36"/>
      <c r="CR743" s="36"/>
      <c r="CS743" s="36"/>
      <c r="CT743" s="36"/>
      <c r="CU743" s="36"/>
      <c r="CV743" s="36"/>
      <c r="CW743" s="36"/>
      <c r="CX743" s="36"/>
      <c r="CY743" s="36"/>
      <c r="CZ743" s="36"/>
      <c r="DA743" s="36"/>
      <c r="DB743" s="36"/>
      <c r="DC743" s="36"/>
      <c r="DD743" s="36"/>
      <c r="DE743" s="36"/>
      <c r="DF743" s="36"/>
      <c r="DG743" s="36"/>
      <c r="DH743" s="36"/>
      <c r="DI743" s="36"/>
      <c r="DJ743" s="36"/>
      <c r="DK743" s="36"/>
      <c r="DL743" s="36"/>
      <c r="DM743" s="36"/>
      <c r="DN743" s="36"/>
      <c r="DO743" s="36"/>
      <c r="DP743" s="36"/>
      <c r="DQ743" s="36"/>
      <c r="DR743" s="36"/>
      <c r="DS743" s="36"/>
      <c r="DT743" s="36"/>
      <c r="DU743" s="36"/>
      <c r="DV743" s="36"/>
      <c r="DW743" s="36"/>
      <c r="DX743" s="36"/>
      <c r="DY743" s="36"/>
      <c r="DZ743" s="36"/>
      <c r="EA743" s="36"/>
      <c r="EB743" s="36"/>
      <c r="EC743" s="36"/>
      <c r="ED743" s="36"/>
      <c r="EE743" s="36"/>
      <c r="EF743" s="36"/>
      <c r="EG743" s="36"/>
      <c r="EH743" s="36"/>
      <c r="EI743" s="36"/>
      <c r="EJ743" s="36"/>
      <c r="EK743" s="36"/>
      <c r="EL743" s="36"/>
      <c r="EM743" s="36"/>
      <c r="EN743" s="36"/>
      <c r="EO743" s="36"/>
      <c r="EP743" s="36"/>
      <c r="EQ743" s="36"/>
      <c r="ER743" s="36"/>
      <c r="ES743" s="36"/>
      <c r="ET743" s="36"/>
      <c r="EU743" s="36"/>
      <c r="EV743" s="36"/>
      <c r="EW743" s="36"/>
      <c r="EX743" s="36"/>
      <c r="EY743" s="36"/>
      <c r="EZ743" s="36"/>
      <c r="FA743" s="36"/>
      <c r="FB743" s="36"/>
      <c r="FC743" s="36"/>
      <c r="FD743" s="36"/>
      <c r="FE743" s="36"/>
      <c r="FF743" s="36"/>
      <c r="FG743" s="36"/>
      <c r="FH743" s="36"/>
      <c r="FI743" s="36"/>
      <c r="FJ743" s="36"/>
      <c r="FK743" s="36"/>
      <c r="FL743" s="36"/>
      <c r="FM743" s="36"/>
      <c r="FN743" s="36"/>
      <c r="FO743" s="36"/>
      <c r="FP743" s="36"/>
      <c r="FQ743" s="36"/>
      <c r="FR743" s="36"/>
      <c r="FS743" s="36"/>
      <c r="FT743" s="36"/>
      <c r="FU743" s="36"/>
      <c r="FV743" s="36"/>
      <c r="FW743" s="36"/>
      <c r="FX743" s="36"/>
      <c r="FY743" s="36"/>
      <c r="FZ743" s="36"/>
      <c r="GA743" s="36"/>
      <c r="GB743" s="36"/>
      <c r="GC743" s="36"/>
      <c r="GD743" s="36"/>
      <c r="GE743" s="36"/>
      <c r="GF743" s="36"/>
      <c r="GG743" s="36"/>
      <c r="GH743" s="36"/>
      <c r="GI743" s="36"/>
      <c r="GJ743" s="36"/>
      <c r="GK743" s="36"/>
      <c r="GL743" s="36"/>
      <c r="GM743" s="36"/>
      <c r="GN743" s="36"/>
      <c r="GO743" s="36"/>
      <c r="GP743" s="36"/>
      <c r="GQ743" s="36"/>
      <c r="GR743" s="36"/>
      <c r="GS743" s="36"/>
      <c r="GT743" s="36"/>
      <c r="GU743" s="36"/>
      <c r="GV743" s="36"/>
      <c r="GW743" s="36"/>
      <c r="GX743" s="36"/>
      <c r="GY743" s="36"/>
      <c r="GZ743" s="36"/>
      <c r="HA743" s="36"/>
      <c r="HB743" s="36"/>
      <c r="HC743" s="36"/>
    </row>
    <row r="744" spans="1:211" s="38" customFormat="1" x14ac:dyDescent="0.25">
      <c r="A744" s="51"/>
      <c r="B744" s="97"/>
      <c r="C744" s="98"/>
      <c r="D744" s="19"/>
      <c r="E744" s="19"/>
      <c r="F744" s="19"/>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c r="CY744" s="36"/>
      <c r="CZ744" s="36"/>
      <c r="DA744" s="36"/>
      <c r="DB744" s="36"/>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c r="EB744" s="36"/>
      <c r="EC744" s="36"/>
      <c r="ED744" s="36"/>
      <c r="EE744" s="36"/>
      <c r="EF744" s="36"/>
      <c r="EG744" s="36"/>
      <c r="EH744" s="36"/>
      <c r="EI744" s="36"/>
      <c r="EJ744" s="36"/>
      <c r="EK744" s="36"/>
      <c r="EL744" s="36"/>
      <c r="EM744" s="36"/>
      <c r="EN744" s="36"/>
      <c r="EO744" s="36"/>
      <c r="EP744" s="36"/>
      <c r="EQ744" s="36"/>
      <c r="ER744" s="36"/>
      <c r="ES744" s="36"/>
      <c r="ET744" s="36"/>
      <c r="EU744" s="36"/>
      <c r="EV744" s="36"/>
      <c r="EW744" s="36"/>
      <c r="EX744" s="36"/>
      <c r="EY744" s="36"/>
      <c r="EZ744" s="36"/>
      <c r="FA744" s="36"/>
      <c r="FB744" s="36"/>
      <c r="FC744" s="36"/>
      <c r="FD744" s="36"/>
      <c r="FE744" s="36"/>
      <c r="FF744" s="36"/>
      <c r="FG744" s="36"/>
      <c r="FH744" s="36"/>
      <c r="FI744" s="36"/>
      <c r="FJ744" s="36"/>
      <c r="FK744" s="36"/>
      <c r="FL744" s="36"/>
      <c r="FM744" s="36"/>
      <c r="FN744" s="36"/>
      <c r="FO744" s="36"/>
      <c r="FP744" s="36"/>
      <c r="FQ744" s="36"/>
      <c r="FR744" s="36"/>
      <c r="FS744" s="36"/>
      <c r="FT744" s="36"/>
      <c r="FU744" s="36"/>
      <c r="FV744" s="36"/>
      <c r="FW744" s="36"/>
      <c r="FX744" s="36"/>
      <c r="FY744" s="36"/>
      <c r="FZ744" s="36"/>
      <c r="GA744" s="36"/>
      <c r="GB744" s="36"/>
      <c r="GC744" s="36"/>
      <c r="GD744" s="36"/>
      <c r="GE744" s="36"/>
      <c r="GF744" s="36"/>
      <c r="GG744" s="36"/>
      <c r="GH744" s="36"/>
      <c r="GI744" s="36"/>
      <c r="GJ744" s="36"/>
      <c r="GK744" s="36"/>
      <c r="GL744" s="36"/>
      <c r="GM744" s="36"/>
      <c r="GN744" s="36"/>
      <c r="GO744" s="36"/>
      <c r="GP744" s="36"/>
      <c r="GQ744" s="36"/>
      <c r="GR744" s="36"/>
      <c r="GS744" s="36"/>
      <c r="GT744" s="36"/>
      <c r="GU744" s="36"/>
      <c r="GV744" s="36"/>
      <c r="GW744" s="36"/>
      <c r="GX744" s="36"/>
      <c r="GY744" s="36"/>
      <c r="GZ744" s="36"/>
      <c r="HA744" s="36"/>
      <c r="HB744" s="36"/>
      <c r="HC744" s="36"/>
    </row>
    <row r="745" spans="1:211" s="38" customFormat="1" x14ac:dyDescent="0.25">
      <c r="A745" s="51"/>
      <c r="B745" s="97"/>
      <c r="C745" s="98"/>
      <c r="D745" s="19"/>
      <c r="E745" s="19"/>
      <c r="F745" s="19"/>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c r="BU745" s="36"/>
      <c r="BV745" s="36"/>
      <c r="BW745" s="36"/>
      <c r="BX745" s="36"/>
      <c r="BY745" s="36"/>
      <c r="BZ745" s="36"/>
      <c r="CA745" s="36"/>
      <c r="CB745" s="36"/>
      <c r="CC745" s="36"/>
      <c r="CD745" s="36"/>
      <c r="CE745" s="36"/>
      <c r="CF745" s="36"/>
      <c r="CG745" s="36"/>
      <c r="CH745" s="36"/>
      <c r="CI745" s="36"/>
      <c r="CJ745" s="36"/>
      <c r="CK745" s="36"/>
      <c r="CL745" s="36"/>
      <c r="CM745" s="36"/>
      <c r="CN745" s="36"/>
      <c r="CO745" s="36"/>
      <c r="CP745" s="36"/>
      <c r="CQ745" s="36"/>
      <c r="CR745" s="36"/>
      <c r="CS745" s="36"/>
      <c r="CT745" s="36"/>
      <c r="CU745" s="36"/>
      <c r="CV745" s="36"/>
      <c r="CW745" s="36"/>
      <c r="CX745" s="36"/>
      <c r="CY745" s="36"/>
      <c r="CZ745" s="36"/>
      <c r="DA745" s="36"/>
      <c r="DB745" s="36"/>
      <c r="DC745" s="36"/>
      <c r="DD745" s="36"/>
      <c r="DE745" s="36"/>
      <c r="DF745" s="36"/>
      <c r="DG745" s="36"/>
      <c r="DH745" s="36"/>
      <c r="DI745" s="36"/>
      <c r="DJ745" s="36"/>
      <c r="DK745" s="36"/>
      <c r="DL745" s="36"/>
      <c r="DM745" s="36"/>
      <c r="DN745" s="36"/>
      <c r="DO745" s="36"/>
      <c r="DP745" s="36"/>
      <c r="DQ745" s="36"/>
      <c r="DR745" s="36"/>
      <c r="DS745" s="36"/>
      <c r="DT745" s="36"/>
      <c r="DU745" s="36"/>
      <c r="DV745" s="36"/>
      <c r="DW745" s="36"/>
      <c r="DX745" s="36"/>
      <c r="DY745" s="36"/>
      <c r="DZ745" s="36"/>
      <c r="EA745" s="36"/>
      <c r="EB745" s="36"/>
      <c r="EC745" s="36"/>
      <c r="ED745" s="36"/>
      <c r="EE745" s="36"/>
      <c r="EF745" s="36"/>
      <c r="EG745" s="36"/>
      <c r="EH745" s="36"/>
      <c r="EI745" s="36"/>
      <c r="EJ745" s="36"/>
      <c r="EK745" s="36"/>
      <c r="EL745" s="36"/>
      <c r="EM745" s="36"/>
      <c r="EN745" s="36"/>
      <c r="EO745" s="36"/>
      <c r="EP745" s="36"/>
      <c r="EQ745" s="36"/>
      <c r="ER745" s="36"/>
      <c r="ES745" s="36"/>
      <c r="ET745" s="36"/>
      <c r="EU745" s="36"/>
      <c r="EV745" s="36"/>
      <c r="EW745" s="36"/>
      <c r="EX745" s="36"/>
      <c r="EY745" s="36"/>
      <c r="EZ745" s="36"/>
      <c r="FA745" s="36"/>
      <c r="FB745" s="36"/>
      <c r="FC745" s="36"/>
      <c r="FD745" s="36"/>
      <c r="FE745" s="36"/>
      <c r="FF745" s="36"/>
      <c r="FG745" s="36"/>
      <c r="FH745" s="36"/>
      <c r="FI745" s="36"/>
      <c r="FJ745" s="36"/>
      <c r="FK745" s="36"/>
      <c r="FL745" s="36"/>
      <c r="FM745" s="36"/>
      <c r="FN745" s="36"/>
      <c r="FO745" s="36"/>
      <c r="FP745" s="36"/>
      <c r="FQ745" s="36"/>
      <c r="FR745" s="36"/>
      <c r="FS745" s="36"/>
      <c r="FT745" s="36"/>
      <c r="FU745" s="36"/>
      <c r="FV745" s="36"/>
      <c r="FW745" s="36"/>
      <c r="FX745" s="36"/>
      <c r="FY745" s="36"/>
      <c r="FZ745" s="36"/>
      <c r="GA745" s="36"/>
      <c r="GB745" s="36"/>
      <c r="GC745" s="36"/>
      <c r="GD745" s="36"/>
      <c r="GE745" s="36"/>
      <c r="GF745" s="36"/>
      <c r="GG745" s="36"/>
      <c r="GH745" s="36"/>
      <c r="GI745" s="36"/>
      <c r="GJ745" s="36"/>
      <c r="GK745" s="36"/>
      <c r="GL745" s="36"/>
      <c r="GM745" s="36"/>
      <c r="GN745" s="36"/>
      <c r="GO745" s="36"/>
      <c r="GP745" s="36"/>
      <c r="GQ745" s="36"/>
      <c r="GR745" s="36"/>
      <c r="GS745" s="36"/>
      <c r="GT745" s="36"/>
      <c r="GU745" s="36"/>
      <c r="GV745" s="36"/>
      <c r="GW745" s="36"/>
      <c r="GX745" s="36"/>
      <c r="GY745" s="36"/>
      <c r="GZ745" s="36"/>
      <c r="HA745" s="36"/>
      <c r="HB745" s="36"/>
      <c r="HC745" s="36"/>
    </row>
    <row r="746" spans="1:211" s="38" customFormat="1" x14ac:dyDescent="0.25">
      <c r="A746" s="51"/>
      <c r="B746" s="97"/>
      <c r="C746" s="98"/>
      <c r="D746" s="19"/>
      <c r="E746" s="19"/>
      <c r="F746" s="19"/>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c r="BU746" s="36"/>
      <c r="BV746" s="36"/>
      <c r="BW746" s="36"/>
      <c r="BX746" s="36"/>
      <c r="BY746" s="36"/>
      <c r="BZ746" s="36"/>
      <c r="CA746" s="36"/>
      <c r="CB746" s="36"/>
      <c r="CC746" s="36"/>
      <c r="CD746" s="36"/>
      <c r="CE746" s="36"/>
      <c r="CF746" s="36"/>
      <c r="CG746" s="36"/>
      <c r="CH746" s="36"/>
      <c r="CI746" s="36"/>
      <c r="CJ746" s="36"/>
      <c r="CK746" s="36"/>
      <c r="CL746" s="36"/>
      <c r="CM746" s="36"/>
      <c r="CN746" s="36"/>
      <c r="CO746" s="36"/>
      <c r="CP746" s="36"/>
      <c r="CQ746" s="36"/>
      <c r="CR746" s="36"/>
      <c r="CS746" s="36"/>
      <c r="CT746" s="36"/>
      <c r="CU746" s="36"/>
      <c r="CV746" s="36"/>
      <c r="CW746" s="36"/>
      <c r="CX746" s="36"/>
      <c r="CY746" s="36"/>
      <c r="CZ746" s="36"/>
      <c r="DA746" s="36"/>
      <c r="DB746" s="36"/>
      <c r="DC746" s="36"/>
      <c r="DD746" s="36"/>
      <c r="DE746" s="36"/>
      <c r="DF746" s="36"/>
      <c r="DG746" s="36"/>
      <c r="DH746" s="36"/>
      <c r="DI746" s="36"/>
      <c r="DJ746" s="36"/>
      <c r="DK746" s="36"/>
      <c r="DL746" s="36"/>
      <c r="DM746" s="36"/>
      <c r="DN746" s="36"/>
      <c r="DO746" s="36"/>
      <c r="DP746" s="36"/>
      <c r="DQ746" s="36"/>
      <c r="DR746" s="36"/>
      <c r="DS746" s="36"/>
      <c r="DT746" s="36"/>
      <c r="DU746" s="36"/>
      <c r="DV746" s="36"/>
      <c r="DW746" s="36"/>
      <c r="DX746" s="36"/>
      <c r="DY746" s="36"/>
      <c r="DZ746" s="36"/>
      <c r="EA746" s="36"/>
      <c r="EB746" s="36"/>
      <c r="EC746" s="36"/>
      <c r="ED746" s="36"/>
      <c r="EE746" s="36"/>
      <c r="EF746" s="36"/>
      <c r="EG746" s="36"/>
      <c r="EH746" s="36"/>
      <c r="EI746" s="36"/>
      <c r="EJ746" s="36"/>
      <c r="EK746" s="36"/>
      <c r="EL746" s="36"/>
      <c r="EM746" s="36"/>
      <c r="EN746" s="36"/>
      <c r="EO746" s="36"/>
      <c r="EP746" s="36"/>
      <c r="EQ746" s="36"/>
      <c r="ER746" s="36"/>
      <c r="ES746" s="36"/>
      <c r="ET746" s="36"/>
      <c r="EU746" s="36"/>
      <c r="EV746" s="36"/>
      <c r="EW746" s="36"/>
      <c r="EX746" s="36"/>
      <c r="EY746" s="36"/>
      <c r="EZ746" s="36"/>
      <c r="FA746" s="36"/>
      <c r="FB746" s="36"/>
      <c r="FC746" s="36"/>
      <c r="FD746" s="36"/>
      <c r="FE746" s="36"/>
      <c r="FF746" s="36"/>
      <c r="FG746" s="36"/>
      <c r="FH746" s="36"/>
      <c r="FI746" s="36"/>
      <c r="FJ746" s="36"/>
      <c r="FK746" s="36"/>
      <c r="FL746" s="36"/>
      <c r="FM746" s="36"/>
      <c r="FN746" s="36"/>
      <c r="FO746" s="36"/>
      <c r="FP746" s="36"/>
      <c r="FQ746" s="36"/>
      <c r="FR746" s="36"/>
      <c r="FS746" s="36"/>
      <c r="FT746" s="36"/>
      <c r="FU746" s="36"/>
      <c r="FV746" s="36"/>
      <c r="FW746" s="36"/>
      <c r="FX746" s="36"/>
      <c r="FY746" s="36"/>
      <c r="FZ746" s="36"/>
      <c r="GA746" s="36"/>
      <c r="GB746" s="36"/>
      <c r="GC746" s="36"/>
      <c r="GD746" s="36"/>
      <c r="GE746" s="36"/>
      <c r="GF746" s="36"/>
      <c r="GG746" s="36"/>
      <c r="GH746" s="36"/>
      <c r="GI746" s="36"/>
      <c r="GJ746" s="36"/>
      <c r="GK746" s="36"/>
      <c r="GL746" s="36"/>
      <c r="GM746" s="36"/>
      <c r="GN746" s="36"/>
      <c r="GO746" s="36"/>
      <c r="GP746" s="36"/>
      <c r="GQ746" s="36"/>
      <c r="GR746" s="36"/>
      <c r="GS746" s="36"/>
      <c r="GT746" s="36"/>
      <c r="GU746" s="36"/>
      <c r="GV746" s="36"/>
      <c r="GW746" s="36"/>
      <c r="GX746" s="36"/>
      <c r="GY746" s="36"/>
      <c r="GZ746" s="36"/>
      <c r="HA746" s="36"/>
      <c r="HB746" s="36"/>
      <c r="HC746" s="36"/>
    </row>
    <row r="747" spans="1:211" s="38" customFormat="1" x14ac:dyDescent="0.25">
      <c r="A747" s="51"/>
      <c r="B747" s="97"/>
      <c r="C747" s="98"/>
      <c r="D747" s="19"/>
      <c r="E747" s="19"/>
      <c r="F747" s="19"/>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c r="BU747" s="36"/>
      <c r="BV747" s="36"/>
      <c r="BW747" s="36"/>
      <c r="BX747" s="36"/>
      <c r="BY747" s="36"/>
      <c r="BZ747" s="36"/>
      <c r="CA747" s="36"/>
      <c r="CB747" s="36"/>
      <c r="CC747" s="36"/>
      <c r="CD747" s="36"/>
      <c r="CE747" s="36"/>
      <c r="CF747" s="36"/>
      <c r="CG747" s="36"/>
      <c r="CH747" s="36"/>
      <c r="CI747" s="36"/>
      <c r="CJ747" s="36"/>
      <c r="CK747" s="36"/>
      <c r="CL747" s="36"/>
      <c r="CM747" s="36"/>
      <c r="CN747" s="36"/>
      <c r="CO747" s="36"/>
      <c r="CP747" s="36"/>
      <c r="CQ747" s="36"/>
      <c r="CR747" s="36"/>
      <c r="CS747" s="36"/>
      <c r="CT747" s="36"/>
      <c r="CU747" s="36"/>
      <c r="CV747" s="36"/>
      <c r="CW747" s="36"/>
      <c r="CX747" s="36"/>
      <c r="CY747" s="36"/>
      <c r="CZ747" s="36"/>
      <c r="DA747" s="36"/>
      <c r="DB747" s="36"/>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c r="ED747" s="36"/>
      <c r="EE747" s="36"/>
      <c r="EF747" s="36"/>
      <c r="EG747" s="36"/>
      <c r="EH747" s="36"/>
      <c r="EI747" s="36"/>
      <c r="EJ747" s="36"/>
      <c r="EK747" s="36"/>
      <c r="EL747" s="36"/>
      <c r="EM747" s="36"/>
      <c r="EN747" s="36"/>
      <c r="EO747" s="36"/>
      <c r="EP747" s="36"/>
      <c r="EQ747" s="36"/>
      <c r="ER747" s="36"/>
      <c r="ES747" s="36"/>
      <c r="ET747" s="36"/>
      <c r="EU747" s="36"/>
      <c r="EV747" s="36"/>
      <c r="EW747" s="36"/>
      <c r="EX747" s="36"/>
      <c r="EY747" s="36"/>
      <c r="EZ747" s="36"/>
      <c r="FA747" s="36"/>
      <c r="FB747" s="36"/>
      <c r="FC747" s="36"/>
      <c r="FD747" s="36"/>
      <c r="FE747" s="36"/>
      <c r="FF747" s="36"/>
      <c r="FG747" s="36"/>
      <c r="FH747" s="36"/>
      <c r="FI747" s="36"/>
      <c r="FJ747" s="36"/>
      <c r="FK747" s="36"/>
      <c r="FL747" s="36"/>
      <c r="FM747" s="36"/>
      <c r="FN747" s="36"/>
      <c r="FO747" s="36"/>
      <c r="FP747" s="36"/>
      <c r="FQ747" s="36"/>
      <c r="FR747" s="36"/>
      <c r="FS747" s="36"/>
      <c r="FT747" s="36"/>
      <c r="FU747" s="36"/>
      <c r="FV747" s="36"/>
      <c r="FW747" s="36"/>
      <c r="FX747" s="36"/>
      <c r="FY747" s="36"/>
      <c r="FZ747" s="36"/>
      <c r="GA747" s="36"/>
      <c r="GB747" s="36"/>
      <c r="GC747" s="36"/>
      <c r="GD747" s="36"/>
      <c r="GE747" s="36"/>
      <c r="GF747" s="36"/>
      <c r="GG747" s="36"/>
      <c r="GH747" s="36"/>
      <c r="GI747" s="36"/>
      <c r="GJ747" s="36"/>
      <c r="GK747" s="36"/>
      <c r="GL747" s="36"/>
      <c r="GM747" s="36"/>
      <c r="GN747" s="36"/>
      <c r="GO747" s="36"/>
      <c r="GP747" s="36"/>
      <c r="GQ747" s="36"/>
      <c r="GR747" s="36"/>
      <c r="GS747" s="36"/>
      <c r="GT747" s="36"/>
      <c r="GU747" s="36"/>
      <c r="GV747" s="36"/>
      <c r="GW747" s="36"/>
      <c r="GX747" s="36"/>
      <c r="GY747" s="36"/>
      <c r="GZ747" s="36"/>
      <c r="HA747" s="36"/>
      <c r="HB747" s="36"/>
      <c r="HC747" s="36"/>
    </row>
    <row r="748" spans="1:211" s="38" customFormat="1" x14ac:dyDescent="0.25">
      <c r="A748" s="51"/>
      <c r="B748" s="97"/>
      <c r="C748" s="98"/>
      <c r="D748" s="19"/>
      <c r="E748" s="19"/>
      <c r="F748" s="19"/>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c r="BU748" s="36"/>
      <c r="BV748" s="36"/>
      <c r="BW748" s="36"/>
      <c r="BX748" s="36"/>
      <c r="BY748" s="36"/>
      <c r="BZ748" s="36"/>
      <c r="CA748" s="36"/>
      <c r="CB748" s="36"/>
      <c r="CC748" s="36"/>
      <c r="CD748" s="36"/>
      <c r="CE748" s="36"/>
      <c r="CF748" s="36"/>
      <c r="CG748" s="36"/>
      <c r="CH748" s="36"/>
      <c r="CI748" s="36"/>
      <c r="CJ748" s="36"/>
      <c r="CK748" s="36"/>
      <c r="CL748" s="36"/>
      <c r="CM748" s="36"/>
      <c r="CN748" s="36"/>
      <c r="CO748" s="36"/>
      <c r="CP748" s="36"/>
      <c r="CQ748" s="36"/>
      <c r="CR748" s="36"/>
      <c r="CS748" s="36"/>
      <c r="CT748" s="36"/>
      <c r="CU748" s="36"/>
      <c r="CV748" s="36"/>
      <c r="CW748" s="36"/>
      <c r="CX748" s="36"/>
      <c r="CY748" s="36"/>
      <c r="CZ748" s="36"/>
      <c r="DA748" s="36"/>
      <c r="DB748" s="36"/>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c r="ED748" s="36"/>
      <c r="EE748" s="36"/>
      <c r="EF748" s="36"/>
      <c r="EG748" s="36"/>
      <c r="EH748" s="36"/>
      <c r="EI748" s="36"/>
      <c r="EJ748" s="36"/>
      <c r="EK748" s="36"/>
      <c r="EL748" s="36"/>
      <c r="EM748" s="36"/>
      <c r="EN748" s="36"/>
      <c r="EO748" s="36"/>
      <c r="EP748" s="36"/>
      <c r="EQ748" s="36"/>
      <c r="ER748" s="36"/>
      <c r="ES748" s="36"/>
      <c r="ET748" s="36"/>
      <c r="EU748" s="36"/>
      <c r="EV748" s="36"/>
      <c r="EW748" s="36"/>
      <c r="EX748" s="36"/>
      <c r="EY748" s="36"/>
      <c r="EZ748" s="36"/>
      <c r="FA748" s="36"/>
      <c r="FB748" s="36"/>
      <c r="FC748" s="36"/>
      <c r="FD748" s="36"/>
      <c r="FE748" s="36"/>
      <c r="FF748" s="36"/>
      <c r="FG748" s="36"/>
      <c r="FH748" s="36"/>
      <c r="FI748" s="36"/>
      <c r="FJ748" s="36"/>
      <c r="FK748" s="36"/>
      <c r="FL748" s="36"/>
      <c r="FM748" s="36"/>
      <c r="FN748" s="36"/>
      <c r="FO748" s="36"/>
      <c r="FP748" s="36"/>
      <c r="FQ748" s="36"/>
      <c r="FR748" s="36"/>
      <c r="FS748" s="36"/>
      <c r="FT748" s="36"/>
      <c r="FU748" s="36"/>
      <c r="FV748" s="36"/>
      <c r="FW748" s="36"/>
      <c r="FX748" s="36"/>
      <c r="FY748" s="36"/>
      <c r="FZ748" s="36"/>
      <c r="GA748" s="36"/>
      <c r="GB748" s="36"/>
      <c r="GC748" s="36"/>
      <c r="GD748" s="36"/>
      <c r="GE748" s="36"/>
      <c r="GF748" s="36"/>
      <c r="GG748" s="36"/>
      <c r="GH748" s="36"/>
      <c r="GI748" s="36"/>
      <c r="GJ748" s="36"/>
      <c r="GK748" s="36"/>
      <c r="GL748" s="36"/>
      <c r="GM748" s="36"/>
      <c r="GN748" s="36"/>
      <c r="GO748" s="36"/>
      <c r="GP748" s="36"/>
      <c r="GQ748" s="36"/>
      <c r="GR748" s="36"/>
      <c r="GS748" s="36"/>
      <c r="GT748" s="36"/>
      <c r="GU748" s="36"/>
      <c r="GV748" s="36"/>
      <c r="GW748" s="36"/>
      <c r="GX748" s="36"/>
      <c r="GY748" s="36"/>
      <c r="GZ748" s="36"/>
      <c r="HA748" s="36"/>
      <c r="HB748" s="36"/>
      <c r="HC748" s="36"/>
    </row>
    <row r="749" spans="1:211" s="38" customFormat="1" x14ac:dyDescent="0.25">
      <c r="A749" s="51"/>
      <c r="B749" s="97"/>
      <c r="C749" s="98"/>
      <c r="D749" s="19"/>
      <c r="E749" s="19"/>
      <c r="F749" s="19"/>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c r="BU749" s="36"/>
      <c r="BV749" s="36"/>
      <c r="BW749" s="36"/>
      <c r="BX749" s="36"/>
      <c r="BY749" s="36"/>
      <c r="BZ749" s="36"/>
      <c r="CA749" s="36"/>
      <c r="CB749" s="36"/>
      <c r="CC749" s="36"/>
      <c r="CD749" s="36"/>
      <c r="CE749" s="36"/>
      <c r="CF749" s="36"/>
      <c r="CG749" s="36"/>
      <c r="CH749" s="36"/>
      <c r="CI749" s="36"/>
      <c r="CJ749" s="36"/>
      <c r="CK749" s="36"/>
      <c r="CL749" s="36"/>
      <c r="CM749" s="36"/>
      <c r="CN749" s="36"/>
      <c r="CO749" s="36"/>
      <c r="CP749" s="36"/>
      <c r="CQ749" s="36"/>
      <c r="CR749" s="36"/>
      <c r="CS749" s="36"/>
      <c r="CT749" s="36"/>
      <c r="CU749" s="36"/>
      <c r="CV749" s="36"/>
      <c r="CW749" s="36"/>
      <c r="CX749" s="36"/>
      <c r="CY749" s="36"/>
      <c r="CZ749" s="36"/>
      <c r="DA749" s="36"/>
      <c r="DB749" s="36"/>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c r="ED749" s="36"/>
      <c r="EE749" s="36"/>
      <c r="EF749" s="36"/>
      <c r="EG749" s="36"/>
      <c r="EH749" s="36"/>
      <c r="EI749" s="36"/>
      <c r="EJ749" s="36"/>
      <c r="EK749" s="36"/>
      <c r="EL749" s="36"/>
      <c r="EM749" s="36"/>
      <c r="EN749" s="36"/>
      <c r="EO749" s="36"/>
      <c r="EP749" s="36"/>
      <c r="EQ749" s="36"/>
      <c r="ER749" s="36"/>
      <c r="ES749" s="36"/>
      <c r="ET749" s="36"/>
      <c r="EU749" s="36"/>
      <c r="EV749" s="36"/>
      <c r="EW749" s="36"/>
      <c r="EX749" s="36"/>
      <c r="EY749" s="36"/>
      <c r="EZ749" s="36"/>
      <c r="FA749" s="36"/>
      <c r="FB749" s="36"/>
      <c r="FC749" s="36"/>
      <c r="FD749" s="36"/>
      <c r="FE749" s="36"/>
      <c r="FF749" s="36"/>
      <c r="FG749" s="36"/>
      <c r="FH749" s="36"/>
      <c r="FI749" s="36"/>
      <c r="FJ749" s="36"/>
      <c r="FK749" s="36"/>
      <c r="FL749" s="36"/>
      <c r="FM749" s="36"/>
      <c r="FN749" s="36"/>
      <c r="FO749" s="36"/>
      <c r="FP749" s="36"/>
      <c r="FQ749" s="36"/>
      <c r="FR749" s="36"/>
      <c r="FS749" s="36"/>
      <c r="FT749" s="36"/>
      <c r="FU749" s="36"/>
      <c r="FV749" s="36"/>
      <c r="FW749" s="36"/>
      <c r="FX749" s="36"/>
      <c r="FY749" s="36"/>
      <c r="FZ749" s="36"/>
      <c r="GA749" s="36"/>
      <c r="GB749" s="36"/>
      <c r="GC749" s="36"/>
      <c r="GD749" s="36"/>
      <c r="GE749" s="36"/>
      <c r="GF749" s="36"/>
      <c r="GG749" s="36"/>
      <c r="GH749" s="36"/>
      <c r="GI749" s="36"/>
      <c r="GJ749" s="36"/>
      <c r="GK749" s="36"/>
      <c r="GL749" s="36"/>
      <c r="GM749" s="36"/>
      <c r="GN749" s="36"/>
      <c r="GO749" s="36"/>
      <c r="GP749" s="36"/>
      <c r="GQ749" s="36"/>
      <c r="GR749" s="36"/>
      <c r="GS749" s="36"/>
      <c r="GT749" s="36"/>
      <c r="GU749" s="36"/>
      <c r="GV749" s="36"/>
      <c r="GW749" s="36"/>
      <c r="GX749" s="36"/>
      <c r="GY749" s="36"/>
      <c r="GZ749" s="36"/>
      <c r="HA749" s="36"/>
      <c r="HB749" s="36"/>
      <c r="HC749" s="36"/>
    </row>
    <row r="750" spans="1:211" s="38" customFormat="1" x14ac:dyDescent="0.25">
      <c r="A750" s="51"/>
      <c r="B750" s="97"/>
      <c r="C750" s="98"/>
      <c r="D750" s="19"/>
      <c r="E750" s="19"/>
      <c r="F750" s="19"/>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c r="BU750" s="36"/>
      <c r="BV750" s="36"/>
      <c r="BW750" s="36"/>
      <c r="BX750" s="36"/>
      <c r="BY750" s="36"/>
      <c r="BZ750" s="36"/>
      <c r="CA750" s="36"/>
      <c r="CB750" s="36"/>
      <c r="CC750" s="36"/>
      <c r="CD750" s="36"/>
      <c r="CE750" s="36"/>
      <c r="CF750" s="36"/>
      <c r="CG750" s="36"/>
      <c r="CH750" s="36"/>
      <c r="CI750" s="36"/>
      <c r="CJ750" s="36"/>
      <c r="CK750" s="36"/>
      <c r="CL750" s="36"/>
      <c r="CM750" s="36"/>
      <c r="CN750" s="36"/>
      <c r="CO750" s="36"/>
      <c r="CP750" s="36"/>
      <c r="CQ750" s="36"/>
      <c r="CR750" s="36"/>
      <c r="CS750" s="36"/>
      <c r="CT750" s="36"/>
      <c r="CU750" s="36"/>
      <c r="CV750" s="36"/>
      <c r="CW750" s="36"/>
      <c r="CX750" s="36"/>
      <c r="CY750" s="36"/>
      <c r="CZ750" s="36"/>
      <c r="DA750" s="36"/>
      <c r="DB750" s="36"/>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c r="ED750" s="36"/>
      <c r="EE750" s="36"/>
      <c r="EF750" s="36"/>
      <c r="EG750" s="36"/>
      <c r="EH750" s="36"/>
      <c r="EI750" s="36"/>
      <c r="EJ750" s="36"/>
      <c r="EK750" s="36"/>
      <c r="EL750" s="36"/>
      <c r="EM750" s="36"/>
      <c r="EN750" s="36"/>
      <c r="EO750" s="36"/>
      <c r="EP750" s="36"/>
      <c r="EQ750" s="36"/>
      <c r="ER750" s="36"/>
      <c r="ES750" s="36"/>
      <c r="ET750" s="36"/>
      <c r="EU750" s="36"/>
      <c r="EV750" s="36"/>
      <c r="EW750" s="36"/>
      <c r="EX750" s="36"/>
      <c r="EY750" s="36"/>
      <c r="EZ750" s="36"/>
      <c r="FA750" s="36"/>
      <c r="FB750" s="36"/>
      <c r="FC750" s="36"/>
      <c r="FD750" s="36"/>
      <c r="FE750" s="36"/>
      <c r="FF750" s="36"/>
      <c r="FG750" s="36"/>
      <c r="FH750" s="36"/>
      <c r="FI750" s="36"/>
      <c r="FJ750" s="36"/>
      <c r="FK750" s="36"/>
      <c r="FL750" s="36"/>
      <c r="FM750" s="36"/>
      <c r="FN750" s="36"/>
      <c r="FO750" s="36"/>
      <c r="FP750" s="36"/>
      <c r="FQ750" s="36"/>
      <c r="FR750" s="36"/>
      <c r="FS750" s="36"/>
      <c r="FT750" s="36"/>
      <c r="FU750" s="36"/>
      <c r="FV750" s="36"/>
      <c r="FW750" s="36"/>
      <c r="FX750" s="36"/>
      <c r="FY750" s="36"/>
      <c r="FZ750" s="36"/>
      <c r="GA750" s="36"/>
      <c r="GB750" s="36"/>
      <c r="GC750" s="36"/>
      <c r="GD750" s="36"/>
      <c r="GE750" s="36"/>
      <c r="GF750" s="36"/>
      <c r="GG750" s="36"/>
      <c r="GH750" s="36"/>
      <c r="GI750" s="36"/>
      <c r="GJ750" s="36"/>
      <c r="GK750" s="36"/>
      <c r="GL750" s="36"/>
      <c r="GM750" s="36"/>
      <c r="GN750" s="36"/>
      <c r="GO750" s="36"/>
      <c r="GP750" s="36"/>
      <c r="GQ750" s="36"/>
      <c r="GR750" s="36"/>
      <c r="GS750" s="36"/>
      <c r="GT750" s="36"/>
      <c r="GU750" s="36"/>
      <c r="GV750" s="36"/>
      <c r="GW750" s="36"/>
      <c r="GX750" s="36"/>
      <c r="GY750" s="36"/>
      <c r="GZ750" s="36"/>
      <c r="HA750" s="36"/>
      <c r="HB750" s="36"/>
      <c r="HC750" s="36"/>
    </row>
    <row r="751" spans="1:211" s="38" customFormat="1" x14ac:dyDescent="0.25">
      <c r="A751" s="51"/>
      <c r="B751" s="97"/>
      <c r="C751" s="98"/>
      <c r="D751" s="19"/>
      <c r="E751" s="19"/>
      <c r="F751" s="19"/>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c r="BU751" s="36"/>
      <c r="BV751" s="36"/>
      <c r="BW751" s="36"/>
      <c r="BX751" s="36"/>
      <c r="BY751" s="36"/>
      <c r="BZ751" s="36"/>
      <c r="CA751" s="36"/>
      <c r="CB751" s="36"/>
      <c r="CC751" s="36"/>
      <c r="CD751" s="36"/>
      <c r="CE751" s="36"/>
      <c r="CF751" s="36"/>
      <c r="CG751" s="36"/>
      <c r="CH751" s="36"/>
      <c r="CI751" s="36"/>
      <c r="CJ751" s="36"/>
      <c r="CK751" s="36"/>
      <c r="CL751" s="36"/>
      <c r="CM751" s="36"/>
      <c r="CN751" s="36"/>
      <c r="CO751" s="36"/>
      <c r="CP751" s="36"/>
      <c r="CQ751" s="36"/>
      <c r="CR751" s="36"/>
      <c r="CS751" s="36"/>
      <c r="CT751" s="36"/>
      <c r="CU751" s="36"/>
      <c r="CV751" s="36"/>
      <c r="CW751" s="36"/>
      <c r="CX751" s="36"/>
      <c r="CY751" s="36"/>
      <c r="CZ751" s="36"/>
      <c r="DA751" s="36"/>
      <c r="DB751" s="36"/>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c r="ED751" s="36"/>
      <c r="EE751" s="36"/>
      <c r="EF751" s="36"/>
      <c r="EG751" s="36"/>
      <c r="EH751" s="36"/>
      <c r="EI751" s="36"/>
      <c r="EJ751" s="36"/>
      <c r="EK751" s="36"/>
      <c r="EL751" s="36"/>
      <c r="EM751" s="36"/>
      <c r="EN751" s="36"/>
      <c r="EO751" s="36"/>
      <c r="EP751" s="36"/>
      <c r="EQ751" s="36"/>
      <c r="ER751" s="36"/>
      <c r="ES751" s="36"/>
      <c r="ET751" s="36"/>
      <c r="EU751" s="36"/>
      <c r="EV751" s="36"/>
      <c r="EW751" s="36"/>
      <c r="EX751" s="36"/>
      <c r="EY751" s="36"/>
      <c r="EZ751" s="36"/>
      <c r="FA751" s="36"/>
      <c r="FB751" s="36"/>
      <c r="FC751" s="36"/>
      <c r="FD751" s="36"/>
      <c r="FE751" s="36"/>
      <c r="FF751" s="36"/>
      <c r="FG751" s="36"/>
      <c r="FH751" s="36"/>
      <c r="FI751" s="36"/>
      <c r="FJ751" s="36"/>
      <c r="FK751" s="36"/>
      <c r="FL751" s="36"/>
      <c r="FM751" s="36"/>
      <c r="FN751" s="36"/>
      <c r="FO751" s="36"/>
      <c r="FP751" s="36"/>
      <c r="FQ751" s="36"/>
      <c r="FR751" s="36"/>
      <c r="FS751" s="36"/>
      <c r="FT751" s="36"/>
      <c r="FU751" s="36"/>
      <c r="FV751" s="36"/>
      <c r="FW751" s="36"/>
      <c r="FX751" s="36"/>
      <c r="FY751" s="36"/>
      <c r="FZ751" s="36"/>
      <c r="GA751" s="36"/>
      <c r="GB751" s="36"/>
      <c r="GC751" s="36"/>
      <c r="GD751" s="36"/>
      <c r="GE751" s="36"/>
      <c r="GF751" s="36"/>
      <c r="GG751" s="36"/>
      <c r="GH751" s="36"/>
      <c r="GI751" s="36"/>
      <c r="GJ751" s="36"/>
      <c r="GK751" s="36"/>
      <c r="GL751" s="36"/>
      <c r="GM751" s="36"/>
      <c r="GN751" s="36"/>
      <c r="GO751" s="36"/>
      <c r="GP751" s="36"/>
      <c r="GQ751" s="36"/>
      <c r="GR751" s="36"/>
      <c r="GS751" s="36"/>
      <c r="GT751" s="36"/>
      <c r="GU751" s="36"/>
      <c r="GV751" s="36"/>
      <c r="GW751" s="36"/>
      <c r="GX751" s="36"/>
      <c r="GY751" s="36"/>
      <c r="GZ751" s="36"/>
      <c r="HA751" s="36"/>
      <c r="HB751" s="36"/>
      <c r="HC751" s="36"/>
    </row>
    <row r="752" spans="1:211" s="38" customFormat="1" x14ac:dyDescent="0.25">
      <c r="A752" s="51"/>
      <c r="B752" s="97"/>
      <c r="C752" s="98"/>
      <c r="D752" s="19"/>
      <c r="E752" s="19"/>
      <c r="F752" s="19"/>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c r="BU752" s="36"/>
      <c r="BV752" s="36"/>
      <c r="BW752" s="36"/>
      <c r="BX752" s="36"/>
      <c r="BY752" s="36"/>
      <c r="BZ752" s="36"/>
      <c r="CA752" s="36"/>
      <c r="CB752" s="36"/>
      <c r="CC752" s="36"/>
      <c r="CD752" s="36"/>
      <c r="CE752" s="36"/>
      <c r="CF752" s="36"/>
      <c r="CG752" s="36"/>
      <c r="CH752" s="36"/>
      <c r="CI752" s="36"/>
      <c r="CJ752" s="36"/>
      <c r="CK752" s="36"/>
      <c r="CL752" s="36"/>
      <c r="CM752" s="36"/>
      <c r="CN752" s="36"/>
      <c r="CO752" s="36"/>
      <c r="CP752" s="36"/>
      <c r="CQ752" s="36"/>
      <c r="CR752" s="36"/>
      <c r="CS752" s="36"/>
      <c r="CT752" s="36"/>
      <c r="CU752" s="36"/>
      <c r="CV752" s="36"/>
      <c r="CW752" s="36"/>
      <c r="CX752" s="36"/>
      <c r="CY752" s="36"/>
      <c r="CZ752" s="36"/>
      <c r="DA752" s="36"/>
      <c r="DB752" s="36"/>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c r="ED752" s="36"/>
      <c r="EE752" s="36"/>
      <c r="EF752" s="36"/>
      <c r="EG752" s="36"/>
      <c r="EH752" s="36"/>
      <c r="EI752" s="36"/>
      <c r="EJ752" s="36"/>
      <c r="EK752" s="36"/>
      <c r="EL752" s="36"/>
      <c r="EM752" s="36"/>
      <c r="EN752" s="36"/>
      <c r="EO752" s="36"/>
      <c r="EP752" s="36"/>
      <c r="EQ752" s="36"/>
      <c r="ER752" s="36"/>
      <c r="ES752" s="36"/>
      <c r="ET752" s="36"/>
      <c r="EU752" s="36"/>
      <c r="EV752" s="36"/>
      <c r="EW752" s="36"/>
      <c r="EX752" s="36"/>
      <c r="EY752" s="36"/>
      <c r="EZ752" s="36"/>
      <c r="FA752" s="36"/>
      <c r="FB752" s="36"/>
      <c r="FC752" s="36"/>
      <c r="FD752" s="36"/>
      <c r="FE752" s="36"/>
      <c r="FF752" s="36"/>
      <c r="FG752" s="36"/>
      <c r="FH752" s="36"/>
      <c r="FI752" s="36"/>
      <c r="FJ752" s="36"/>
      <c r="FK752" s="36"/>
      <c r="FL752" s="36"/>
      <c r="FM752" s="36"/>
      <c r="FN752" s="36"/>
      <c r="FO752" s="36"/>
      <c r="FP752" s="36"/>
      <c r="FQ752" s="36"/>
      <c r="FR752" s="36"/>
      <c r="FS752" s="36"/>
      <c r="FT752" s="36"/>
      <c r="FU752" s="36"/>
      <c r="FV752" s="36"/>
      <c r="FW752" s="36"/>
      <c r="FX752" s="36"/>
      <c r="FY752" s="36"/>
      <c r="FZ752" s="36"/>
      <c r="GA752" s="36"/>
      <c r="GB752" s="36"/>
      <c r="GC752" s="36"/>
      <c r="GD752" s="36"/>
      <c r="GE752" s="36"/>
      <c r="GF752" s="36"/>
      <c r="GG752" s="36"/>
      <c r="GH752" s="36"/>
      <c r="GI752" s="36"/>
      <c r="GJ752" s="36"/>
      <c r="GK752" s="36"/>
      <c r="GL752" s="36"/>
      <c r="GM752" s="36"/>
      <c r="GN752" s="36"/>
      <c r="GO752" s="36"/>
      <c r="GP752" s="36"/>
      <c r="GQ752" s="36"/>
      <c r="GR752" s="36"/>
      <c r="GS752" s="36"/>
      <c r="GT752" s="36"/>
      <c r="GU752" s="36"/>
      <c r="GV752" s="36"/>
      <c r="GW752" s="36"/>
      <c r="GX752" s="36"/>
      <c r="GY752" s="36"/>
      <c r="GZ752" s="36"/>
      <c r="HA752" s="36"/>
      <c r="HB752" s="36"/>
      <c r="HC752" s="36"/>
    </row>
    <row r="753" spans="1:211" s="38" customFormat="1" x14ac:dyDescent="0.25">
      <c r="A753" s="51"/>
      <c r="B753" s="97"/>
      <c r="C753" s="98"/>
      <c r="D753" s="19"/>
      <c r="E753" s="19"/>
      <c r="F753" s="19"/>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c r="BU753" s="36"/>
      <c r="BV753" s="36"/>
      <c r="BW753" s="36"/>
      <c r="BX753" s="36"/>
      <c r="BY753" s="36"/>
      <c r="BZ753" s="36"/>
      <c r="CA753" s="36"/>
      <c r="CB753" s="36"/>
      <c r="CC753" s="36"/>
      <c r="CD753" s="36"/>
      <c r="CE753" s="36"/>
      <c r="CF753" s="36"/>
      <c r="CG753" s="36"/>
      <c r="CH753" s="36"/>
      <c r="CI753" s="36"/>
      <c r="CJ753" s="36"/>
      <c r="CK753" s="36"/>
      <c r="CL753" s="36"/>
      <c r="CM753" s="36"/>
      <c r="CN753" s="36"/>
      <c r="CO753" s="36"/>
      <c r="CP753" s="36"/>
      <c r="CQ753" s="36"/>
      <c r="CR753" s="36"/>
      <c r="CS753" s="36"/>
      <c r="CT753" s="36"/>
      <c r="CU753" s="36"/>
      <c r="CV753" s="36"/>
      <c r="CW753" s="36"/>
      <c r="CX753" s="36"/>
      <c r="CY753" s="36"/>
      <c r="CZ753" s="36"/>
      <c r="DA753" s="36"/>
      <c r="DB753" s="36"/>
      <c r="DC753" s="36"/>
      <c r="DD753" s="36"/>
      <c r="DE753" s="36"/>
      <c r="DF753" s="36"/>
      <c r="DG753" s="36"/>
      <c r="DH753" s="36"/>
      <c r="DI753" s="36"/>
      <c r="DJ753" s="36"/>
      <c r="DK753" s="36"/>
      <c r="DL753" s="36"/>
      <c r="DM753" s="36"/>
      <c r="DN753" s="36"/>
      <c r="DO753" s="36"/>
      <c r="DP753" s="36"/>
      <c r="DQ753" s="36"/>
      <c r="DR753" s="36"/>
      <c r="DS753" s="36"/>
      <c r="DT753" s="36"/>
      <c r="DU753" s="36"/>
      <c r="DV753" s="36"/>
      <c r="DW753" s="36"/>
      <c r="DX753" s="36"/>
      <c r="DY753" s="36"/>
      <c r="DZ753" s="36"/>
      <c r="EA753" s="36"/>
      <c r="EB753" s="36"/>
      <c r="EC753" s="36"/>
      <c r="ED753" s="36"/>
      <c r="EE753" s="36"/>
      <c r="EF753" s="36"/>
      <c r="EG753" s="36"/>
      <c r="EH753" s="36"/>
      <c r="EI753" s="36"/>
      <c r="EJ753" s="36"/>
      <c r="EK753" s="36"/>
      <c r="EL753" s="36"/>
      <c r="EM753" s="36"/>
      <c r="EN753" s="36"/>
      <c r="EO753" s="36"/>
      <c r="EP753" s="36"/>
      <c r="EQ753" s="36"/>
      <c r="ER753" s="36"/>
      <c r="ES753" s="36"/>
      <c r="ET753" s="36"/>
      <c r="EU753" s="36"/>
      <c r="EV753" s="36"/>
      <c r="EW753" s="36"/>
      <c r="EX753" s="36"/>
      <c r="EY753" s="36"/>
      <c r="EZ753" s="36"/>
      <c r="FA753" s="36"/>
      <c r="FB753" s="36"/>
      <c r="FC753" s="36"/>
      <c r="FD753" s="36"/>
      <c r="FE753" s="36"/>
      <c r="FF753" s="36"/>
      <c r="FG753" s="36"/>
      <c r="FH753" s="36"/>
      <c r="FI753" s="36"/>
      <c r="FJ753" s="36"/>
      <c r="FK753" s="36"/>
      <c r="FL753" s="36"/>
      <c r="FM753" s="36"/>
      <c r="FN753" s="36"/>
      <c r="FO753" s="36"/>
      <c r="FP753" s="36"/>
      <c r="FQ753" s="36"/>
      <c r="FR753" s="36"/>
      <c r="FS753" s="36"/>
      <c r="FT753" s="36"/>
      <c r="FU753" s="36"/>
      <c r="FV753" s="36"/>
      <c r="FW753" s="36"/>
      <c r="FX753" s="36"/>
      <c r="FY753" s="36"/>
      <c r="FZ753" s="36"/>
      <c r="GA753" s="36"/>
      <c r="GB753" s="36"/>
      <c r="GC753" s="36"/>
      <c r="GD753" s="36"/>
      <c r="GE753" s="36"/>
      <c r="GF753" s="36"/>
      <c r="GG753" s="36"/>
      <c r="GH753" s="36"/>
      <c r="GI753" s="36"/>
      <c r="GJ753" s="36"/>
      <c r="GK753" s="36"/>
      <c r="GL753" s="36"/>
      <c r="GM753" s="36"/>
      <c r="GN753" s="36"/>
      <c r="GO753" s="36"/>
      <c r="GP753" s="36"/>
      <c r="GQ753" s="36"/>
      <c r="GR753" s="36"/>
      <c r="GS753" s="36"/>
      <c r="GT753" s="36"/>
      <c r="GU753" s="36"/>
      <c r="GV753" s="36"/>
      <c r="GW753" s="36"/>
      <c r="GX753" s="36"/>
      <c r="GY753" s="36"/>
      <c r="GZ753" s="36"/>
      <c r="HA753" s="36"/>
      <c r="HB753" s="36"/>
      <c r="HC753" s="36"/>
    </row>
    <row r="754" spans="1:211" s="38" customFormat="1" x14ac:dyDescent="0.25">
      <c r="A754" s="51"/>
      <c r="B754" s="97"/>
      <c r="C754" s="98"/>
      <c r="D754" s="19"/>
      <c r="E754" s="19"/>
      <c r="F754" s="19"/>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c r="BU754" s="36"/>
      <c r="BV754" s="36"/>
      <c r="BW754" s="36"/>
      <c r="BX754" s="36"/>
      <c r="BY754" s="36"/>
      <c r="BZ754" s="36"/>
      <c r="CA754" s="36"/>
      <c r="CB754" s="36"/>
      <c r="CC754" s="36"/>
      <c r="CD754" s="36"/>
      <c r="CE754" s="36"/>
      <c r="CF754" s="36"/>
      <c r="CG754" s="36"/>
      <c r="CH754" s="36"/>
      <c r="CI754" s="36"/>
      <c r="CJ754" s="36"/>
      <c r="CK754" s="36"/>
      <c r="CL754" s="36"/>
      <c r="CM754" s="36"/>
      <c r="CN754" s="36"/>
      <c r="CO754" s="36"/>
      <c r="CP754" s="36"/>
      <c r="CQ754" s="36"/>
      <c r="CR754" s="36"/>
      <c r="CS754" s="36"/>
      <c r="CT754" s="36"/>
      <c r="CU754" s="36"/>
      <c r="CV754" s="36"/>
      <c r="CW754" s="36"/>
      <c r="CX754" s="36"/>
      <c r="CY754" s="36"/>
      <c r="CZ754" s="36"/>
      <c r="DA754" s="36"/>
      <c r="DB754" s="36"/>
      <c r="DC754" s="36"/>
      <c r="DD754" s="36"/>
      <c r="DE754" s="36"/>
      <c r="DF754" s="36"/>
      <c r="DG754" s="36"/>
      <c r="DH754" s="36"/>
      <c r="DI754" s="36"/>
      <c r="DJ754" s="36"/>
      <c r="DK754" s="36"/>
      <c r="DL754" s="36"/>
      <c r="DM754" s="36"/>
      <c r="DN754" s="36"/>
      <c r="DO754" s="36"/>
      <c r="DP754" s="36"/>
      <c r="DQ754" s="36"/>
      <c r="DR754" s="36"/>
      <c r="DS754" s="36"/>
      <c r="DT754" s="36"/>
      <c r="DU754" s="36"/>
      <c r="DV754" s="36"/>
      <c r="DW754" s="36"/>
      <c r="DX754" s="36"/>
      <c r="DY754" s="36"/>
      <c r="DZ754" s="36"/>
      <c r="EA754" s="36"/>
      <c r="EB754" s="36"/>
      <c r="EC754" s="36"/>
      <c r="ED754" s="36"/>
      <c r="EE754" s="36"/>
      <c r="EF754" s="36"/>
      <c r="EG754" s="36"/>
      <c r="EH754" s="36"/>
      <c r="EI754" s="36"/>
      <c r="EJ754" s="36"/>
      <c r="EK754" s="36"/>
      <c r="EL754" s="36"/>
      <c r="EM754" s="36"/>
      <c r="EN754" s="36"/>
      <c r="EO754" s="36"/>
      <c r="EP754" s="36"/>
      <c r="EQ754" s="36"/>
      <c r="ER754" s="36"/>
      <c r="ES754" s="36"/>
      <c r="ET754" s="36"/>
      <c r="EU754" s="36"/>
      <c r="EV754" s="36"/>
      <c r="EW754" s="36"/>
      <c r="EX754" s="36"/>
      <c r="EY754" s="36"/>
      <c r="EZ754" s="36"/>
      <c r="FA754" s="36"/>
      <c r="FB754" s="36"/>
      <c r="FC754" s="36"/>
      <c r="FD754" s="36"/>
      <c r="FE754" s="36"/>
      <c r="FF754" s="36"/>
      <c r="FG754" s="36"/>
      <c r="FH754" s="36"/>
      <c r="FI754" s="36"/>
      <c r="FJ754" s="36"/>
      <c r="FK754" s="36"/>
      <c r="FL754" s="36"/>
      <c r="FM754" s="36"/>
      <c r="FN754" s="36"/>
      <c r="FO754" s="36"/>
      <c r="FP754" s="36"/>
      <c r="FQ754" s="36"/>
      <c r="FR754" s="36"/>
      <c r="FS754" s="36"/>
      <c r="FT754" s="36"/>
      <c r="FU754" s="36"/>
      <c r="FV754" s="36"/>
      <c r="FW754" s="36"/>
      <c r="FX754" s="36"/>
      <c r="FY754" s="36"/>
      <c r="FZ754" s="36"/>
      <c r="GA754" s="36"/>
      <c r="GB754" s="36"/>
      <c r="GC754" s="36"/>
      <c r="GD754" s="36"/>
      <c r="GE754" s="36"/>
      <c r="GF754" s="36"/>
      <c r="GG754" s="36"/>
      <c r="GH754" s="36"/>
      <c r="GI754" s="36"/>
      <c r="GJ754" s="36"/>
      <c r="GK754" s="36"/>
      <c r="GL754" s="36"/>
      <c r="GM754" s="36"/>
      <c r="GN754" s="36"/>
      <c r="GO754" s="36"/>
      <c r="GP754" s="36"/>
      <c r="GQ754" s="36"/>
      <c r="GR754" s="36"/>
      <c r="GS754" s="36"/>
      <c r="GT754" s="36"/>
      <c r="GU754" s="36"/>
      <c r="GV754" s="36"/>
      <c r="GW754" s="36"/>
      <c r="GX754" s="36"/>
      <c r="GY754" s="36"/>
      <c r="GZ754" s="36"/>
      <c r="HA754" s="36"/>
      <c r="HB754" s="36"/>
      <c r="HC754" s="36"/>
    </row>
    <row r="755" spans="1:211" s="38" customFormat="1" x14ac:dyDescent="0.25">
      <c r="A755" s="51"/>
      <c r="B755" s="97"/>
      <c r="C755" s="98"/>
      <c r="D755" s="19"/>
      <c r="E755" s="19"/>
      <c r="F755" s="19"/>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c r="BU755" s="36"/>
      <c r="BV755" s="36"/>
      <c r="BW755" s="36"/>
      <c r="BX755" s="36"/>
      <c r="BY755" s="36"/>
      <c r="BZ755" s="36"/>
      <c r="CA755" s="36"/>
      <c r="CB755" s="36"/>
      <c r="CC755" s="36"/>
      <c r="CD755" s="36"/>
      <c r="CE755" s="36"/>
      <c r="CF755" s="36"/>
      <c r="CG755" s="36"/>
      <c r="CH755" s="36"/>
      <c r="CI755" s="36"/>
      <c r="CJ755" s="36"/>
      <c r="CK755" s="36"/>
      <c r="CL755" s="36"/>
      <c r="CM755" s="36"/>
      <c r="CN755" s="36"/>
      <c r="CO755" s="36"/>
      <c r="CP755" s="36"/>
      <c r="CQ755" s="36"/>
      <c r="CR755" s="36"/>
      <c r="CS755" s="36"/>
      <c r="CT755" s="36"/>
      <c r="CU755" s="36"/>
      <c r="CV755" s="36"/>
      <c r="CW755" s="36"/>
      <c r="CX755" s="36"/>
      <c r="CY755" s="36"/>
      <c r="CZ755" s="36"/>
      <c r="DA755" s="36"/>
      <c r="DB755" s="36"/>
      <c r="DC755" s="36"/>
      <c r="DD755" s="36"/>
      <c r="DE755" s="36"/>
      <c r="DF755" s="36"/>
      <c r="DG755" s="36"/>
      <c r="DH755" s="36"/>
      <c r="DI755" s="36"/>
      <c r="DJ755" s="36"/>
      <c r="DK755" s="36"/>
      <c r="DL755" s="36"/>
      <c r="DM755" s="36"/>
      <c r="DN755" s="36"/>
      <c r="DO755" s="36"/>
      <c r="DP755" s="36"/>
      <c r="DQ755" s="36"/>
      <c r="DR755" s="36"/>
      <c r="DS755" s="36"/>
      <c r="DT755" s="36"/>
      <c r="DU755" s="36"/>
      <c r="DV755" s="36"/>
      <c r="DW755" s="36"/>
      <c r="DX755" s="36"/>
      <c r="DY755" s="36"/>
      <c r="DZ755" s="36"/>
      <c r="EA755" s="36"/>
      <c r="EB755" s="36"/>
      <c r="EC755" s="36"/>
      <c r="ED755" s="36"/>
      <c r="EE755" s="36"/>
      <c r="EF755" s="36"/>
      <c r="EG755" s="36"/>
      <c r="EH755" s="36"/>
      <c r="EI755" s="36"/>
      <c r="EJ755" s="36"/>
      <c r="EK755" s="36"/>
      <c r="EL755" s="36"/>
      <c r="EM755" s="36"/>
      <c r="EN755" s="36"/>
      <c r="EO755" s="36"/>
      <c r="EP755" s="36"/>
      <c r="EQ755" s="36"/>
      <c r="ER755" s="36"/>
      <c r="ES755" s="36"/>
      <c r="ET755" s="36"/>
      <c r="EU755" s="36"/>
      <c r="EV755" s="36"/>
      <c r="EW755" s="36"/>
      <c r="EX755" s="36"/>
      <c r="EY755" s="36"/>
      <c r="EZ755" s="36"/>
      <c r="FA755" s="36"/>
      <c r="FB755" s="36"/>
      <c r="FC755" s="36"/>
      <c r="FD755" s="36"/>
      <c r="FE755" s="36"/>
      <c r="FF755" s="36"/>
      <c r="FG755" s="36"/>
      <c r="FH755" s="36"/>
      <c r="FI755" s="36"/>
      <c r="FJ755" s="36"/>
      <c r="FK755" s="36"/>
      <c r="FL755" s="36"/>
      <c r="FM755" s="36"/>
      <c r="FN755" s="36"/>
      <c r="FO755" s="36"/>
      <c r="FP755" s="36"/>
      <c r="FQ755" s="36"/>
      <c r="FR755" s="36"/>
      <c r="FS755" s="36"/>
      <c r="FT755" s="36"/>
      <c r="FU755" s="36"/>
      <c r="FV755" s="36"/>
      <c r="FW755" s="36"/>
      <c r="FX755" s="36"/>
      <c r="FY755" s="36"/>
      <c r="FZ755" s="36"/>
      <c r="GA755" s="36"/>
      <c r="GB755" s="36"/>
      <c r="GC755" s="36"/>
      <c r="GD755" s="36"/>
      <c r="GE755" s="36"/>
      <c r="GF755" s="36"/>
      <c r="GG755" s="36"/>
      <c r="GH755" s="36"/>
      <c r="GI755" s="36"/>
      <c r="GJ755" s="36"/>
      <c r="GK755" s="36"/>
      <c r="GL755" s="36"/>
      <c r="GM755" s="36"/>
      <c r="GN755" s="36"/>
      <c r="GO755" s="36"/>
      <c r="GP755" s="36"/>
      <c r="GQ755" s="36"/>
      <c r="GR755" s="36"/>
      <c r="GS755" s="36"/>
      <c r="GT755" s="36"/>
      <c r="GU755" s="36"/>
      <c r="GV755" s="36"/>
      <c r="GW755" s="36"/>
      <c r="GX755" s="36"/>
      <c r="GY755" s="36"/>
      <c r="GZ755" s="36"/>
      <c r="HA755" s="36"/>
      <c r="HB755" s="36"/>
      <c r="HC755" s="36"/>
    </row>
    <row r="756" spans="1:211" s="38" customFormat="1" x14ac:dyDescent="0.25">
      <c r="A756" s="51"/>
      <c r="B756" s="97"/>
      <c r="C756" s="98"/>
      <c r="D756" s="19"/>
      <c r="E756" s="19"/>
      <c r="F756" s="19"/>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c r="BV756" s="36"/>
      <c r="BW756" s="36"/>
      <c r="BX756" s="36"/>
      <c r="BY756" s="36"/>
      <c r="BZ756" s="36"/>
      <c r="CA756" s="36"/>
      <c r="CB756" s="36"/>
      <c r="CC756" s="36"/>
      <c r="CD756" s="36"/>
      <c r="CE756" s="36"/>
      <c r="CF756" s="36"/>
      <c r="CG756" s="36"/>
      <c r="CH756" s="36"/>
      <c r="CI756" s="36"/>
      <c r="CJ756" s="36"/>
      <c r="CK756" s="36"/>
      <c r="CL756" s="36"/>
      <c r="CM756" s="36"/>
      <c r="CN756" s="36"/>
      <c r="CO756" s="36"/>
      <c r="CP756" s="36"/>
      <c r="CQ756" s="36"/>
      <c r="CR756" s="36"/>
      <c r="CS756" s="36"/>
      <c r="CT756" s="36"/>
      <c r="CU756" s="36"/>
      <c r="CV756" s="36"/>
      <c r="CW756" s="36"/>
      <c r="CX756" s="36"/>
      <c r="CY756" s="36"/>
      <c r="CZ756" s="36"/>
      <c r="DA756" s="36"/>
      <c r="DB756" s="36"/>
      <c r="DC756" s="36"/>
      <c r="DD756" s="36"/>
      <c r="DE756" s="36"/>
      <c r="DF756" s="36"/>
      <c r="DG756" s="36"/>
      <c r="DH756" s="36"/>
      <c r="DI756" s="36"/>
      <c r="DJ756" s="36"/>
      <c r="DK756" s="36"/>
      <c r="DL756" s="36"/>
      <c r="DM756" s="36"/>
      <c r="DN756" s="36"/>
      <c r="DO756" s="36"/>
      <c r="DP756" s="36"/>
      <c r="DQ756" s="36"/>
      <c r="DR756" s="36"/>
      <c r="DS756" s="36"/>
      <c r="DT756" s="36"/>
      <c r="DU756" s="36"/>
      <c r="DV756" s="36"/>
      <c r="DW756" s="36"/>
      <c r="DX756" s="36"/>
      <c r="DY756" s="36"/>
      <c r="DZ756" s="36"/>
      <c r="EA756" s="36"/>
      <c r="EB756" s="36"/>
      <c r="EC756" s="36"/>
      <c r="ED756" s="36"/>
      <c r="EE756" s="36"/>
      <c r="EF756" s="36"/>
      <c r="EG756" s="36"/>
      <c r="EH756" s="36"/>
      <c r="EI756" s="36"/>
      <c r="EJ756" s="36"/>
      <c r="EK756" s="36"/>
      <c r="EL756" s="36"/>
      <c r="EM756" s="36"/>
      <c r="EN756" s="36"/>
      <c r="EO756" s="36"/>
      <c r="EP756" s="36"/>
      <c r="EQ756" s="36"/>
      <c r="ER756" s="36"/>
      <c r="ES756" s="36"/>
      <c r="ET756" s="36"/>
      <c r="EU756" s="36"/>
      <c r="EV756" s="36"/>
      <c r="EW756" s="36"/>
      <c r="EX756" s="36"/>
      <c r="EY756" s="36"/>
      <c r="EZ756" s="36"/>
      <c r="FA756" s="36"/>
      <c r="FB756" s="36"/>
      <c r="FC756" s="36"/>
      <c r="FD756" s="36"/>
      <c r="FE756" s="36"/>
      <c r="FF756" s="36"/>
      <c r="FG756" s="36"/>
      <c r="FH756" s="36"/>
      <c r="FI756" s="36"/>
      <c r="FJ756" s="36"/>
      <c r="FK756" s="36"/>
      <c r="FL756" s="36"/>
      <c r="FM756" s="36"/>
      <c r="FN756" s="36"/>
      <c r="FO756" s="36"/>
      <c r="FP756" s="36"/>
      <c r="FQ756" s="36"/>
      <c r="FR756" s="36"/>
      <c r="FS756" s="36"/>
      <c r="FT756" s="36"/>
      <c r="FU756" s="36"/>
      <c r="FV756" s="36"/>
      <c r="FW756" s="36"/>
      <c r="FX756" s="36"/>
      <c r="FY756" s="36"/>
      <c r="FZ756" s="36"/>
      <c r="GA756" s="36"/>
      <c r="GB756" s="36"/>
      <c r="GC756" s="36"/>
      <c r="GD756" s="36"/>
      <c r="GE756" s="36"/>
      <c r="GF756" s="36"/>
      <c r="GG756" s="36"/>
      <c r="GH756" s="36"/>
      <c r="GI756" s="36"/>
      <c r="GJ756" s="36"/>
      <c r="GK756" s="36"/>
      <c r="GL756" s="36"/>
      <c r="GM756" s="36"/>
      <c r="GN756" s="36"/>
      <c r="GO756" s="36"/>
      <c r="GP756" s="36"/>
      <c r="GQ756" s="36"/>
      <c r="GR756" s="36"/>
      <c r="GS756" s="36"/>
      <c r="GT756" s="36"/>
      <c r="GU756" s="36"/>
      <c r="GV756" s="36"/>
      <c r="GW756" s="36"/>
      <c r="GX756" s="36"/>
      <c r="GY756" s="36"/>
      <c r="GZ756" s="36"/>
      <c r="HA756" s="36"/>
      <c r="HB756" s="36"/>
      <c r="HC756" s="36"/>
    </row>
    <row r="757" spans="1:211" s="38" customFormat="1" x14ac:dyDescent="0.25">
      <c r="A757" s="51"/>
      <c r="B757" s="97"/>
      <c r="C757" s="98"/>
      <c r="D757" s="19"/>
      <c r="E757" s="19"/>
      <c r="F757" s="19"/>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c r="BU757" s="36"/>
      <c r="BV757" s="36"/>
      <c r="BW757" s="36"/>
      <c r="BX757" s="36"/>
      <c r="BY757" s="36"/>
      <c r="BZ757" s="36"/>
      <c r="CA757" s="36"/>
      <c r="CB757" s="36"/>
      <c r="CC757" s="36"/>
      <c r="CD757" s="36"/>
      <c r="CE757" s="36"/>
      <c r="CF757" s="36"/>
      <c r="CG757" s="36"/>
      <c r="CH757" s="36"/>
      <c r="CI757" s="36"/>
      <c r="CJ757" s="36"/>
      <c r="CK757" s="36"/>
      <c r="CL757" s="36"/>
      <c r="CM757" s="36"/>
      <c r="CN757" s="36"/>
      <c r="CO757" s="36"/>
      <c r="CP757" s="36"/>
      <c r="CQ757" s="36"/>
      <c r="CR757" s="36"/>
      <c r="CS757" s="36"/>
      <c r="CT757" s="36"/>
      <c r="CU757" s="36"/>
      <c r="CV757" s="36"/>
      <c r="CW757" s="36"/>
      <c r="CX757" s="36"/>
      <c r="CY757" s="36"/>
      <c r="CZ757" s="36"/>
      <c r="DA757" s="36"/>
      <c r="DB757" s="36"/>
      <c r="DC757" s="36"/>
      <c r="DD757" s="36"/>
      <c r="DE757" s="36"/>
      <c r="DF757" s="36"/>
      <c r="DG757" s="36"/>
      <c r="DH757" s="36"/>
      <c r="DI757" s="36"/>
      <c r="DJ757" s="36"/>
      <c r="DK757" s="36"/>
      <c r="DL757" s="36"/>
      <c r="DM757" s="36"/>
      <c r="DN757" s="36"/>
      <c r="DO757" s="36"/>
      <c r="DP757" s="36"/>
      <c r="DQ757" s="36"/>
      <c r="DR757" s="36"/>
      <c r="DS757" s="36"/>
      <c r="DT757" s="36"/>
      <c r="DU757" s="36"/>
      <c r="DV757" s="36"/>
      <c r="DW757" s="36"/>
      <c r="DX757" s="36"/>
      <c r="DY757" s="36"/>
      <c r="DZ757" s="36"/>
      <c r="EA757" s="36"/>
      <c r="EB757" s="36"/>
      <c r="EC757" s="36"/>
      <c r="ED757" s="36"/>
      <c r="EE757" s="36"/>
      <c r="EF757" s="36"/>
      <c r="EG757" s="36"/>
      <c r="EH757" s="36"/>
      <c r="EI757" s="36"/>
      <c r="EJ757" s="36"/>
      <c r="EK757" s="36"/>
      <c r="EL757" s="36"/>
      <c r="EM757" s="36"/>
      <c r="EN757" s="36"/>
      <c r="EO757" s="36"/>
      <c r="EP757" s="36"/>
      <c r="EQ757" s="36"/>
      <c r="ER757" s="36"/>
      <c r="ES757" s="36"/>
      <c r="ET757" s="36"/>
      <c r="EU757" s="36"/>
      <c r="EV757" s="36"/>
      <c r="EW757" s="36"/>
      <c r="EX757" s="36"/>
      <c r="EY757" s="36"/>
      <c r="EZ757" s="36"/>
      <c r="FA757" s="36"/>
      <c r="FB757" s="36"/>
      <c r="FC757" s="36"/>
      <c r="FD757" s="36"/>
      <c r="FE757" s="36"/>
      <c r="FF757" s="36"/>
      <c r="FG757" s="36"/>
      <c r="FH757" s="36"/>
      <c r="FI757" s="36"/>
      <c r="FJ757" s="36"/>
      <c r="FK757" s="36"/>
      <c r="FL757" s="36"/>
      <c r="FM757" s="36"/>
      <c r="FN757" s="36"/>
      <c r="FO757" s="36"/>
      <c r="FP757" s="36"/>
      <c r="FQ757" s="36"/>
      <c r="FR757" s="36"/>
      <c r="FS757" s="36"/>
      <c r="FT757" s="36"/>
      <c r="FU757" s="36"/>
      <c r="FV757" s="36"/>
      <c r="FW757" s="36"/>
      <c r="FX757" s="36"/>
      <c r="FY757" s="36"/>
      <c r="FZ757" s="36"/>
      <c r="GA757" s="36"/>
      <c r="GB757" s="36"/>
      <c r="GC757" s="36"/>
      <c r="GD757" s="36"/>
      <c r="GE757" s="36"/>
      <c r="GF757" s="36"/>
      <c r="GG757" s="36"/>
      <c r="GH757" s="36"/>
      <c r="GI757" s="36"/>
      <c r="GJ757" s="36"/>
      <c r="GK757" s="36"/>
      <c r="GL757" s="36"/>
      <c r="GM757" s="36"/>
      <c r="GN757" s="36"/>
      <c r="GO757" s="36"/>
      <c r="GP757" s="36"/>
      <c r="GQ757" s="36"/>
      <c r="GR757" s="36"/>
      <c r="GS757" s="36"/>
      <c r="GT757" s="36"/>
      <c r="GU757" s="36"/>
      <c r="GV757" s="36"/>
      <c r="GW757" s="36"/>
      <c r="GX757" s="36"/>
      <c r="GY757" s="36"/>
      <c r="GZ757" s="36"/>
      <c r="HA757" s="36"/>
      <c r="HB757" s="36"/>
      <c r="HC757" s="36"/>
    </row>
    <row r="758" spans="1:211" s="38" customFormat="1" x14ac:dyDescent="0.25">
      <c r="A758" s="51"/>
      <c r="B758" s="97"/>
      <c r="C758" s="98"/>
      <c r="D758" s="19"/>
      <c r="E758" s="19"/>
      <c r="F758" s="19"/>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c r="BU758" s="36"/>
      <c r="BV758" s="36"/>
      <c r="BW758" s="36"/>
      <c r="BX758" s="36"/>
      <c r="BY758" s="36"/>
      <c r="BZ758" s="36"/>
      <c r="CA758" s="36"/>
      <c r="CB758" s="36"/>
      <c r="CC758" s="36"/>
      <c r="CD758" s="36"/>
      <c r="CE758" s="36"/>
      <c r="CF758" s="36"/>
      <c r="CG758" s="36"/>
      <c r="CH758" s="36"/>
      <c r="CI758" s="36"/>
      <c r="CJ758" s="36"/>
      <c r="CK758" s="36"/>
      <c r="CL758" s="36"/>
      <c r="CM758" s="36"/>
      <c r="CN758" s="36"/>
      <c r="CO758" s="36"/>
      <c r="CP758" s="36"/>
      <c r="CQ758" s="36"/>
      <c r="CR758" s="36"/>
      <c r="CS758" s="36"/>
      <c r="CT758" s="36"/>
      <c r="CU758" s="36"/>
      <c r="CV758" s="36"/>
      <c r="CW758" s="36"/>
      <c r="CX758" s="36"/>
      <c r="CY758" s="36"/>
      <c r="CZ758" s="36"/>
      <c r="DA758" s="36"/>
      <c r="DB758" s="36"/>
      <c r="DC758" s="36"/>
      <c r="DD758" s="36"/>
      <c r="DE758" s="36"/>
      <c r="DF758" s="36"/>
      <c r="DG758" s="36"/>
      <c r="DH758" s="36"/>
      <c r="DI758" s="36"/>
      <c r="DJ758" s="36"/>
      <c r="DK758" s="36"/>
      <c r="DL758" s="36"/>
      <c r="DM758" s="36"/>
      <c r="DN758" s="36"/>
      <c r="DO758" s="36"/>
      <c r="DP758" s="36"/>
      <c r="DQ758" s="36"/>
      <c r="DR758" s="36"/>
      <c r="DS758" s="36"/>
      <c r="DT758" s="36"/>
      <c r="DU758" s="36"/>
      <c r="DV758" s="36"/>
      <c r="DW758" s="36"/>
      <c r="DX758" s="36"/>
      <c r="DY758" s="36"/>
      <c r="DZ758" s="36"/>
      <c r="EA758" s="36"/>
      <c r="EB758" s="36"/>
      <c r="EC758" s="36"/>
      <c r="ED758" s="36"/>
      <c r="EE758" s="36"/>
      <c r="EF758" s="36"/>
      <c r="EG758" s="36"/>
      <c r="EH758" s="36"/>
      <c r="EI758" s="36"/>
      <c r="EJ758" s="36"/>
      <c r="EK758" s="36"/>
      <c r="EL758" s="36"/>
      <c r="EM758" s="36"/>
      <c r="EN758" s="36"/>
      <c r="EO758" s="36"/>
      <c r="EP758" s="36"/>
      <c r="EQ758" s="36"/>
      <c r="ER758" s="36"/>
      <c r="ES758" s="36"/>
      <c r="ET758" s="36"/>
      <c r="EU758" s="36"/>
      <c r="EV758" s="36"/>
      <c r="EW758" s="36"/>
      <c r="EX758" s="36"/>
      <c r="EY758" s="36"/>
      <c r="EZ758" s="36"/>
      <c r="FA758" s="36"/>
      <c r="FB758" s="36"/>
      <c r="FC758" s="36"/>
      <c r="FD758" s="36"/>
      <c r="FE758" s="36"/>
      <c r="FF758" s="36"/>
      <c r="FG758" s="36"/>
      <c r="FH758" s="36"/>
      <c r="FI758" s="36"/>
      <c r="FJ758" s="36"/>
      <c r="FK758" s="36"/>
      <c r="FL758" s="36"/>
      <c r="FM758" s="36"/>
      <c r="FN758" s="36"/>
      <c r="FO758" s="36"/>
      <c r="FP758" s="36"/>
      <c r="FQ758" s="36"/>
      <c r="FR758" s="36"/>
      <c r="FS758" s="36"/>
      <c r="FT758" s="36"/>
      <c r="FU758" s="36"/>
      <c r="FV758" s="36"/>
      <c r="FW758" s="36"/>
      <c r="FX758" s="36"/>
      <c r="FY758" s="36"/>
      <c r="FZ758" s="36"/>
      <c r="GA758" s="36"/>
      <c r="GB758" s="36"/>
      <c r="GC758" s="36"/>
      <c r="GD758" s="36"/>
      <c r="GE758" s="36"/>
      <c r="GF758" s="36"/>
      <c r="GG758" s="36"/>
      <c r="GH758" s="36"/>
      <c r="GI758" s="36"/>
      <c r="GJ758" s="36"/>
      <c r="GK758" s="36"/>
      <c r="GL758" s="36"/>
      <c r="GM758" s="36"/>
      <c r="GN758" s="36"/>
      <c r="GO758" s="36"/>
      <c r="GP758" s="36"/>
      <c r="GQ758" s="36"/>
      <c r="GR758" s="36"/>
      <c r="GS758" s="36"/>
      <c r="GT758" s="36"/>
      <c r="GU758" s="36"/>
      <c r="GV758" s="36"/>
      <c r="GW758" s="36"/>
      <c r="GX758" s="36"/>
      <c r="GY758" s="36"/>
      <c r="GZ758" s="36"/>
      <c r="HA758" s="36"/>
      <c r="HB758" s="36"/>
      <c r="HC758" s="36"/>
    </row>
    <row r="759" spans="1:211" s="38" customFormat="1" x14ac:dyDescent="0.25">
      <c r="A759" s="51"/>
      <c r="B759" s="97"/>
      <c r="C759" s="98"/>
      <c r="D759" s="19"/>
      <c r="E759" s="19"/>
      <c r="F759" s="19"/>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c r="BU759" s="36"/>
      <c r="BV759" s="36"/>
      <c r="BW759" s="36"/>
      <c r="BX759" s="36"/>
      <c r="BY759" s="36"/>
      <c r="BZ759" s="36"/>
      <c r="CA759" s="36"/>
      <c r="CB759" s="36"/>
      <c r="CC759" s="36"/>
      <c r="CD759" s="36"/>
      <c r="CE759" s="36"/>
      <c r="CF759" s="36"/>
      <c r="CG759" s="36"/>
      <c r="CH759" s="36"/>
      <c r="CI759" s="36"/>
      <c r="CJ759" s="36"/>
      <c r="CK759" s="36"/>
      <c r="CL759" s="36"/>
      <c r="CM759" s="36"/>
      <c r="CN759" s="36"/>
      <c r="CO759" s="36"/>
      <c r="CP759" s="36"/>
      <c r="CQ759" s="36"/>
      <c r="CR759" s="36"/>
      <c r="CS759" s="36"/>
      <c r="CT759" s="36"/>
      <c r="CU759" s="36"/>
      <c r="CV759" s="36"/>
      <c r="CW759" s="36"/>
      <c r="CX759" s="36"/>
      <c r="CY759" s="36"/>
      <c r="CZ759" s="36"/>
      <c r="DA759" s="36"/>
      <c r="DB759" s="36"/>
      <c r="DC759" s="36"/>
      <c r="DD759" s="36"/>
      <c r="DE759" s="36"/>
      <c r="DF759" s="36"/>
      <c r="DG759" s="36"/>
      <c r="DH759" s="36"/>
      <c r="DI759" s="36"/>
      <c r="DJ759" s="36"/>
      <c r="DK759" s="36"/>
      <c r="DL759" s="36"/>
      <c r="DM759" s="36"/>
      <c r="DN759" s="36"/>
      <c r="DO759" s="36"/>
      <c r="DP759" s="36"/>
      <c r="DQ759" s="36"/>
      <c r="DR759" s="36"/>
      <c r="DS759" s="36"/>
      <c r="DT759" s="36"/>
      <c r="DU759" s="36"/>
      <c r="DV759" s="36"/>
      <c r="DW759" s="36"/>
      <c r="DX759" s="36"/>
      <c r="DY759" s="36"/>
      <c r="DZ759" s="36"/>
      <c r="EA759" s="36"/>
      <c r="EB759" s="36"/>
      <c r="EC759" s="36"/>
      <c r="ED759" s="36"/>
      <c r="EE759" s="36"/>
      <c r="EF759" s="36"/>
      <c r="EG759" s="36"/>
      <c r="EH759" s="36"/>
      <c r="EI759" s="36"/>
      <c r="EJ759" s="36"/>
      <c r="EK759" s="36"/>
      <c r="EL759" s="36"/>
      <c r="EM759" s="36"/>
      <c r="EN759" s="36"/>
      <c r="EO759" s="36"/>
      <c r="EP759" s="36"/>
      <c r="EQ759" s="36"/>
      <c r="ER759" s="36"/>
      <c r="ES759" s="36"/>
      <c r="ET759" s="36"/>
      <c r="EU759" s="36"/>
      <c r="EV759" s="36"/>
      <c r="EW759" s="36"/>
      <c r="EX759" s="36"/>
      <c r="EY759" s="36"/>
      <c r="EZ759" s="36"/>
      <c r="FA759" s="36"/>
      <c r="FB759" s="36"/>
      <c r="FC759" s="36"/>
      <c r="FD759" s="36"/>
      <c r="FE759" s="36"/>
      <c r="FF759" s="36"/>
      <c r="FG759" s="36"/>
      <c r="FH759" s="36"/>
      <c r="FI759" s="36"/>
      <c r="FJ759" s="36"/>
      <c r="FK759" s="36"/>
      <c r="FL759" s="36"/>
      <c r="FM759" s="36"/>
      <c r="FN759" s="36"/>
      <c r="FO759" s="36"/>
      <c r="FP759" s="36"/>
      <c r="FQ759" s="36"/>
      <c r="FR759" s="36"/>
      <c r="FS759" s="36"/>
      <c r="FT759" s="36"/>
      <c r="FU759" s="36"/>
      <c r="FV759" s="36"/>
      <c r="FW759" s="36"/>
      <c r="FX759" s="36"/>
      <c r="FY759" s="36"/>
      <c r="FZ759" s="36"/>
      <c r="GA759" s="36"/>
      <c r="GB759" s="36"/>
      <c r="GC759" s="36"/>
      <c r="GD759" s="36"/>
      <c r="GE759" s="36"/>
      <c r="GF759" s="36"/>
      <c r="GG759" s="36"/>
      <c r="GH759" s="36"/>
      <c r="GI759" s="36"/>
      <c r="GJ759" s="36"/>
      <c r="GK759" s="36"/>
      <c r="GL759" s="36"/>
      <c r="GM759" s="36"/>
      <c r="GN759" s="36"/>
      <c r="GO759" s="36"/>
      <c r="GP759" s="36"/>
      <c r="GQ759" s="36"/>
      <c r="GR759" s="36"/>
      <c r="GS759" s="36"/>
      <c r="GT759" s="36"/>
      <c r="GU759" s="36"/>
      <c r="GV759" s="36"/>
      <c r="GW759" s="36"/>
      <c r="GX759" s="36"/>
      <c r="GY759" s="36"/>
      <c r="GZ759" s="36"/>
      <c r="HA759" s="36"/>
      <c r="HB759" s="36"/>
      <c r="HC759" s="36"/>
    </row>
    <row r="760" spans="1:211" s="38" customFormat="1" x14ac:dyDescent="0.25">
      <c r="A760" s="51"/>
      <c r="B760" s="97"/>
      <c r="C760" s="98"/>
      <c r="D760" s="19"/>
      <c r="E760" s="19"/>
      <c r="F760" s="19"/>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c r="BU760" s="36"/>
      <c r="BV760" s="36"/>
      <c r="BW760" s="36"/>
      <c r="BX760" s="36"/>
      <c r="BY760" s="36"/>
      <c r="BZ760" s="36"/>
      <c r="CA760" s="36"/>
      <c r="CB760" s="36"/>
      <c r="CC760" s="36"/>
      <c r="CD760" s="36"/>
      <c r="CE760" s="36"/>
      <c r="CF760" s="36"/>
      <c r="CG760" s="36"/>
      <c r="CH760" s="36"/>
      <c r="CI760" s="36"/>
      <c r="CJ760" s="36"/>
      <c r="CK760" s="36"/>
      <c r="CL760" s="36"/>
      <c r="CM760" s="36"/>
      <c r="CN760" s="36"/>
      <c r="CO760" s="36"/>
      <c r="CP760" s="36"/>
      <c r="CQ760" s="36"/>
      <c r="CR760" s="36"/>
      <c r="CS760" s="36"/>
      <c r="CT760" s="36"/>
      <c r="CU760" s="36"/>
      <c r="CV760" s="36"/>
      <c r="CW760" s="36"/>
      <c r="CX760" s="36"/>
      <c r="CY760" s="36"/>
      <c r="CZ760" s="36"/>
      <c r="DA760" s="36"/>
      <c r="DB760" s="36"/>
      <c r="DC760" s="36"/>
      <c r="DD760" s="36"/>
      <c r="DE760" s="36"/>
      <c r="DF760" s="36"/>
      <c r="DG760" s="36"/>
      <c r="DH760" s="36"/>
      <c r="DI760" s="36"/>
      <c r="DJ760" s="36"/>
      <c r="DK760" s="36"/>
      <c r="DL760" s="36"/>
      <c r="DM760" s="36"/>
      <c r="DN760" s="36"/>
      <c r="DO760" s="36"/>
      <c r="DP760" s="36"/>
      <c r="DQ760" s="36"/>
      <c r="DR760" s="36"/>
      <c r="DS760" s="36"/>
      <c r="DT760" s="36"/>
      <c r="DU760" s="36"/>
      <c r="DV760" s="36"/>
      <c r="DW760" s="36"/>
      <c r="DX760" s="36"/>
      <c r="DY760" s="36"/>
      <c r="DZ760" s="36"/>
      <c r="EA760" s="36"/>
      <c r="EB760" s="36"/>
      <c r="EC760" s="36"/>
      <c r="ED760" s="36"/>
      <c r="EE760" s="36"/>
      <c r="EF760" s="36"/>
      <c r="EG760" s="36"/>
      <c r="EH760" s="36"/>
      <c r="EI760" s="36"/>
      <c r="EJ760" s="36"/>
      <c r="EK760" s="36"/>
      <c r="EL760" s="36"/>
      <c r="EM760" s="36"/>
      <c r="EN760" s="36"/>
      <c r="EO760" s="36"/>
      <c r="EP760" s="36"/>
      <c r="EQ760" s="36"/>
      <c r="ER760" s="36"/>
      <c r="ES760" s="36"/>
      <c r="ET760" s="36"/>
      <c r="EU760" s="36"/>
      <c r="EV760" s="36"/>
      <c r="EW760" s="36"/>
      <c r="EX760" s="36"/>
      <c r="EY760" s="36"/>
      <c r="EZ760" s="36"/>
      <c r="FA760" s="36"/>
      <c r="FB760" s="36"/>
      <c r="FC760" s="36"/>
      <c r="FD760" s="36"/>
      <c r="FE760" s="36"/>
      <c r="FF760" s="36"/>
      <c r="FG760" s="36"/>
      <c r="FH760" s="36"/>
      <c r="FI760" s="36"/>
      <c r="FJ760" s="36"/>
      <c r="FK760" s="36"/>
      <c r="FL760" s="36"/>
      <c r="FM760" s="36"/>
      <c r="FN760" s="36"/>
      <c r="FO760" s="36"/>
      <c r="FP760" s="36"/>
      <c r="FQ760" s="36"/>
      <c r="FR760" s="36"/>
      <c r="FS760" s="36"/>
      <c r="FT760" s="36"/>
      <c r="FU760" s="36"/>
      <c r="FV760" s="36"/>
      <c r="FW760" s="36"/>
      <c r="FX760" s="36"/>
      <c r="FY760" s="36"/>
      <c r="FZ760" s="36"/>
      <c r="GA760" s="36"/>
      <c r="GB760" s="36"/>
      <c r="GC760" s="36"/>
      <c r="GD760" s="36"/>
      <c r="GE760" s="36"/>
      <c r="GF760" s="36"/>
      <c r="GG760" s="36"/>
      <c r="GH760" s="36"/>
      <c r="GI760" s="36"/>
      <c r="GJ760" s="36"/>
      <c r="GK760" s="36"/>
      <c r="GL760" s="36"/>
      <c r="GM760" s="36"/>
      <c r="GN760" s="36"/>
      <c r="GO760" s="36"/>
      <c r="GP760" s="36"/>
      <c r="GQ760" s="36"/>
      <c r="GR760" s="36"/>
      <c r="GS760" s="36"/>
      <c r="GT760" s="36"/>
      <c r="GU760" s="36"/>
      <c r="GV760" s="36"/>
      <c r="GW760" s="36"/>
      <c r="GX760" s="36"/>
      <c r="GY760" s="36"/>
      <c r="GZ760" s="36"/>
      <c r="HA760" s="36"/>
      <c r="HB760" s="36"/>
      <c r="HC760" s="36"/>
    </row>
    <row r="761" spans="1:211" s="38" customFormat="1" x14ac:dyDescent="0.25">
      <c r="A761" s="51"/>
      <c r="B761" s="97"/>
      <c r="C761" s="98"/>
      <c r="D761" s="19"/>
      <c r="E761" s="19"/>
      <c r="F761" s="19"/>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c r="BU761" s="36"/>
      <c r="BV761" s="36"/>
      <c r="BW761" s="36"/>
      <c r="BX761" s="36"/>
      <c r="BY761" s="36"/>
      <c r="BZ761" s="36"/>
      <c r="CA761" s="36"/>
      <c r="CB761" s="36"/>
      <c r="CC761" s="36"/>
      <c r="CD761" s="36"/>
      <c r="CE761" s="36"/>
      <c r="CF761" s="36"/>
      <c r="CG761" s="36"/>
      <c r="CH761" s="36"/>
      <c r="CI761" s="36"/>
      <c r="CJ761" s="36"/>
      <c r="CK761" s="36"/>
      <c r="CL761" s="36"/>
      <c r="CM761" s="36"/>
      <c r="CN761" s="36"/>
      <c r="CO761" s="36"/>
      <c r="CP761" s="36"/>
      <c r="CQ761" s="36"/>
      <c r="CR761" s="36"/>
      <c r="CS761" s="36"/>
      <c r="CT761" s="36"/>
      <c r="CU761" s="36"/>
      <c r="CV761" s="36"/>
      <c r="CW761" s="36"/>
      <c r="CX761" s="36"/>
      <c r="CY761" s="36"/>
      <c r="CZ761" s="36"/>
      <c r="DA761" s="36"/>
      <c r="DB761" s="36"/>
      <c r="DC761" s="36"/>
      <c r="DD761" s="36"/>
      <c r="DE761" s="36"/>
      <c r="DF761" s="36"/>
      <c r="DG761" s="36"/>
      <c r="DH761" s="36"/>
      <c r="DI761" s="36"/>
      <c r="DJ761" s="36"/>
      <c r="DK761" s="36"/>
      <c r="DL761" s="36"/>
      <c r="DM761" s="36"/>
      <c r="DN761" s="36"/>
      <c r="DO761" s="36"/>
      <c r="DP761" s="36"/>
      <c r="DQ761" s="36"/>
      <c r="DR761" s="36"/>
      <c r="DS761" s="36"/>
      <c r="DT761" s="36"/>
      <c r="DU761" s="36"/>
      <c r="DV761" s="36"/>
      <c r="DW761" s="36"/>
      <c r="DX761" s="36"/>
      <c r="DY761" s="36"/>
      <c r="DZ761" s="36"/>
      <c r="EA761" s="36"/>
      <c r="EB761" s="36"/>
      <c r="EC761" s="36"/>
      <c r="ED761" s="36"/>
      <c r="EE761" s="36"/>
      <c r="EF761" s="36"/>
      <c r="EG761" s="36"/>
      <c r="EH761" s="36"/>
      <c r="EI761" s="36"/>
      <c r="EJ761" s="36"/>
      <c r="EK761" s="36"/>
      <c r="EL761" s="36"/>
      <c r="EM761" s="36"/>
      <c r="EN761" s="36"/>
      <c r="EO761" s="36"/>
      <c r="EP761" s="36"/>
      <c r="EQ761" s="36"/>
      <c r="ER761" s="36"/>
      <c r="ES761" s="36"/>
      <c r="ET761" s="36"/>
      <c r="EU761" s="36"/>
      <c r="EV761" s="36"/>
      <c r="EW761" s="36"/>
      <c r="EX761" s="36"/>
      <c r="EY761" s="36"/>
      <c r="EZ761" s="36"/>
      <c r="FA761" s="36"/>
      <c r="FB761" s="36"/>
      <c r="FC761" s="36"/>
      <c r="FD761" s="36"/>
      <c r="FE761" s="36"/>
      <c r="FF761" s="36"/>
      <c r="FG761" s="36"/>
      <c r="FH761" s="36"/>
      <c r="FI761" s="36"/>
      <c r="FJ761" s="36"/>
      <c r="FK761" s="36"/>
      <c r="FL761" s="36"/>
      <c r="FM761" s="36"/>
      <c r="FN761" s="36"/>
      <c r="FO761" s="36"/>
      <c r="FP761" s="36"/>
      <c r="FQ761" s="36"/>
      <c r="FR761" s="36"/>
      <c r="FS761" s="36"/>
      <c r="FT761" s="36"/>
      <c r="FU761" s="36"/>
      <c r="FV761" s="36"/>
      <c r="FW761" s="36"/>
      <c r="FX761" s="36"/>
      <c r="FY761" s="36"/>
      <c r="FZ761" s="36"/>
      <c r="GA761" s="36"/>
      <c r="GB761" s="36"/>
      <c r="GC761" s="36"/>
      <c r="GD761" s="36"/>
      <c r="GE761" s="36"/>
      <c r="GF761" s="36"/>
      <c r="GG761" s="36"/>
      <c r="GH761" s="36"/>
      <c r="GI761" s="36"/>
      <c r="GJ761" s="36"/>
      <c r="GK761" s="36"/>
      <c r="GL761" s="36"/>
      <c r="GM761" s="36"/>
      <c r="GN761" s="36"/>
      <c r="GO761" s="36"/>
      <c r="GP761" s="36"/>
      <c r="GQ761" s="36"/>
      <c r="GR761" s="36"/>
      <c r="GS761" s="36"/>
      <c r="GT761" s="36"/>
      <c r="GU761" s="36"/>
      <c r="GV761" s="36"/>
      <c r="GW761" s="36"/>
      <c r="GX761" s="36"/>
      <c r="GY761" s="36"/>
      <c r="GZ761" s="36"/>
      <c r="HA761" s="36"/>
      <c r="HB761" s="36"/>
      <c r="HC761" s="36"/>
    </row>
    <row r="762" spans="1:211" s="38" customFormat="1" x14ac:dyDescent="0.25">
      <c r="A762" s="51"/>
      <c r="B762" s="97"/>
      <c r="C762" s="98"/>
      <c r="D762" s="19"/>
      <c r="E762" s="19"/>
      <c r="F762" s="19"/>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c r="CY762" s="36"/>
      <c r="CZ762" s="36"/>
      <c r="DA762" s="36"/>
      <c r="DB762" s="36"/>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c r="EB762" s="36"/>
      <c r="EC762" s="36"/>
      <c r="ED762" s="36"/>
      <c r="EE762" s="36"/>
      <c r="EF762" s="36"/>
      <c r="EG762" s="36"/>
      <c r="EH762" s="36"/>
      <c r="EI762" s="36"/>
      <c r="EJ762" s="36"/>
      <c r="EK762" s="36"/>
      <c r="EL762" s="36"/>
      <c r="EM762" s="36"/>
      <c r="EN762" s="36"/>
      <c r="EO762" s="36"/>
      <c r="EP762" s="36"/>
      <c r="EQ762" s="36"/>
      <c r="ER762" s="36"/>
      <c r="ES762" s="36"/>
      <c r="ET762" s="36"/>
      <c r="EU762" s="36"/>
      <c r="EV762" s="36"/>
      <c r="EW762" s="36"/>
      <c r="EX762" s="36"/>
      <c r="EY762" s="36"/>
      <c r="EZ762" s="36"/>
      <c r="FA762" s="36"/>
      <c r="FB762" s="36"/>
      <c r="FC762" s="36"/>
      <c r="FD762" s="36"/>
      <c r="FE762" s="36"/>
      <c r="FF762" s="36"/>
      <c r="FG762" s="36"/>
      <c r="FH762" s="36"/>
      <c r="FI762" s="36"/>
      <c r="FJ762" s="36"/>
      <c r="FK762" s="36"/>
      <c r="FL762" s="36"/>
      <c r="FM762" s="36"/>
      <c r="FN762" s="36"/>
      <c r="FO762" s="36"/>
      <c r="FP762" s="36"/>
      <c r="FQ762" s="36"/>
      <c r="FR762" s="36"/>
      <c r="FS762" s="36"/>
      <c r="FT762" s="36"/>
      <c r="FU762" s="36"/>
      <c r="FV762" s="36"/>
      <c r="FW762" s="36"/>
      <c r="FX762" s="36"/>
      <c r="FY762" s="36"/>
      <c r="FZ762" s="36"/>
      <c r="GA762" s="36"/>
      <c r="GB762" s="36"/>
      <c r="GC762" s="36"/>
      <c r="GD762" s="36"/>
      <c r="GE762" s="36"/>
      <c r="GF762" s="36"/>
      <c r="GG762" s="36"/>
      <c r="GH762" s="36"/>
      <c r="GI762" s="36"/>
      <c r="GJ762" s="36"/>
      <c r="GK762" s="36"/>
      <c r="GL762" s="36"/>
      <c r="GM762" s="36"/>
      <c r="GN762" s="36"/>
      <c r="GO762" s="36"/>
      <c r="GP762" s="36"/>
      <c r="GQ762" s="36"/>
      <c r="GR762" s="36"/>
      <c r="GS762" s="36"/>
      <c r="GT762" s="36"/>
      <c r="GU762" s="36"/>
      <c r="GV762" s="36"/>
      <c r="GW762" s="36"/>
      <c r="GX762" s="36"/>
      <c r="GY762" s="36"/>
      <c r="GZ762" s="36"/>
      <c r="HA762" s="36"/>
      <c r="HB762" s="36"/>
      <c r="HC762" s="36"/>
    </row>
    <row r="763" spans="1:211" s="38" customFormat="1" x14ac:dyDescent="0.25">
      <c r="A763" s="51"/>
      <c r="B763" s="97"/>
      <c r="C763" s="98"/>
      <c r="D763" s="19"/>
      <c r="E763" s="19"/>
      <c r="F763" s="19"/>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c r="BV763" s="36"/>
      <c r="BW763" s="36"/>
      <c r="BX763" s="36"/>
      <c r="BY763" s="36"/>
      <c r="BZ763" s="36"/>
      <c r="CA763" s="36"/>
      <c r="CB763" s="36"/>
      <c r="CC763" s="36"/>
      <c r="CD763" s="36"/>
      <c r="CE763" s="36"/>
      <c r="CF763" s="36"/>
      <c r="CG763" s="36"/>
      <c r="CH763" s="36"/>
      <c r="CI763" s="36"/>
      <c r="CJ763" s="36"/>
      <c r="CK763" s="36"/>
      <c r="CL763" s="36"/>
      <c r="CM763" s="36"/>
      <c r="CN763" s="36"/>
      <c r="CO763" s="36"/>
      <c r="CP763" s="36"/>
      <c r="CQ763" s="36"/>
      <c r="CR763" s="36"/>
      <c r="CS763" s="36"/>
      <c r="CT763" s="36"/>
      <c r="CU763" s="36"/>
      <c r="CV763" s="36"/>
      <c r="CW763" s="36"/>
      <c r="CX763" s="36"/>
      <c r="CY763" s="36"/>
      <c r="CZ763" s="36"/>
      <c r="DA763" s="36"/>
      <c r="DB763" s="36"/>
      <c r="DC763" s="36"/>
      <c r="DD763" s="36"/>
      <c r="DE763" s="36"/>
      <c r="DF763" s="36"/>
      <c r="DG763" s="36"/>
      <c r="DH763" s="36"/>
      <c r="DI763" s="36"/>
      <c r="DJ763" s="36"/>
      <c r="DK763" s="36"/>
      <c r="DL763" s="36"/>
      <c r="DM763" s="36"/>
      <c r="DN763" s="36"/>
      <c r="DO763" s="36"/>
      <c r="DP763" s="36"/>
      <c r="DQ763" s="36"/>
      <c r="DR763" s="36"/>
      <c r="DS763" s="36"/>
      <c r="DT763" s="36"/>
      <c r="DU763" s="36"/>
      <c r="DV763" s="36"/>
      <c r="DW763" s="36"/>
      <c r="DX763" s="36"/>
      <c r="DY763" s="36"/>
      <c r="DZ763" s="36"/>
      <c r="EA763" s="36"/>
      <c r="EB763" s="36"/>
      <c r="EC763" s="36"/>
      <c r="ED763" s="36"/>
      <c r="EE763" s="36"/>
      <c r="EF763" s="36"/>
      <c r="EG763" s="36"/>
      <c r="EH763" s="36"/>
      <c r="EI763" s="36"/>
      <c r="EJ763" s="36"/>
      <c r="EK763" s="36"/>
      <c r="EL763" s="36"/>
      <c r="EM763" s="36"/>
      <c r="EN763" s="36"/>
      <c r="EO763" s="36"/>
      <c r="EP763" s="36"/>
      <c r="EQ763" s="36"/>
      <c r="ER763" s="36"/>
      <c r="ES763" s="36"/>
      <c r="ET763" s="36"/>
      <c r="EU763" s="36"/>
      <c r="EV763" s="36"/>
      <c r="EW763" s="36"/>
      <c r="EX763" s="36"/>
      <c r="EY763" s="36"/>
      <c r="EZ763" s="36"/>
      <c r="FA763" s="36"/>
      <c r="FB763" s="36"/>
      <c r="FC763" s="36"/>
      <c r="FD763" s="36"/>
      <c r="FE763" s="36"/>
      <c r="FF763" s="36"/>
      <c r="FG763" s="36"/>
      <c r="FH763" s="36"/>
      <c r="FI763" s="36"/>
      <c r="FJ763" s="36"/>
      <c r="FK763" s="36"/>
      <c r="FL763" s="36"/>
      <c r="FM763" s="36"/>
      <c r="FN763" s="36"/>
      <c r="FO763" s="36"/>
      <c r="FP763" s="36"/>
      <c r="FQ763" s="36"/>
      <c r="FR763" s="36"/>
      <c r="FS763" s="36"/>
      <c r="FT763" s="36"/>
      <c r="FU763" s="36"/>
      <c r="FV763" s="36"/>
      <c r="FW763" s="36"/>
      <c r="FX763" s="36"/>
      <c r="FY763" s="36"/>
      <c r="FZ763" s="36"/>
      <c r="GA763" s="36"/>
      <c r="GB763" s="36"/>
      <c r="GC763" s="36"/>
      <c r="GD763" s="36"/>
      <c r="GE763" s="36"/>
      <c r="GF763" s="36"/>
      <c r="GG763" s="36"/>
      <c r="GH763" s="36"/>
      <c r="GI763" s="36"/>
      <c r="GJ763" s="36"/>
      <c r="GK763" s="36"/>
      <c r="GL763" s="36"/>
      <c r="GM763" s="36"/>
      <c r="GN763" s="36"/>
      <c r="GO763" s="36"/>
      <c r="GP763" s="36"/>
      <c r="GQ763" s="36"/>
      <c r="GR763" s="36"/>
      <c r="GS763" s="36"/>
      <c r="GT763" s="36"/>
      <c r="GU763" s="36"/>
      <c r="GV763" s="36"/>
      <c r="GW763" s="36"/>
      <c r="GX763" s="36"/>
      <c r="GY763" s="36"/>
      <c r="GZ763" s="36"/>
      <c r="HA763" s="36"/>
      <c r="HB763" s="36"/>
      <c r="HC763" s="36"/>
    </row>
    <row r="764" spans="1:211" s="38" customFormat="1" x14ac:dyDescent="0.25">
      <c r="A764" s="51"/>
      <c r="B764" s="97"/>
      <c r="C764" s="98"/>
      <c r="D764" s="19"/>
      <c r="E764" s="19"/>
      <c r="F764" s="19"/>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c r="BU764" s="36"/>
      <c r="BV764" s="36"/>
      <c r="BW764" s="36"/>
      <c r="BX764" s="36"/>
      <c r="BY764" s="36"/>
      <c r="BZ764" s="36"/>
      <c r="CA764" s="36"/>
      <c r="CB764" s="36"/>
      <c r="CC764" s="36"/>
      <c r="CD764" s="36"/>
      <c r="CE764" s="36"/>
      <c r="CF764" s="36"/>
      <c r="CG764" s="36"/>
      <c r="CH764" s="36"/>
      <c r="CI764" s="36"/>
      <c r="CJ764" s="36"/>
      <c r="CK764" s="36"/>
      <c r="CL764" s="36"/>
      <c r="CM764" s="36"/>
      <c r="CN764" s="36"/>
      <c r="CO764" s="36"/>
      <c r="CP764" s="36"/>
      <c r="CQ764" s="36"/>
      <c r="CR764" s="36"/>
      <c r="CS764" s="36"/>
      <c r="CT764" s="36"/>
      <c r="CU764" s="36"/>
      <c r="CV764" s="36"/>
      <c r="CW764" s="36"/>
      <c r="CX764" s="36"/>
      <c r="CY764" s="36"/>
      <c r="CZ764" s="36"/>
      <c r="DA764" s="36"/>
      <c r="DB764" s="36"/>
      <c r="DC764" s="36"/>
      <c r="DD764" s="36"/>
      <c r="DE764" s="36"/>
      <c r="DF764" s="36"/>
      <c r="DG764" s="36"/>
      <c r="DH764" s="36"/>
      <c r="DI764" s="36"/>
      <c r="DJ764" s="36"/>
      <c r="DK764" s="36"/>
      <c r="DL764" s="36"/>
      <c r="DM764" s="36"/>
      <c r="DN764" s="36"/>
      <c r="DO764" s="36"/>
      <c r="DP764" s="36"/>
      <c r="DQ764" s="36"/>
      <c r="DR764" s="36"/>
      <c r="DS764" s="36"/>
      <c r="DT764" s="36"/>
      <c r="DU764" s="36"/>
      <c r="DV764" s="36"/>
      <c r="DW764" s="36"/>
      <c r="DX764" s="36"/>
      <c r="DY764" s="36"/>
      <c r="DZ764" s="36"/>
      <c r="EA764" s="36"/>
      <c r="EB764" s="36"/>
      <c r="EC764" s="36"/>
      <c r="ED764" s="36"/>
      <c r="EE764" s="36"/>
      <c r="EF764" s="36"/>
      <c r="EG764" s="36"/>
      <c r="EH764" s="36"/>
      <c r="EI764" s="36"/>
      <c r="EJ764" s="36"/>
      <c r="EK764" s="36"/>
      <c r="EL764" s="36"/>
      <c r="EM764" s="36"/>
      <c r="EN764" s="36"/>
      <c r="EO764" s="36"/>
      <c r="EP764" s="36"/>
      <c r="EQ764" s="36"/>
      <c r="ER764" s="36"/>
      <c r="ES764" s="36"/>
      <c r="ET764" s="36"/>
      <c r="EU764" s="36"/>
      <c r="EV764" s="36"/>
      <c r="EW764" s="36"/>
      <c r="EX764" s="36"/>
      <c r="EY764" s="36"/>
      <c r="EZ764" s="36"/>
      <c r="FA764" s="36"/>
      <c r="FB764" s="36"/>
      <c r="FC764" s="36"/>
      <c r="FD764" s="36"/>
      <c r="FE764" s="36"/>
      <c r="FF764" s="36"/>
      <c r="FG764" s="36"/>
      <c r="FH764" s="36"/>
      <c r="FI764" s="36"/>
      <c r="FJ764" s="36"/>
      <c r="FK764" s="36"/>
      <c r="FL764" s="36"/>
      <c r="FM764" s="36"/>
      <c r="FN764" s="36"/>
      <c r="FO764" s="36"/>
      <c r="FP764" s="36"/>
      <c r="FQ764" s="36"/>
      <c r="FR764" s="36"/>
      <c r="FS764" s="36"/>
      <c r="FT764" s="36"/>
      <c r="FU764" s="36"/>
      <c r="FV764" s="36"/>
      <c r="FW764" s="36"/>
      <c r="FX764" s="36"/>
      <c r="FY764" s="36"/>
      <c r="FZ764" s="36"/>
      <c r="GA764" s="36"/>
      <c r="GB764" s="36"/>
      <c r="GC764" s="36"/>
      <c r="GD764" s="36"/>
      <c r="GE764" s="36"/>
      <c r="GF764" s="36"/>
      <c r="GG764" s="36"/>
      <c r="GH764" s="36"/>
      <c r="GI764" s="36"/>
      <c r="GJ764" s="36"/>
      <c r="GK764" s="36"/>
      <c r="GL764" s="36"/>
      <c r="GM764" s="36"/>
      <c r="GN764" s="36"/>
      <c r="GO764" s="36"/>
      <c r="GP764" s="36"/>
      <c r="GQ764" s="36"/>
      <c r="GR764" s="36"/>
      <c r="GS764" s="36"/>
      <c r="GT764" s="36"/>
      <c r="GU764" s="36"/>
      <c r="GV764" s="36"/>
      <c r="GW764" s="36"/>
      <c r="GX764" s="36"/>
      <c r="GY764" s="36"/>
      <c r="GZ764" s="36"/>
      <c r="HA764" s="36"/>
      <c r="HB764" s="36"/>
      <c r="HC764" s="36"/>
    </row>
    <row r="765" spans="1:211" s="38" customFormat="1" x14ac:dyDescent="0.25">
      <c r="A765" s="51"/>
      <c r="B765" s="97"/>
      <c r="C765" s="98"/>
      <c r="D765" s="19"/>
      <c r="E765" s="19"/>
      <c r="F765" s="19"/>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c r="CY765" s="36"/>
      <c r="CZ765" s="36"/>
      <c r="DA765" s="36"/>
      <c r="DB765" s="36"/>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c r="EB765" s="36"/>
      <c r="EC765" s="36"/>
      <c r="ED765" s="36"/>
      <c r="EE765" s="36"/>
      <c r="EF765" s="36"/>
      <c r="EG765" s="36"/>
      <c r="EH765" s="36"/>
      <c r="EI765" s="36"/>
      <c r="EJ765" s="36"/>
      <c r="EK765" s="36"/>
      <c r="EL765" s="36"/>
      <c r="EM765" s="36"/>
      <c r="EN765" s="36"/>
      <c r="EO765" s="36"/>
      <c r="EP765" s="36"/>
      <c r="EQ765" s="36"/>
      <c r="ER765" s="36"/>
      <c r="ES765" s="36"/>
      <c r="ET765" s="36"/>
      <c r="EU765" s="36"/>
      <c r="EV765" s="36"/>
      <c r="EW765" s="36"/>
      <c r="EX765" s="36"/>
      <c r="EY765" s="36"/>
      <c r="EZ765" s="36"/>
      <c r="FA765" s="36"/>
      <c r="FB765" s="36"/>
      <c r="FC765" s="36"/>
      <c r="FD765" s="36"/>
      <c r="FE765" s="36"/>
      <c r="FF765" s="36"/>
      <c r="FG765" s="36"/>
      <c r="FH765" s="36"/>
      <c r="FI765" s="36"/>
      <c r="FJ765" s="36"/>
      <c r="FK765" s="36"/>
      <c r="FL765" s="36"/>
      <c r="FM765" s="36"/>
      <c r="FN765" s="36"/>
      <c r="FO765" s="36"/>
      <c r="FP765" s="36"/>
      <c r="FQ765" s="36"/>
      <c r="FR765" s="36"/>
      <c r="FS765" s="36"/>
      <c r="FT765" s="36"/>
      <c r="FU765" s="36"/>
      <c r="FV765" s="36"/>
      <c r="FW765" s="36"/>
      <c r="FX765" s="36"/>
      <c r="FY765" s="36"/>
      <c r="FZ765" s="36"/>
      <c r="GA765" s="36"/>
      <c r="GB765" s="36"/>
      <c r="GC765" s="36"/>
      <c r="GD765" s="36"/>
      <c r="GE765" s="36"/>
      <c r="GF765" s="36"/>
      <c r="GG765" s="36"/>
      <c r="GH765" s="36"/>
      <c r="GI765" s="36"/>
      <c r="GJ765" s="36"/>
      <c r="GK765" s="36"/>
      <c r="GL765" s="36"/>
      <c r="GM765" s="36"/>
      <c r="GN765" s="36"/>
      <c r="GO765" s="36"/>
      <c r="GP765" s="36"/>
      <c r="GQ765" s="36"/>
      <c r="GR765" s="36"/>
      <c r="GS765" s="36"/>
      <c r="GT765" s="36"/>
      <c r="GU765" s="36"/>
      <c r="GV765" s="36"/>
      <c r="GW765" s="36"/>
      <c r="GX765" s="36"/>
      <c r="GY765" s="36"/>
      <c r="GZ765" s="36"/>
      <c r="HA765" s="36"/>
      <c r="HB765" s="36"/>
      <c r="HC765" s="36"/>
    </row>
    <row r="766" spans="1:211" s="38" customFormat="1" x14ac:dyDescent="0.25">
      <c r="A766" s="51"/>
      <c r="B766" s="97"/>
      <c r="C766" s="98"/>
      <c r="D766" s="19"/>
      <c r="E766" s="19"/>
      <c r="F766" s="19"/>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c r="BV766" s="36"/>
      <c r="BW766" s="36"/>
      <c r="BX766" s="36"/>
      <c r="BY766" s="36"/>
      <c r="BZ766" s="36"/>
      <c r="CA766" s="36"/>
      <c r="CB766" s="36"/>
      <c r="CC766" s="36"/>
      <c r="CD766" s="36"/>
      <c r="CE766" s="36"/>
      <c r="CF766" s="36"/>
      <c r="CG766" s="36"/>
      <c r="CH766" s="36"/>
      <c r="CI766" s="36"/>
      <c r="CJ766" s="36"/>
      <c r="CK766" s="36"/>
      <c r="CL766" s="36"/>
      <c r="CM766" s="36"/>
      <c r="CN766" s="36"/>
      <c r="CO766" s="36"/>
      <c r="CP766" s="36"/>
      <c r="CQ766" s="36"/>
      <c r="CR766" s="36"/>
      <c r="CS766" s="36"/>
      <c r="CT766" s="36"/>
      <c r="CU766" s="36"/>
      <c r="CV766" s="36"/>
      <c r="CW766" s="36"/>
      <c r="CX766" s="36"/>
      <c r="CY766" s="36"/>
      <c r="CZ766" s="36"/>
      <c r="DA766" s="36"/>
      <c r="DB766" s="36"/>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c r="EB766" s="36"/>
      <c r="EC766" s="36"/>
      <c r="ED766" s="36"/>
      <c r="EE766" s="36"/>
      <c r="EF766" s="36"/>
      <c r="EG766" s="36"/>
      <c r="EH766" s="36"/>
      <c r="EI766" s="36"/>
      <c r="EJ766" s="36"/>
      <c r="EK766" s="36"/>
      <c r="EL766" s="36"/>
      <c r="EM766" s="36"/>
      <c r="EN766" s="36"/>
      <c r="EO766" s="36"/>
      <c r="EP766" s="36"/>
      <c r="EQ766" s="36"/>
      <c r="ER766" s="36"/>
      <c r="ES766" s="36"/>
      <c r="ET766" s="36"/>
      <c r="EU766" s="36"/>
      <c r="EV766" s="36"/>
      <c r="EW766" s="36"/>
      <c r="EX766" s="36"/>
      <c r="EY766" s="36"/>
      <c r="EZ766" s="36"/>
      <c r="FA766" s="36"/>
      <c r="FB766" s="36"/>
      <c r="FC766" s="36"/>
      <c r="FD766" s="36"/>
      <c r="FE766" s="36"/>
      <c r="FF766" s="36"/>
      <c r="FG766" s="36"/>
      <c r="FH766" s="36"/>
      <c r="FI766" s="36"/>
      <c r="FJ766" s="36"/>
      <c r="FK766" s="36"/>
      <c r="FL766" s="36"/>
      <c r="FM766" s="36"/>
      <c r="FN766" s="36"/>
      <c r="FO766" s="36"/>
      <c r="FP766" s="36"/>
      <c r="FQ766" s="36"/>
      <c r="FR766" s="36"/>
      <c r="FS766" s="36"/>
      <c r="FT766" s="36"/>
      <c r="FU766" s="36"/>
      <c r="FV766" s="36"/>
      <c r="FW766" s="36"/>
      <c r="FX766" s="36"/>
      <c r="FY766" s="36"/>
      <c r="FZ766" s="36"/>
      <c r="GA766" s="36"/>
      <c r="GB766" s="36"/>
      <c r="GC766" s="36"/>
      <c r="GD766" s="36"/>
      <c r="GE766" s="36"/>
      <c r="GF766" s="36"/>
      <c r="GG766" s="36"/>
      <c r="GH766" s="36"/>
      <c r="GI766" s="36"/>
      <c r="GJ766" s="36"/>
      <c r="GK766" s="36"/>
      <c r="GL766" s="36"/>
      <c r="GM766" s="36"/>
      <c r="GN766" s="36"/>
      <c r="GO766" s="36"/>
      <c r="GP766" s="36"/>
      <c r="GQ766" s="36"/>
      <c r="GR766" s="36"/>
      <c r="GS766" s="36"/>
      <c r="GT766" s="36"/>
      <c r="GU766" s="36"/>
      <c r="GV766" s="36"/>
      <c r="GW766" s="36"/>
      <c r="GX766" s="36"/>
      <c r="GY766" s="36"/>
      <c r="GZ766" s="36"/>
      <c r="HA766" s="36"/>
      <c r="HB766" s="36"/>
      <c r="HC766" s="36"/>
    </row>
    <row r="767" spans="1:211" s="38" customFormat="1" x14ac:dyDescent="0.25">
      <c r="A767" s="51"/>
      <c r="B767" s="97"/>
      <c r="C767" s="98"/>
      <c r="D767" s="19"/>
      <c r="E767" s="19"/>
      <c r="F767" s="19"/>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c r="BU767" s="36"/>
      <c r="BV767" s="36"/>
      <c r="BW767" s="36"/>
      <c r="BX767" s="36"/>
      <c r="BY767" s="36"/>
      <c r="BZ767" s="36"/>
      <c r="CA767" s="36"/>
      <c r="CB767" s="36"/>
      <c r="CC767" s="36"/>
      <c r="CD767" s="36"/>
      <c r="CE767" s="36"/>
      <c r="CF767" s="36"/>
      <c r="CG767" s="36"/>
      <c r="CH767" s="36"/>
      <c r="CI767" s="36"/>
      <c r="CJ767" s="36"/>
      <c r="CK767" s="36"/>
      <c r="CL767" s="36"/>
      <c r="CM767" s="36"/>
      <c r="CN767" s="36"/>
      <c r="CO767" s="36"/>
      <c r="CP767" s="36"/>
      <c r="CQ767" s="36"/>
      <c r="CR767" s="36"/>
      <c r="CS767" s="36"/>
      <c r="CT767" s="36"/>
      <c r="CU767" s="36"/>
      <c r="CV767" s="36"/>
      <c r="CW767" s="36"/>
      <c r="CX767" s="36"/>
      <c r="CY767" s="36"/>
      <c r="CZ767" s="36"/>
      <c r="DA767" s="36"/>
      <c r="DB767" s="36"/>
      <c r="DC767" s="36"/>
      <c r="DD767" s="36"/>
      <c r="DE767" s="36"/>
      <c r="DF767" s="36"/>
      <c r="DG767" s="36"/>
      <c r="DH767" s="36"/>
      <c r="DI767" s="36"/>
      <c r="DJ767" s="36"/>
      <c r="DK767" s="36"/>
      <c r="DL767" s="36"/>
      <c r="DM767" s="36"/>
      <c r="DN767" s="36"/>
      <c r="DO767" s="36"/>
      <c r="DP767" s="36"/>
      <c r="DQ767" s="36"/>
      <c r="DR767" s="36"/>
      <c r="DS767" s="36"/>
      <c r="DT767" s="36"/>
      <c r="DU767" s="36"/>
      <c r="DV767" s="36"/>
      <c r="DW767" s="36"/>
      <c r="DX767" s="36"/>
      <c r="DY767" s="36"/>
      <c r="DZ767" s="36"/>
      <c r="EA767" s="36"/>
      <c r="EB767" s="36"/>
      <c r="EC767" s="36"/>
      <c r="ED767" s="36"/>
      <c r="EE767" s="36"/>
      <c r="EF767" s="36"/>
      <c r="EG767" s="36"/>
      <c r="EH767" s="36"/>
      <c r="EI767" s="36"/>
      <c r="EJ767" s="36"/>
      <c r="EK767" s="36"/>
      <c r="EL767" s="36"/>
      <c r="EM767" s="36"/>
      <c r="EN767" s="36"/>
      <c r="EO767" s="36"/>
      <c r="EP767" s="36"/>
      <c r="EQ767" s="36"/>
      <c r="ER767" s="36"/>
      <c r="ES767" s="36"/>
      <c r="ET767" s="36"/>
      <c r="EU767" s="36"/>
      <c r="EV767" s="36"/>
      <c r="EW767" s="36"/>
      <c r="EX767" s="36"/>
      <c r="EY767" s="36"/>
      <c r="EZ767" s="36"/>
      <c r="FA767" s="36"/>
      <c r="FB767" s="36"/>
      <c r="FC767" s="36"/>
      <c r="FD767" s="36"/>
      <c r="FE767" s="36"/>
      <c r="FF767" s="36"/>
      <c r="FG767" s="36"/>
      <c r="FH767" s="36"/>
      <c r="FI767" s="36"/>
      <c r="FJ767" s="36"/>
      <c r="FK767" s="36"/>
      <c r="FL767" s="36"/>
      <c r="FM767" s="36"/>
      <c r="FN767" s="36"/>
      <c r="FO767" s="36"/>
      <c r="FP767" s="36"/>
      <c r="FQ767" s="36"/>
      <c r="FR767" s="36"/>
      <c r="FS767" s="36"/>
      <c r="FT767" s="36"/>
      <c r="FU767" s="36"/>
      <c r="FV767" s="36"/>
      <c r="FW767" s="36"/>
      <c r="FX767" s="36"/>
      <c r="FY767" s="36"/>
      <c r="FZ767" s="36"/>
      <c r="GA767" s="36"/>
      <c r="GB767" s="36"/>
      <c r="GC767" s="36"/>
      <c r="GD767" s="36"/>
      <c r="GE767" s="36"/>
      <c r="GF767" s="36"/>
      <c r="GG767" s="36"/>
      <c r="GH767" s="36"/>
      <c r="GI767" s="36"/>
      <c r="GJ767" s="36"/>
      <c r="GK767" s="36"/>
      <c r="GL767" s="36"/>
      <c r="GM767" s="36"/>
      <c r="GN767" s="36"/>
      <c r="GO767" s="36"/>
      <c r="GP767" s="36"/>
      <c r="GQ767" s="36"/>
      <c r="GR767" s="36"/>
      <c r="GS767" s="36"/>
      <c r="GT767" s="36"/>
      <c r="GU767" s="36"/>
      <c r="GV767" s="36"/>
      <c r="GW767" s="36"/>
      <c r="GX767" s="36"/>
      <c r="GY767" s="36"/>
      <c r="GZ767" s="36"/>
      <c r="HA767" s="36"/>
      <c r="HB767" s="36"/>
      <c r="HC767" s="36"/>
    </row>
    <row r="768" spans="1:211" s="38" customFormat="1" x14ac:dyDescent="0.25">
      <c r="A768" s="51"/>
      <c r="B768" s="97"/>
      <c r="C768" s="98"/>
      <c r="D768" s="19"/>
      <c r="E768" s="19"/>
      <c r="F768" s="19"/>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c r="BU768" s="36"/>
      <c r="BV768" s="36"/>
      <c r="BW768" s="36"/>
      <c r="BX768" s="36"/>
      <c r="BY768" s="36"/>
      <c r="BZ768" s="36"/>
      <c r="CA768" s="36"/>
      <c r="CB768" s="36"/>
      <c r="CC768" s="36"/>
      <c r="CD768" s="36"/>
      <c r="CE768" s="36"/>
      <c r="CF768" s="36"/>
      <c r="CG768" s="36"/>
      <c r="CH768" s="36"/>
      <c r="CI768" s="36"/>
      <c r="CJ768" s="36"/>
      <c r="CK768" s="36"/>
      <c r="CL768" s="36"/>
      <c r="CM768" s="36"/>
      <c r="CN768" s="36"/>
      <c r="CO768" s="36"/>
      <c r="CP768" s="36"/>
      <c r="CQ768" s="36"/>
      <c r="CR768" s="36"/>
      <c r="CS768" s="36"/>
      <c r="CT768" s="36"/>
      <c r="CU768" s="36"/>
      <c r="CV768" s="36"/>
      <c r="CW768" s="36"/>
      <c r="CX768" s="36"/>
      <c r="CY768" s="36"/>
      <c r="CZ768" s="36"/>
      <c r="DA768" s="36"/>
      <c r="DB768" s="36"/>
      <c r="DC768" s="36"/>
      <c r="DD768" s="36"/>
      <c r="DE768" s="36"/>
      <c r="DF768" s="36"/>
      <c r="DG768" s="36"/>
      <c r="DH768" s="36"/>
      <c r="DI768" s="36"/>
      <c r="DJ768" s="36"/>
      <c r="DK768" s="36"/>
      <c r="DL768" s="36"/>
      <c r="DM768" s="36"/>
      <c r="DN768" s="36"/>
      <c r="DO768" s="36"/>
      <c r="DP768" s="36"/>
      <c r="DQ768" s="36"/>
      <c r="DR768" s="36"/>
      <c r="DS768" s="36"/>
      <c r="DT768" s="36"/>
      <c r="DU768" s="36"/>
      <c r="DV768" s="36"/>
      <c r="DW768" s="36"/>
      <c r="DX768" s="36"/>
      <c r="DY768" s="36"/>
      <c r="DZ768" s="36"/>
      <c r="EA768" s="36"/>
      <c r="EB768" s="36"/>
      <c r="EC768" s="36"/>
      <c r="ED768" s="36"/>
      <c r="EE768" s="36"/>
      <c r="EF768" s="36"/>
      <c r="EG768" s="36"/>
      <c r="EH768" s="36"/>
      <c r="EI768" s="36"/>
      <c r="EJ768" s="36"/>
      <c r="EK768" s="36"/>
      <c r="EL768" s="36"/>
      <c r="EM768" s="36"/>
      <c r="EN768" s="36"/>
      <c r="EO768" s="36"/>
      <c r="EP768" s="36"/>
      <c r="EQ768" s="36"/>
      <c r="ER768" s="36"/>
      <c r="ES768" s="36"/>
      <c r="ET768" s="36"/>
      <c r="EU768" s="36"/>
      <c r="EV768" s="36"/>
      <c r="EW768" s="36"/>
      <c r="EX768" s="36"/>
      <c r="EY768" s="36"/>
      <c r="EZ768" s="36"/>
      <c r="FA768" s="36"/>
      <c r="FB768" s="36"/>
      <c r="FC768" s="36"/>
      <c r="FD768" s="36"/>
      <c r="FE768" s="36"/>
      <c r="FF768" s="36"/>
      <c r="FG768" s="36"/>
      <c r="FH768" s="36"/>
      <c r="FI768" s="36"/>
      <c r="FJ768" s="36"/>
      <c r="FK768" s="36"/>
      <c r="FL768" s="36"/>
      <c r="FM768" s="36"/>
      <c r="FN768" s="36"/>
      <c r="FO768" s="36"/>
      <c r="FP768" s="36"/>
      <c r="FQ768" s="36"/>
      <c r="FR768" s="36"/>
      <c r="FS768" s="36"/>
      <c r="FT768" s="36"/>
      <c r="FU768" s="36"/>
      <c r="FV768" s="36"/>
      <c r="FW768" s="36"/>
      <c r="FX768" s="36"/>
      <c r="FY768" s="36"/>
      <c r="FZ768" s="36"/>
      <c r="GA768" s="36"/>
      <c r="GB768" s="36"/>
      <c r="GC768" s="36"/>
      <c r="GD768" s="36"/>
      <c r="GE768" s="36"/>
      <c r="GF768" s="36"/>
      <c r="GG768" s="36"/>
      <c r="GH768" s="36"/>
      <c r="GI768" s="36"/>
      <c r="GJ768" s="36"/>
      <c r="GK768" s="36"/>
      <c r="GL768" s="36"/>
      <c r="GM768" s="36"/>
      <c r="GN768" s="36"/>
      <c r="GO768" s="36"/>
      <c r="GP768" s="36"/>
      <c r="GQ768" s="36"/>
      <c r="GR768" s="36"/>
      <c r="GS768" s="36"/>
      <c r="GT768" s="36"/>
      <c r="GU768" s="36"/>
      <c r="GV768" s="36"/>
      <c r="GW768" s="36"/>
      <c r="GX768" s="36"/>
      <c r="GY768" s="36"/>
      <c r="GZ768" s="36"/>
      <c r="HA768" s="36"/>
      <c r="HB768" s="36"/>
      <c r="HC768" s="36"/>
    </row>
    <row r="769" spans="1:211" s="38" customFormat="1" x14ac:dyDescent="0.25">
      <c r="A769" s="51"/>
      <c r="B769" s="97"/>
      <c r="C769" s="98"/>
      <c r="D769" s="19"/>
      <c r="E769" s="19"/>
      <c r="F769" s="19"/>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c r="BU769" s="36"/>
      <c r="BV769" s="36"/>
      <c r="BW769" s="36"/>
      <c r="BX769" s="36"/>
      <c r="BY769" s="36"/>
      <c r="BZ769" s="36"/>
      <c r="CA769" s="36"/>
      <c r="CB769" s="36"/>
      <c r="CC769" s="36"/>
      <c r="CD769" s="36"/>
      <c r="CE769" s="36"/>
      <c r="CF769" s="36"/>
      <c r="CG769" s="36"/>
      <c r="CH769" s="36"/>
      <c r="CI769" s="36"/>
      <c r="CJ769" s="36"/>
      <c r="CK769" s="36"/>
      <c r="CL769" s="36"/>
      <c r="CM769" s="36"/>
      <c r="CN769" s="36"/>
      <c r="CO769" s="36"/>
      <c r="CP769" s="36"/>
      <c r="CQ769" s="36"/>
      <c r="CR769" s="36"/>
      <c r="CS769" s="36"/>
      <c r="CT769" s="36"/>
      <c r="CU769" s="36"/>
      <c r="CV769" s="36"/>
      <c r="CW769" s="36"/>
      <c r="CX769" s="36"/>
      <c r="CY769" s="36"/>
      <c r="CZ769" s="36"/>
      <c r="DA769" s="36"/>
      <c r="DB769" s="36"/>
      <c r="DC769" s="36"/>
      <c r="DD769" s="36"/>
      <c r="DE769" s="36"/>
      <c r="DF769" s="36"/>
      <c r="DG769" s="36"/>
      <c r="DH769" s="36"/>
      <c r="DI769" s="36"/>
      <c r="DJ769" s="36"/>
      <c r="DK769" s="36"/>
      <c r="DL769" s="36"/>
      <c r="DM769" s="36"/>
      <c r="DN769" s="36"/>
      <c r="DO769" s="36"/>
      <c r="DP769" s="36"/>
      <c r="DQ769" s="36"/>
      <c r="DR769" s="36"/>
      <c r="DS769" s="36"/>
      <c r="DT769" s="36"/>
      <c r="DU769" s="36"/>
      <c r="DV769" s="36"/>
      <c r="DW769" s="36"/>
      <c r="DX769" s="36"/>
      <c r="DY769" s="36"/>
      <c r="DZ769" s="36"/>
      <c r="EA769" s="36"/>
      <c r="EB769" s="36"/>
      <c r="EC769" s="36"/>
      <c r="ED769" s="36"/>
      <c r="EE769" s="36"/>
      <c r="EF769" s="36"/>
      <c r="EG769" s="36"/>
      <c r="EH769" s="36"/>
      <c r="EI769" s="36"/>
      <c r="EJ769" s="36"/>
      <c r="EK769" s="36"/>
      <c r="EL769" s="36"/>
      <c r="EM769" s="36"/>
      <c r="EN769" s="36"/>
      <c r="EO769" s="36"/>
      <c r="EP769" s="36"/>
      <c r="EQ769" s="36"/>
      <c r="ER769" s="36"/>
      <c r="ES769" s="36"/>
      <c r="ET769" s="36"/>
      <c r="EU769" s="36"/>
      <c r="EV769" s="36"/>
      <c r="EW769" s="36"/>
      <c r="EX769" s="36"/>
      <c r="EY769" s="36"/>
      <c r="EZ769" s="36"/>
      <c r="FA769" s="36"/>
      <c r="FB769" s="36"/>
      <c r="FC769" s="36"/>
      <c r="FD769" s="36"/>
      <c r="FE769" s="36"/>
      <c r="FF769" s="36"/>
      <c r="FG769" s="36"/>
      <c r="FH769" s="36"/>
      <c r="FI769" s="36"/>
      <c r="FJ769" s="36"/>
      <c r="FK769" s="36"/>
      <c r="FL769" s="36"/>
      <c r="FM769" s="36"/>
      <c r="FN769" s="36"/>
      <c r="FO769" s="36"/>
      <c r="FP769" s="36"/>
      <c r="FQ769" s="36"/>
      <c r="FR769" s="36"/>
      <c r="FS769" s="36"/>
      <c r="FT769" s="36"/>
      <c r="FU769" s="36"/>
      <c r="FV769" s="36"/>
      <c r="FW769" s="36"/>
      <c r="FX769" s="36"/>
      <c r="FY769" s="36"/>
      <c r="FZ769" s="36"/>
      <c r="GA769" s="36"/>
      <c r="GB769" s="36"/>
      <c r="GC769" s="36"/>
      <c r="GD769" s="36"/>
      <c r="GE769" s="36"/>
      <c r="GF769" s="36"/>
      <c r="GG769" s="36"/>
      <c r="GH769" s="36"/>
      <c r="GI769" s="36"/>
      <c r="GJ769" s="36"/>
      <c r="GK769" s="36"/>
      <c r="GL769" s="36"/>
      <c r="GM769" s="36"/>
      <c r="GN769" s="36"/>
      <c r="GO769" s="36"/>
      <c r="GP769" s="36"/>
      <c r="GQ769" s="36"/>
      <c r="GR769" s="36"/>
      <c r="GS769" s="36"/>
      <c r="GT769" s="36"/>
      <c r="GU769" s="36"/>
      <c r="GV769" s="36"/>
      <c r="GW769" s="36"/>
      <c r="GX769" s="36"/>
      <c r="GY769" s="36"/>
      <c r="GZ769" s="36"/>
      <c r="HA769" s="36"/>
      <c r="HB769" s="36"/>
      <c r="HC769" s="36"/>
    </row>
    <row r="770" spans="1:211" s="38" customFormat="1" x14ac:dyDescent="0.25">
      <c r="A770" s="51"/>
      <c r="B770" s="97"/>
      <c r="C770" s="98"/>
      <c r="D770" s="19"/>
      <c r="E770" s="19"/>
      <c r="F770" s="19"/>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c r="BU770" s="36"/>
      <c r="BV770" s="36"/>
      <c r="BW770" s="36"/>
      <c r="BX770" s="36"/>
      <c r="BY770" s="36"/>
      <c r="BZ770" s="36"/>
      <c r="CA770" s="36"/>
      <c r="CB770" s="36"/>
      <c r="CC770" s="36"/>
      <c r="CD770" s="36"/>
      <c r="CE770" s="36"/>
      <c r="CF770" s="36"/>
      <c r="CG770" s="36"/>
      <c r="CH770" s="36"/>
      <c r="CI770" s="36"/>
      <c r="CJ770" s="36"/>
      <c r="CK770" s="36"/>
      <c r="CL770" s="36"/>
      <c r="CM770" s="36"/>
      <c r="CN770" s="36"/>
      <c r="CO770" s="36"/>
      <c r="CP770" s="36"/>
      <c r="CQ770" s="36"/>
      <c r="CR770" s="36"/>
      <c r="CS770" s="36"/>
      <c r="CT770" s="36"/>
      <c r="CU770" s="36"/>
      <c r="CV770" s="36"/>
      <c r="CW770" s="36"/>
      <c r="CX770" s="36"/>
      <c r="CY770" s="36"/>
      <c r="CZ770" s="36"/>
      <c r="DA770" s="36"/>
      <c r="DB770" s="36"/>
      <c r="DC770" s="36"/>
      <c r="DD770" s="36"/>
      <c r="DE770" s="36"/>
      <c r="DF770" s="36"/>
      <c r="DG770" s="36"/>
      <c r="DH770" s="36"/>
      <c r="DI770" s="36"/>
      <c r="DJ770" s="36"/>
      <c r="DK770" s="36"/>
      <c r="DL770" s="36"/>
      <c r="DM770" s="36"/>
      <c r="DN770" s="36"/>
      <c r="DO770" s="36"/>
      <c r="DP770" s="36"/>
      <c r="DQ770" s="36"/>
      <c r="DR770" s="36"/>
      <c r="DS770" s="36"/>
      <c r="DT770" s="36"/>
      <c r="DU770" s="36"/>
      <c r="DV770" s="36"/>
      <c r="DW770" s="36"/>
      <c r="DX770" s="36"/>
      <c r="DY770" s="36"/>
      <c r="DZ770" s="36"/>
      <c r="EA770" s="36"/>
      <c r="EB770" s="36"/>
      <c r="EC770" s="36"/>
      <c r="ED770" s="36"/>
      <c r="EE770" s="36"/>
      <c r="EF770" s="36"/>
      <c r="EG770" s="36"/>
      <c r="EH770" s="36"/>
      <c r="EI770" s="36"/>
      <c r="EJ770" s="36"/>
      <c r="EK770" s="36"/>
      <c r="EL770" s="36"/>
      <c r="EM770" s="36"/>
      <c r="EN770" s="36"/>
      <c r="EO770" s="36"/>
      <c r="EP770" s="36"/>
      <c r="EQ770" s="36"/>
      <c r="ER770" s="36"/>
      <c r="ES770" s="36"/>
      <c r="ET770" s="36"/>
      <c r="EU770" s="36"/>
      <c r="EV770" s="36"/>
      <c r="EW770" s="36"/>
      <c r="EX770" s="36"/>
      <c r="EY770" s="36"/>
      <c r="EZ770" s="36"/>
      <c r="FA770" s="36"/>
      <c r="FB770" s="36"/>
      <c r="FC770" s="36"/>
      <c r="FD770" s="36"/>
      <c r="FE770" s="36"/>
      <c r="FF770" s="36"/>
      <c r="FG770" s="36"/>
      <c r="FH770" s="36"/>
      <c r="FI770" s="36"/>
      <c r="FJ770" s="36"/>
      <c r="FK770" s="36"/>
      <c r="FL770" s="36"/>
      <c r="FM770" s="36"/>
      <c r="FN770" s="36"/>
      <c r="FO770" s="36"/>
      <c r="FP770" s="36"/>
      <c r="FQ770" s="36"/>
      <c r="FR770" s="36"/>
      <c r="FS770" s="36"/>
      <c r="FT770" s="36"/>
      <c r="FU770" s="36"/>
      <c r="FV770" s="36"/>
      <c r="FW770" s="36"/>
      <c r="FX770" s="36"/>
      <c r="FY770" s="36"/>
      <c r="FZ770" s="36"/>
      <c r="GA770" s="36"/>
      <c r="GB770" s="36"/>
      <c r="GC770" s="36"/>
      <c r="GD770" s="36"/>
      <c r="GE770" s="36"/>
      <c r="GF770" s="36"/>
      <c r="GG770" s="36"/>
      <c r="GH770" s="36"/>
      <c r="GI770" s="36"/>
      <c r="GJ770" s="36"/>
      <c r="GK770" s="36"/>
      <c r="GL770" s="36"/>
      <c r="GM770" s="36"/>
      <c r="GN770" s="36"/>
      <c r="GO770" s="36"/>
      <c r="GP770" s="36"/>
      <c r="GQ770" s="36"/>
      <c r="GR770" s="36"/>
      <c r="GS770" s="36"/>
      <c r="GT770" s="36"/>
      <c r="GU770" s="36"/>
      <c r="GV770" s="36"/>
      <c r="GW770" s="36"/>
      <c r="GX770" s="36"/>
      <c r="GY770" s="36"/>
      <c r="GZ770" s="36"/>
      <c r="HA770" s="36"/>
      <c r="HB770" s="36"/>
      <c r="HC770" s="36"/>
    </row>
    <row r="771" spans="1:211" s="38" customFormat="1" x14ac:dyDescent="0.25">
      <c r="A771" s="51"/>
      <c r="B771" s="97"/>
      <c r="C771" s="98"/>
      <c r="D771" s="19"/>
      <c r="E771" s="19"/>
      <c r="F771" s="19"/>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c r="BU771" s="36"/>
      <c r="BV771" s="36"/>
      <c r="BW771" s="36"/>
      <c r="BX771" s="36"/>
      <c r="BY771" s="36"/>
      <c r="BZ771" s="36"/>
      <c r="CA771" s="36"/>
      <c r="CB771" s="36"/>
      <c r="CC771" s="36"/>
      <c r="CD771" s="36"/>
      <c r="CE771" s="36"/>
      <c r="CF771" s="36"/>
      <c r="CG771" s="36"/>
      <c r="CH771" s="36"/>
      <c r="CI771" s="36"/>
      <c r="CJ771" s="36"/>
      <c r="CK771" s="36"/>
      <c r="CL771" s="36"/>
      <c r="CM771" s="36"/>
      <c r="CN771" s="36"/>
      <c r="CO771" s="36"/>
      <c r="CP771" s="36"/>
      <c r="CQ771" s="36"/>
      <c r="CR771" s="36"/>
      <c r="CS771" s="36"/>
      <c r="CT771" s="36"/>
      <c r="CU771" s="36"/>
      <c r="CV771" s="36"/>
      <c r="CW771" s="36"/>
      <c r="CX771" s="36"/>
      <c r="CY771" s="36"/>
      <c r="CZ771" s="36"/>
      <c r="DA771" s="36"/>
      <c r="DB771" s="36"/>
      <c r="DC771" s="36"/>
      <c r="DD771" s="36"/>
      <c r="DE771" s="36"/>
      <c r="DF771" s="36"/>
      <c r="DG771" s="36"/>
      <c r="DH771" s="36"/>
      <c r="DI771" s="36"/>
      <c r="DJ771" s="36"/>
      <c r="DK771" s="36"/>
      <c r="DL771" s="36"/>
      <c r="DM771" s="36"/>
      <c r="DN771" s="36"/>
      <c r="DO771" s="36"/>
      <c r="DP771" s="36"/>
      <c r="DQ771" s="36"/>
      <c r="DR771" s="36"/>
      <c r="DS771" s="36"/>
      <c r="DT771" s="36"/>
      <c r="DU771" s="36"/>
      <c r="DV771" s="36"/>
      <c r="DW771" s="36"/>
      <c r="DX771" s="36"/>
      <c r="DY771" s="36"/>
      <c r="DZ771" s="36"/>
      <c r="EA771" s="36"/>
      <c r="EB771" s="36"/>
      <c r="EC771" s="36"/>
      <c r="ED771" s="36"/>
      <c r="EE771" s="36"/>
      <c r="EF771" s="36"/>
      <c r="EG771" s="36"/>
      <c r="EH771" s="36"/>
      <c r="EI771" s="36"/>
      <c r="EJ771" s="36"/>
      <c r="EK771" s="36"/>
      <c r="EL771" s="36"/>
      <c r="EM771" s="36"/>
      <c r="EN771" s="36"/>
      <c r="EO771" s="36"/>
      <c r="EP771" s="36"/>
      <c r="EQ771" s="36"/>
      <c r="ER771" s="36"/>
      <c r="ES771" s="36"/>
      <c r="ET771" s="36"/>
      <c r="EU771" s="36"/>
      <c r="EV771" s="36"/>
      <c r="EW771" s="36"/>
      <c r="EX771" s="36"/>
      <c r="EY771" s="36"/>
      <c r="EZ771" s="36"/>
      <c r="FA771" s="36"/>
      <c r="FB771" s="36"/>
      <c r="FC771" s="36"/>
      <c r="FD771" s="36"/>
      <c r="FE771" s="36"/>
      <c r="FF771" s="36"/>
      <c r="FG771" s="36"/>
      <c r="FH771" s="36"/>
      <c r="FI771" s="36"/>
      <c r="FJ771" s="36"/>
      <c r="FK771" s="36"/>
      <c r="FL771" s="36"/>
      <c r="FM771" s="36"/>
      <c r="FN771" s="36"/>
      <c r="FO771" s="36"/>
      <c r="FP771" s="36"/>
      <c r="FQ771" s="36"/>
      <c r="FR771" s="36"/>
      <c r="FS771" s="36"/>
      <c r="FT771" s="36"/>
      <c r="FU771" s="36"/>
      <c r="FV771" s="36"/>
      <c r="FW771" s="36"/>
      <c r="FX771" s="36"/>
      <c r="FY771" s="36"/>
      <c r="FZ771" s="36"/>
      <c r="GA771" s="36"/>
      <c r="GB771" s="36"/>
      <c r="GC771" s="36"/>
      <c r="GD771" s="36"/>
      <c r="GE771" s="36"/>
      <c r="GF771" s="36"/>
      <c r="GG771" s="36"/>
      <c r="GH771" s="36"/>
      <c r="GI771" s="36"/>
      <c r="GJ771" s="36"/>
      <c r="GK771" s="36"/>
      <c r="GL771" s="36"/>
      <c r="GM771" s="36"/>
      <c r="GN771" s="36"/>
      <c r="GO771" s="36"/>
      <c r="GP771" s="36"/>
      <c r="GQ771" s="36"/>
      <c r="GR771" s="36"/>
      <c r="GS771" s="36"/>
      <c r="GT771" s="36"/>
      <c r="GU771" s="36"/>
      <c r="GV771" s="36"/>
      <c r="GW771" s="36"/>
      <c r="GX771" s="36"/>
      <c r="GY771" s="36"/>
      <c r="GZ771" s="36"/>
      <c r="HA771" s="36"/>
      <c r="HB771" s="36"/>
      <c r="HC771" s="36"/>
    </row>
    <row r="772" spans="1:211" s="38" customFormat="1" x14ac:dyDescent="0.25">
      <c r="A772" s="51"/>
      <c r="B772" s="97"/>
      <c r="C772" s="98"/>
      <c r="D772" s="19"/>
      <c r="E772" s="19"/>
      <c r="F772" s="19"/>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c r="BU772" s="36"/>
      <c r="BV772" s="36"/>
      <c r="BW772" s="36"/>
      <c r="BX772" s="36"/>
      <c r="BY772" s="36"/>
      <c r="BZ772" s="36"/>
      <c r="CA772" s="36"/>
      <c r="CB772" s="36"/>
      <c r="CC772" s="36"/>
      <c r="CD772" s="36"/>
      <c r="CE772" s="36"/>
      <c r="CF772" s="36"/>
      <c r="CG772" s="36"/>
      <c r="CH772" s="36"/>
      <c r="CI772" s="36"/>
      <c r="CJ772" s="36"/>
      <c r="CK772" s="36"/>
      <c r="CL772" s="36"/>
      <c r="CM772" s="36"/>
      <c r="CN772" s="36"/>
      <c r="CO772" s="36"/>
      <c r="CP772" s="36"/>
      <c r="CQ772" s="36"/>
      <c r="CR772" s="36"/>
      <c r="CS772" s="36"/>
      <c r="CT772" s="36"/>
      <c r="CU772" s="36"/>
      <c r="CV772" s="36"/>
      <c r="CW772" s="36"/>
      <c r="CX772" s="36"/>
      <c r="CY772" s="36"/>
      <c r="CZ772" s="36"/>
      <c r="DA772" s="36"/>
      <c r="DB772" s="36"/>
      <c r="DC772" s="36"/>
      <c r="DD772" s="36"/>
      <c r="DE772" s="36"/>
      <c r="DF772" s="36"/>
      <c r="DG772" s="36"/>
      <c r="DH772" s="36"/>
      <c r="DI772" s="36"/>
      <c r="DJ772" s="36"/>
      <c r="DK772" s="36"/>
      <c r="DL772" s="36"/>
      <c r="DM772" s="36"/>
      <c r="DN772" s="36"/>
      <c r="DO772" s="36"/>
      <c r="DP772" s="36"/>
      <c r="DQ772" s="36"/>
      <c r="DR772" s="36"/>
      <c r="DS772" s="36"/>
      <c r="DT772" s="36"/>
      <c r="DU772" s="36"/>
      <c r="DV772" s="36"/>
      <c r="DW772" s="36"/>
      <c r="DX772" s="36"/>
      <c r="DY772" s="36"/>
      <c r="DZ772" s="36"/>
      <c r="EA772" s="36"/>
      <c r="EB772" s="36"/>
      <c r="EC772" s="36"/>
      <c r="ED772" s="36"/>
      <c r="EE772" s="36"/>
      <c r="EF772" s="36"/>
      <c r="EG772" s="36"/>
      <c r="EH772" s="36"/>
      <c r="EI772" s="36"/>
      <c r="EJ772" s="36"/>
      <c r="EK772" s="36"/>
      <c r="EL772" s="36"/>
      <c r="EM772" s="36"/>
      <c r="EN772" s="36"/>
      <c r="EO772" s="36"/>
      <c r="EP772" s="36"/>
      <c r="EQ772" s="36"/>
      <c r="ER772" s="36"/>
      <c r="ES772" s="36"/>
      <c r="ET772" s="36"/>
      <c r="EU772" s="36"/>
      <c r="EV772" s="36"/>
      <c r="EW772" s="36"/>
      <c r="EX772" s="36"/>
      <c r="EY772" s="36"/>
      <c r="EZ772" s="36"/>
      <c r="FA772" s="36"/>
      <c r="FB772" s="36"/>
      <c r="FC772" s="36"/>
      <c r="FD772" s="36"/>
      <c r="FE772" s="36"/>
      <c r="FF772" s="36"/>
      <c r="FG772" s="36"/>
      <c r="FH772" s="36"/>
      <c r="FI772" s="36"/>
      <c r="FJ772" s="36"/>
      <c r="FK772" s="36"/>
      <c r="FL772" s="36"/>
      <c r="FM772" s="36"/>
      <c r="FN772" s="36"/>
      <c r="FO772" s="36"/>
      <c r="FP772" s="36"/>
      <c r="FQ772" s="36"/>
      <c r="FR772" s="36"/>
      <c r="FS772" s="36"/>
      <c r="FT772" s="36"/>
      <c r="FU772" s="36"/>
      <c r="FV772" s="36"/>
      <c r="FW772" s="36"/>
      <c r="FX772" s="36"/>
      <c r="FY772" s="36"/>
      <c r="FZ772" s="36"/>
      <c r="GA772" s="36"/>
      <c r="GB772" s="36"/>
      <c r="GC772" s="36"/>
      <c r="GD772" s="36"/>
      <c r="GE772" s="36"/>
      <c r="GF772" s="36"/>
      <c r="GG772" s="36"/>
      <c r="GH772" s="36"/>
      <c r="GI772" s="36"/>
      <c r="GJ772" s="36"/>
      <c r="GK772" s="36"/>
      <c r="GL772" s="36"/>
      <c r="GM772" s="36"/>
      <c r="GN772" s="36"/>
      <c r="GO772" s="36"/>
      <c r="GP772" s="36"/>
      <c r="GQ772" s="36"/>
      <c r="GR772" s="36"/>
      <c r="GS772" s="36"/>
      <c r="GT772" s="36"/>
      <c r="GU772" s="36"/>
      <c r="GV772" s="36"/>
      <c r="GW772" s="36"/>
      <c r="GX772" s="36"/>
      <c r="GY772" s="36"/>
      <c r="GZ772" s="36"/>
      <c r="HA772" s="36"/>
      <c r="HB772" s="36"/>
      <c r="HC772" s="36"/>
    </row>
    <row r="773" spans="1:211" s="38" customFormat="1" x14ac:dyDescent="0.25">
      <c r="A773" s="51"/>
      <c r="B773" s="97"/>
      <c r="C773" s="98"/>
      <c r="D773" s="19"/>
      <c r="E773" s="19"/>
      <c r="F773" s="19"/>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c r="BU773" s="36"/>
      <c r="BV773" s="36"/>
      <c r="BW773" s="36"/>
      <c r="BX773" s="36"/>
      <c r="BY773" s="36"/>
      <c r="BZ773" s="36"/>
      <c r="CA773" s="36"/>
      <c r="CB773" s="36"/>
      <c r="CC773" s="36"/>
      <c r="CD773" s="36"/>
      <c r="CE773" s="36"/>
      <c r="CF773" s="36"/>
      <c r="CG773" s="36"/>
      <c r="CH773" s="36"/>
      <c r="CI773" s="36"/>
      <c r="CJ773" s="36"/>
      <c r="CK773" s="36"/>
      <c r="CL773" s="36"/>
      <c r="CM773" s="36"/>
      <c r="CN773" s="36"/>
      <c r="CO773" s="36"/>
      <c r="CP773" s="36"/>
      <c r="CQ773" s="36"/>
      <c r="CR773" s="36"/>
      <c r="CS773" s="36"/>
      <c r="CT773" s="36"/>
      <c r="CU773" s="36"/>
      <c r="CV773" s="36"/>
      <c r="CW773" s="36"/>
      <c r="CX773" s="36"/>
      <c r="CY773" s="36"/>
      <c r="CZ773" s="36"/>
      <c r="DA773" s="36"/>
      <c r="DB773" s="36"/>
      <c r="DC773" s="36"/>
      <c r="DD773" s="36"/>
      <c r="DE773" s="36"/>
      <c r="DF773" s="36"/>
      <c r="DG773" s="36"/>
      <c r="DH773" s="36"/>
      <c r="DI773" s="36"/>
      <c r="DJ773" s="36"/>
      <c r="DK773" s="36"/>
      <c r="DL773" s="36"/>
      <c r="DM773" s="36"/>
      <c r="DN773" s="36"/>
      <c r="DO773" s="36"/>
      <c r="DP773" s="36"/>
      <c r="DQ773" s="36"/>
      <c r="DR773" s="36"/>
      <c r="DS773" s="36"/>
      <c r="DT773" s="36"/>
      <c r="DU773" s="36"/>
      <c r="DV773" s="36"/>
      <c r="DW773" s="36"/>
      <c r="DX773" s="36"/>
      <c r="DY773" s="36"/>
      <c r="DZ773" s="36"/>
      <c r="EA773" s="36"/>
      <c r="EB773" s="36"/>
      <c r="EC773" s="36"/>
      <c r="ED773" s="36"/>
      <c r="EE773" s="36"/>
      <c r="EF773" s="36"/>
      <c r="EG773" s="36"/>
      <c r="EH773" s="36"/>
      <c r="EI773" s="36"/>
      <c r="EJ773" s="36"/>
      <c r="EK773" s="36"/>
      <c r="EL773" s="36"/>
      <c r="EM773" s="36"/>
      <c r="EN773" s="36"/>
      <c r="EO773" s="36"/>
      <c r="EP773" s="36"/>
      <c r="EQ773" s="36"/>
      <c r="ER773" s="36"/>
      <c r="ES773" s="36"/>
      <c r="ET773" s="36"/>
      <c r="EU773" s="36"/>
      <c r="EV773" s="36"/>
      <c r="EW773" s="36"/>
      <c r="EX773" s="36"/>
      <c r="EY773" s="36"/>
      <c r="EZ773" s="36"/>
      <c r="FA773" s="36"/>
      <c r="FB773" s="36"/>
      <c r="FC773" s="36"/>
      <c r="FD773" s="36"/>
      <c r="FE773" s="36"/>
      <c r="FF773" s="36"/>
      <c r="FG773" s="36"/>
      <c r="FH773" s="36"/>
      <c r="FI773" s="36"/>
      <c r="FJ773" s="36"/>
      <c r="FK773" s="36"/>
      <c r="FL773" s="36"/>
      <c r="FM773" s="36"/>
      <c r="FN773" s="36"/>
      <c r="FO773" s="36"/>
      <c r="FP773" s="36"/>
      <c r="FQ773" s="36"/>
      <c r="FR773" s="36"/>
      <c r="FS773" s="36"/>
      <c r="FT773" s="36"/>
      <c r="FU773" s="36"/>
      <c r="FV773" s="36"/>
      <c r="FW773" s="36"/>
      <c r="FX773" s="36"/>
      <c r="FY773" s="36"/>
      <c r="FZ773" s="36"/>
      <c r="GA773" s="36"/>
      <c r="GB773" s="36"/>
      <c r="GC773" s="36"/>
      <c r="GD773" s="36"/>
      <c r="GE773" s="36"/>
      <c r="GF773" s="36"/>
      <c r="GG773" s="36"/>
      <c r="GH773" s="36"/>
      <c r="GI773" s="36"/>
      <c r="GJ773" s="36"/>
      <c r="GK773" s="36"/>
      <c r="GL773" s="36"/>
      <c r="GM773" s="36"/>
      <c r="GN773" s="36"/>
      <c r="GO773" s="36"/>
      <c r="GP773" s="36"/>
      <c r="GQ773" s="36"/>
      <c r="GR773" s="36"/>
      <c r="GS773" s="36"/>
      <c r="GT773" s="36"/>
      <c r="GU773" s="36"/>
      <c r="GV773" s="36"/>
      <c r="GW773" s="36"/>
      <c r="GX773" s="36"/>
      <c r="GY773" s="36"/>
      <c r="GZ773" s="36"/>
      <c r="HA773" s="36"/>
      <c r="HB773" s="36"/>
      <c r="HC773" s="36"/>
    </row>
    <row r="774" spans="1:211" s="38" customFormat="1" x14ac:dyDescent="0.25">
      <c r="A774" s="51"/>
      <c r="B774" s="97"/>
      <c r="C774" s="98"/>
      <c r="D774" s="19"/>
      <c r="E774" s="19"/>
      <c r="F774" s="19"/>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c r="BU774" s="36"/>
      <c r="BV774" s="36"/>
      <c r="BW774" s="36"/>
      <c r="BX774" s="36"/>
      <c r="BY774" s="36"/>
      <c r="BZ774" s="36"/>
      <c r="CA774" s="36"/>
      <c r="CB774" s="36"/>
      <c r="CC774" s="36"/>
      <c r="CD774" s="36"/>
      <c r="CE774" s="36"/>
      <c r="CF774" s="36"/>
      <c r="CG774" s="36"/>
      <c r="CH774" s="36"/>
      <c r="CI774" s="36"/>
      <c r="CJ774" s="36"/>
      <c r="CK774" s="36"/>
      <c r="CL774" s="36"/>
      <c r="CM774" s="36"/>
      <c r="CN774" s="36"/>
      <c r="CO774" s="36"/>
      <c r="CP774" s="36"/>
      <c r="CQ774" s="36"/>
      <c r="CR774" s="36"/>
      <c r="CS774" s="36"/>
      <c r="CT774" s="36"/>
      <c r="CU774" s="36"/>
      <c r="CV774" s="36"/>
      <c r="CW774" s="36"/>
      <c r="CX774" s="36"/>
      <c r="CY774" s="36"/>
      <c r="CZ774" s="36"/>
      <c r="DA774" s="36"/>
      <c r="DB774" s="36"/>
      <c r="DC774" s="36"/>
      <c r="DD774" s="36"/>
      <c r="DE774" s="36"/>
      <c r="DF774" s="36"/>
      <c r="DG774" s="36"/>
      <c r="DH774" s="36"/>
      <c r="DI774" s="36"/>
      <c r="DJ774" s="36"/>
      <c r="DK774" s="36"/>
      <c r="DL774" s="36"/>
      <c r="DM774" s="36"/>
      <c r="DN774" s="36"/>
      <c r="DO774" s="36"/>
      <c r="DP774" s="36"/>
      <c r="DQ774" s="36"/>
      <c r="DR774" s="36"/>
      <c r="DS774" s="36"/>
      <c r="DT774" s="36"/>
      <c r="DU774" s="36"/>
      <c r="DV774" s="36"/>
      <c r="DW774" s="36"/>
      <c r="DX774" s="36"/>
      <c r="DY774" s="36"/>
      <c r="DZ774" s="36"/>
      <c r="EA774" s="36"/>
      <c r="EB774" s="36"/>
      <c r="EC774" s="36"/>
      <c r="ED774" s="36"/>
      <c r="EE774" s="36"/>
      <c r="EF774" s="36"/>
      <c r="EG774" s="36"/>
      <c r="EH774" s="36"/>
      <c r="EI774" s="36"/>
      <c r="EJ774" s="36"/>
      <c r="EK774" s="36"/>
      <c r="EL774" s="36"/>
      <c r="EM774" s="36"/>
      <c r="EN774" s="36"/>
      <c r="EO774" s="36"/>
      <c r="EP774" s="36"/>
      <c r="EQ774" s="36"/>
      <c r="ER774" s="36"/>
      <c r="ES774" s="36"/>
      <c r="ET774" s="36"/>
      <c r="EU774" s="36"/>
      <c r="EV774" s="36"/>
      <c r="EW774" s="36"/>
      <c r="EX774" s="36"/>
      <c r="EY774" s="36"/>
      <c r="EZ774" s="36"/>
      <c r="FA774" s="36"/>
      <c r="FB774" s="36"/>
      <c r="FC774" s="36"/>
      <c r="FD774" s="36"/>
      <c r="FE774" s="36"/>
      <c r="FF774" s="36"/>
      <c r="FG774" s="36"/>
      <c r="FH774" s="36"/>
      <c r="FI774" s="36"/>
      <c r="FJ774" s="36"/>
      <c r="FK774" s="36"/>
      <c r="FL774" s="36"/>
      <c r="FM774" s="36"/>
      <c r="FN774" s="36"/>
      <c r="FO774" s="36"/>
      <c r="FP774" s="36"/>
      <c r="FQ774" s="36"/>
      <c r="FR774" s="36"/>
      <c r="FS774" s="36"/>
      <c r="FT774" s="36"/>
      <c r="FU774" s="36"/>
      <c r="FV774" s="36"/>
      <c r="FW774" s="36"/>
      <c r="FX774" s="36"/>
      <c r="FY774" s="36"/>
      <c r="FZ774" s="36"/>
      <c r="GA774" s="36"/>
      <c r="GB774" s="36"/>
      <c r="GC774" s="36"/>
      <c r="GD774" s="36"/>
      <c r="GE774" s="36"/>
      <c r="GF774" s="36"/>
      <c r="GG774" s="36"/>
      <c r="GH774" s="36"/>
      <c r="GI774" s="36"/>
      <c r="GJ774" s="36"/>
      <c r="GK774" s="36"/>
      <c r="GL774" s="36"/>
      <c r="GM774" s="36"/>
      <c r="GN774" s="36"/>
      <c r="GO774" s="36"/>
      <c r="GP774" s="36"/>
      <c r="GQ774" s="36"/>
      <c r="GR774" s="36"/>
      <c r="GS774" s="36"/>
      <c r="GT774" s="36"/>
      <c r="GU774" s="36"/>
      <c r="GV774" s="36"/>
      <c r="GW774" s="36"/>
      <c r="GX774" s="36"/>
      <c r="GY774" s="36"/>
      <c r="GZ774" s="36"/>
      <c r="HA774" s="36"/>
      <c r="HB774" s="36"/>
      <c r="HC774" s="36"/>
    </row>
    <row r="775" spans="1:211" s="38" customFormat="1" x14ac:dyDescent="0.25">
      <c r="A775" s="51"/>
      <c r="B775" s="97"/>
      <c r="C775" s="98"/>
      <c r="D775" s="19"/>
      <c r="E775" s="19"/>
      <c r="F775" s="19"/>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c r="BU775" s="36"/>
      <c r="BV775" s="36"/>
      <c r="BW775" s="36"/>
      <c r="BX775" s="36"/>
      <c r="BY775" s="36"/>
      <c r="BZ775" s="36"/>
      <c r="CA775" s="36"/>
      <c r="CB775" s="36"/>
      <c r="CC775" s="36"/>
      <c r="CD775" s="36"/>
      <c r="CE775" s="36"/>
      <c r="CF775" s="36"/>
      <c r="CG775" s="36"/>
      <c r="CH775" s="36"/>
      <c r="CI775" s="36"/>
      <c r="CJ775" s="36"/>
      <c r="CK775" s="36"/>
      <c r="CL775" s="36"/>
      <c r="CM775" s="36"/>
      <c r="CN775" s="36"/>
      <c r="CO775" s="36"/>
      <c r="CP775" s="36"/>
      <c r="CQ775" s="36"/>
      <c r="CR775" s="36"/>
      <c r="CS775" s="36"/>
      <c r="CT775" s="36"/>
      <c r="CU775" s="36"/>
      <c r="CV775" s="36"/>
      <c r="CW775" s="36"/>
      <c r="CX775" s="36"/>
      <c r="CY775" s="36"/>
      <c r="CZ775" s="36"/>
      <c r="DA775" s="36"/>
      <c r="DB775" s="36"/>
      <c r="DC775" s="36"/>
      <c r="DD775" s="36"/>
      <c r="DE775" s="36"/>
      <c r="DF775" s="36"/>
      <c r="DG775" s="36"/>
      <c r="DH775" s="36"/>
      <c r="DI775" s="36"/>
      <c r="DJ775" s="36"/>
      <c r="DK775" s="36"/>
      <c r="DL775" s="36"/>
      <c r="DM775" s="36"/>
      <c r="DN775" s="36"/>
      <c r="DO775" s="36"/>
      <c r="DP775" s="36"/>
      <c r="DQ775" s="36"/>
      <c r="DR775" s="36"/>
      <c r="DS775" s="36"/>
      <c r="DT775" s="36"/>
      <c r="DU775" s="36"/>
      <c r="DV775" s="36"/>
      <c r="DW775" s="36"/>
      <c r="DX775" s="36"/>
      <c r="DY775" s="36"/>
      <c r="DZ775" s="36"/>
      <c r="EA775" s="36"/>
      <c r="EB775" s="36"/>
      <c r="EC775" s="36"/>
      <c r="ED775" s="36"/>
      <c r="EE775" s="36"/>
      <c r="EF775" s="36"/>
      <c r="EG775" s="36"/>
      <c r="EH775" s="36"/>
      <c r="EI775" s="36"/>
      <c r="EJ775" s="36"/>
      <c r="EK775" s="36"/>
      <c r="EL775" s="36"/>
      <c r="EM775" s="36"/>
      <c r="EN775" s="36"/>
      <c r="EO775" s="36"/>
      <c r="EP775" s="36"/>
      <c r="EQ775" s="36"/>
      <c r="ER775" s="36"/>
      <c r="ES775" s="36"/>
      <c r="ET775" s="36"/>
      <c r="EU775" s="36"/>
      <c r="EV775" s="36"/>
      <c r="EW775" s="36"/>
      <c r="EX775" s="36"/>
      <c r="EY775" s="36"/>
      <c r="EZ775" s="36"/>
      <c r="FA775" s="36"/>
      <c r="FB775" s="36"/>
      <c r="FC775" s="36"/>
      <c r="FD775" s="36"/>
      <c r="FE775" s="36"/>
      <c r="FF775" s="36"/>
      <c r="FG775" s="36"/>
      <c r="FH775" s="36"/>
      <c r="FI775" s="36"/>
      <c r="FJ775" s="36"/>
      <c r="FK775" s="36"/>
      <c r="FL775" s="36"/>
      <c r="FM775" s="36"/>
      <c r="FN775" s="36"/>
      <c r="FO775" s="36"/>
      <c r="FP775" s="36"/>
      <c r="FQ775" s="36"/>
      <c r="FR775" s="36"/>
      <c r="FS775" s="36"/>
      <c r="FT775" s="36"/>
      <c r="FU775" s="36"/>
      <c r="FV775" s="36"/>
      <c r="FW775" s="36"/>
      <c r="FX775" s="36"/>
      <c r="FY775" s="36"/>
      <c r="FZ775" s="36"/>
      <c r="GA775" s="36"/>
      <c r="GB775" s="36"/>
      <c r="GC775" s="36"/>
      <c r="GD775" s="36"/>
      <c r="GE775" s="36"/>
      <c r="GF775" s="36"/>
      <c r="GG775" s="36"/>
      <c r="GH775" s="36"/>
      <c r="GI775" s="36"/>
      <c r="GJ775" s="36"/>
      <c r="GK775" s="36"/>
      <c r="GL775" s="36"/>
      <c r="GM775" s="36"/>
      <c r="GN775" s="36"/>
      <c r="GO775" s="36"/>
      <c r="GP775" s="36"/>
      <c r="GQ775" s="36"/>
      <c r="GR775" s="36"/>
      <c r="GS775" s="36"/>
      <c r="GT775" s="36"/>
      <c r="GU775" s="36"/>
      <c r="GV775" s="36"/>
      <c r="GW775" s="36"/>
      <c r="GX775" s="36"/>
      <c r="GY775" s="36"/>
      <c r="GZ775" s="36"/>
      <c r="HA775" s="36"/>
      <c r="HB775" s="36"/>
      <c r="HC775" s="36"/>
    </row>
    <row r="776" spans="1:211" s="38" customFormat="1" x14ac:dyDescent="0.25">
      <c r="A776" s="51"/>
      <c r="B776" s="97"/>
      <c r="C776" s="98"/>
      <c r="D776" s="19"/>
      <c r="E776" s="19"/>
      <c r="F776" s="19"/>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c r="BV776" s="36"/>
      <c r="BW776" s="36"/>
      <c r="BX776" s="36"/>
      <c r="BY776" s="36"/>
      <c r="BZ776" s="36"/>
      <c r="CA776" s="36"/>
      <c r="CB776" s="36"/>
      <c r="CC776" s="36"/>
      <c r="CD776" s="36"/>
      <c r="CE776" s="36"/>
      <c r="CF776" s="36"/>
      <c r="CG776" s="36"/>
      <c r="CH776" s="36"/>
      <c r="CI776" s="36"/>
      <c r="CJ776" s="36"/>
      <c r="CK776" s="36"/>
      <c r="CL776" s="36"/>
      <c r="CM776" s="36"/>
      <c r="CN776" s="36"/>
      <c r="CO776" s="36"/>
      <c r="CP776" s="36"/>
      <c r="CQ776" s="36"/>
      <c r="CR776" s="36"/>
      <c r="CS776" s="36"/>
      <c r="CT776" s="36"/>
      <c r="CU776" s="36"/>
      <c r="CV776" s="36"/>
      <c r="CW776" s="36"/>
      <c r="CX776" s="36"/>
      <c r="CY776" s="36"/>
      <c r="CZ776" s="36"/>
      <c r="DA776" s="36"/>
      <c r="DB776" s="36"/>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c r="ED776" s="36"/>
      <c r="EE776" s="36"/>
      <c r="EF776" s="36"/>
      <c r="EG776" s="36"/>
      <c r="EH776" s="36"/>
      <c r="EI776" s="36"/>
      <c r="EJ776" s="36"/>
      <c r="EK776" s="36"/>
      <c r="EL776" s="36"/>
      <c r="EM776" s="36"/>
      <c r="EN776" s="36"/>
      <c r="EO776" s="36"/>
      <c r="EP776" s="36"/>
      <c r="EQ776" s="36"/>
      <c r="ER776" s="36"/>
      <c r="ES776" s="36"/>
      <c r="ET776" s="36"/>
      <c r="EU776" s="36"/>
      <c r="EV776" s="36"/>
      <c r="EW776" s="36"/>
      <c r="EX776" s="36"/>
      <c r="EY776" s="36"/>
      <c r="EZ776" s="36"/>
      <c r="FA776" s="36"/>
      <c r="FB776" s="36"/>
      <c r="FC776" s="36"/>
      <c r="FD776" s="36"/>
      <c r="FE776" s="36"/>
      <c r="FF776" s="36"/>
      <c r="FG776" s="36"/>
      <c r="FH776" s="36"/>
      <c r="FI776" s="36"/>
      <c r="FJ776" s="36"/>
      <c r="FK776" s="36"/>
      <c r="FL776" s="36"/>
      <c r="FM776" s="36"/>
      <c r="FN776" s="36"/>
      <c r="FO776" s="36"/>
      <c r="FP776" s="36"/>
      <c r="FQ776" s="36"/>
      <c r="FR776" s="36"/>
      <c r="FS776" s="36"/>
      <c r="FT776" s="36"/>
      <c r="FU776" s="36"/>
      <c r="FV776" s="36"/>
      <c r="FW776" s="36"/>
      <c r="FX776" s="36"/>
      <c r="FY776" s="36"/>
      <c r="FZ776" s="36"/>
      <c r="GA776" s="36"/>
      <c r="GB776" s="36"/>
      <c r="GC776" s="36"/>
      <c r="GD776" s="36"/>
      <c r="GE776" s="36"/>
      <c r="GF776" s="36"/>
      <c r="GG776" s="36"/>
      <c r="GH776" s="36"/>
      <c r="GI776" s="36"/>
      <c r="GJ776" s="36"/>
      <c r="GK776" s="36"/>
      <c r="GL776" s="36"/>
      <c r="GM776" s="36"/>
      <c r="GN776" s="36"/>
      <c r="GO776" s="36"/>
      <c r="GP776" s="36"/>
      <c r="GQ776" s="36"/>
      <c r="GR776" s="36"/>
      <c r="GS776" s="36"/>
      <c r="GT776" s="36"/>
      <c r="GU776" s="36"/>
      <c r="GV776" s="36"/>
      <c r="GW776" s="36"/>
      <c r="GX776" s="36"/>
      <c r="GY776" s="36"/>
      <c r="GZ776" s="36"/>
      <c r="HA776" s="36"/>
      <c r="HB776" s="36"/>
      <c r="HC776" s="36"/>
    </row>
    <row r="777" spans="1:211" s="38" customFormat="1" x14ac:dyDescent="0.25">
      <c r="A777" s="51"/>
      <c r="B777" s="97"/>
      <c r="C777" s="98"/>
      <c r="D777" s="19"/>
      <c r="E777" s="19"/>
      <c r="F777" s="19"/>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c r="BU777" s="36"/>
      <c r="BV777" s="36"/>
      <c r="BW777" s="36"/>
      <c r="BX777" s="36"/>
      <c r="BY777" s="36"/>
      <c r="BZ777" s="36"/>
      <c r="CA777" s="36"/>
      <c r="CB777" s="36"/>
      <c r="CC777" s="36"/>
      <c r="CD777" s="36"/>
      <c r="CE777" s="36"/>
      <c r="CF777" s="36"/>
      <c r="CG777" s="36"/>
      <c r="CH777" s="36"/>
      <c r="CI777" s="36"/>
      <c r="CJ777" s="36"/>
      <c r="CK777" s="36"/>
      <c r="CL777" s="36"/>
      <c r="CM777" s="36"/>
      <c r="CN777" s="36"/>
      <c r="CO777" s="36"/>
      <c r="CP777" s="36"/>
      <c r="CQ777" s="36"/>
      <c r="CR777" s="36"/>
      <c r="CS777" s="36"/>
      <c r="CT777" s="36"/>
      <c r="CU777" s="36"/>
      <c r="CV777" s="36"/>
      <c r="CW777" s="36"/>
      <c r="CX777" s="36"/>
      <c r="CY777" s="36"/>
      <c r="CZ777" s="36"/>
      <c r="DA777" s="36"/>
      <c r="DB777" s="36"/>
      <c r="DC777" s="36"/>
      <c r="DD777" s="36"/>
      <c r="DE777" s="36"/>
      <c r="DF777" s="36"/>
      <c r="DG777" s="36"/>
      <c r="DH777" s="36"/>
      <c r="DI777" s="36"/>
      <c r="DJ777" s="36"/>
      <c r="DK777" s="36"/>
      <c r="DL777" s="36"/>
      <c r="DM777" s="36"/>
      <c r="DN777" s="36"/>
      <c r="DO777" s="36"/>
      <c r="DP777" s="36"/>
      <c r="DQ777" s="36"/>
      <c r="DR777" s="36"/>
      <c r="DS777" s="36"/>
      <c r="DT777" s="36"/>
      <c r="DU777" s="36"/>
      <c r="DV777" s="36"/>
      <c r="DW777" s="36"/>
      <c r="DX777" s="36"/>
      <c r="DY777" s="36"/>
      <c r="DZ777" s="36"/>
      <c r="EA777" s="36"/>
      <c r="EB777" s="36"/>
      <c r="EC777" s="36"/>
      <c r="ED777" s="36"/>
      <c r="EE777" s="36"/>
      <c r="EF777" s="36"/>
      <c r="EG777" s="36"/>
      <c r="EH777" s="36"/>
      <c r="EI777" s="36"/>
      <c r="EJ777" s="36"/>
      <c r="EK777" s="36"/>
      <c r="EL777" s="36"/>
      <c r="EM777" s="36"/>
      <c r="EN777" s="36"/>
      <c r="EO777" s="36"/>
      <c r="EP777" s="36"/>
      <c r="EQ777" s="36"/>
      <c r="ER777" s="36"/>
      <c r="ES777" s="36"/>
      <c r="ET777" s="36"/>
      <c r="EU777" s="36"/>
      <c r="EV777" s="36"/>
      <c r="EW777" s="36"/>
      <c r="EX777" s="36"/>
      <c r="EY777" s="36"/>
      <c r="EZ777" s="36"/>
      <c r="FA777" s="36"/>
      <c r="FB777" s="36"/>
      <c r="FC777" s="36"/>
      <c r="FD777" s="36"/>
      <c r="FE777" s="36"/>
      <c r="FF777" s="36"/>
      <c r="FG777" s="36"/>
      <c r="FH777" s="36"/>
      <c r="FI777" s="36"/>
      <c r="FJ777" s="36"/>
      <c r="FK777" s="36"/>
      <c r="FL777" s="36"/>
      <c r="FM777" s="36"/>
      <c r="FN777" s="36"/>
      <c r="FO777" s="36"/>
      <c r="FP777" s="36"/>
      <c r="FQ777" s="36"/>
      <c r="FR777" s="36"/>
      <c r="FS777" s="36"/>
      <c r="FT777" s="36"/>
      <c r="FU777" s="36"/>
      <c r="FV777" s="36"/>
      <c r="FW777" s="36"/>
      <c r="FX777" s="36"/>
      <c r="FY777" s="36"/>
      <c r="FZ777" s="36"/>
      <c r="GA777" s="36"/>
      <c r="GB777" s="36"/>
      <c r="GC777" s="36"/>
      <c r="GD777" s="36"/>
      <c r="GE777" s="36"/>
      <c r="GF777" s="36"/>
      <c r="GG777" s="36"/>
      <c r="GH777" s="36"/>
      <c r="GI777" s="36"/>
      <c r="GJ777" s="36"/>
      <c r="GK777" s="36"/>
      <c r="GL777" s="36"/>
      <c r="GM777" s="36"/>
      <c r="GN777" s="36"/>
      <c r="GO777" s="36"/>
      <c r="GP777" s="36"/>
      <c r="GQ777" s="36"/>
      <c r="GR777" s="36"/>
      <c r="GS777" s="36"/>
      <c r="GT777" s="36"/>
      <c r="GU777" s="36"/>
      <c r="GV777" s="36"/>
      <c r="GW777" s="36"/>
      <c r="GX777" s="36"/>
      <c r="GY777" s="36"/>
      <c r="GZ777" s="36"/>
      <c r="HA777" s="36"/>
      <c r="HB777" s="36"/>
      <c r="HC777" s="36"/>
    </row>
    <row r="778" spans="1:211" s="38" customFormat="1" x14ac:dyDescent="0.25">
      <c r="A778" s="51"/>
      <c r="B778" s="97"/>
      <c r="C778" s="98"/>
      <c r="D778" s="19"/>
      <c r="E778" s="19"/>
      <c r="F778" s="19"/>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c r="BU778" s="36"/>
      <c r="BV778" s="36"/>
      <c r="BW778" s="36"/>
      <c r="BX778" s="36"/>
      <c r="BY778" s="36"/>
      <c r="BZ778" s="36"/>
      <c r="CA778" s="36"/>
      <c r="CB778" s="36"/>
      <c r="CC778" s="36"/>
      <c r="CD778" s="36"/>
      <c r="CE778" s="36"/>
      <c r="CF778" s="36"/>
      <c r="CG778" s="36"/>
      <c r="CH778" s="36"/>
      <c r="CI778" s="36"/>
      <c r="CJ778" s="36"/>
      <c r="CK778" s="36"/>
      <c r="CL778" s="36"/>
      <c r="CM778" s="36"/>
      <c r="CN778" s="36"/>
      <c r="CO778" s="36"/>
      <c r="CP778" s="36"/>
      <c r="CQ778" s="36"/>
      <c r="CR778" s="36"/>
      <c r="CS778" s="36"/>
      <c r="CT778" s="36"/>
      <c r="CU778" s="36"/>
      <c r="CV778" s="36"/>
      <c r="CW778" s="36"/>
      <c r="CX778" s="36"/>
      <c r="CY778" s="36"/>
      <c r="CZ778" s="36"/>
      <c r="DA778" s="36"/>
      <c r="DB778" s="36"/>
      <c r="DC778" s="36"/>
      <c r="DD778" s="36"/>
      <c r="DE778" s="36"/>
      <c r="DF778" s="36"/>
      <c r="DG778" s="36"/>
      <c r="DH778" s="36"/>
      <c r="DI778" s="36"/>
      <c r="DJ778" s="36"/>
      <c r="DK778" s="36"/>
      <c r="DL778" s="36"/>
      <c r="DM778" s="36"/>
      <c r="DN778" s="36"/>
      <c r="DO778" s="36"/>
      <c r="DP778" s="36"/>
      <c r="DQ778" s="36"/>
      <c r="DR778" s="36"/>
      <c r="DS778" s="36"/>
      <c r="DT778" s="36"/>
      <c r="DU778" s="36"/>
      <c r="DV778" s="36"/>
      <c r="DW778" s="36"/>
      <c r="DX778" s="36"/>
      <c r="DY778" s="36"/>
      <c r="DZ778" s="36"/>
      <c r="EA778" s="36"/>
      <c r="EB778" s="36"/>
      <c r="EC778" s="36"/>
      <c r="ED778" s="36"/>
      <c r="EE778" s="36"/>
      <c r="EF778" s="36"/>
      <c r="EG778" s="36"/>
      <c r="EH778" s="36"/>
      <c r="EI778" s="36"/>
      <c r="EJ778" s="36"/>
      <c r="EK778" s="36"/>
      <c r="EL778" s="36"/>
      <c r="EM778" s="36"/>
      <c r="EN778" s="36"/>
      <c r="EO778" s="36"/>
      <c r="EP778" s="36"/>
      <c r="EQ778" s="36"/>
      <c r="ER778" s="36"/>
      <c r="ES778" s="36"/>
      <c r="ET778" s="36"/>
      <c r="EU778" s="36"/>
      <c r="EV778" s="36"/>
      <c r="EW778" s="36"/>
      <c r="EX778" s="36"/>
      <c r="EY778" s="36"/>
      <c r="EZ778" s="36"/>
      <c r="FA778" s="36"/>
      <c r="FB778" s="36"/>
      <c r="FC778" s="36"/>
      <c r="FD778" s="36"/>
      <c r="FE778" s="36"/>
      <c r="FF778" s="36"/>
      <c r="FG778" s="36"/>
      <c r="FH778" s="36"/>
      <c r="FI778" s="36"/>
      <c r="FJ778" s="36"/>
      <c r="FK778" s="36"/>
      <c r="FL778" s="36"/>
      <c r="FM778" s="36"/>
      <c r="FN778" s="36"/>
      <c r="FO778" s="36"/>
      <c r="FP778" s="36"/>
      <c r="FQ778" s="36"/>
      <c r="FR778" s="36"/>
      <c r="FS778" s="36"/>
      <c r="FT778" s="36"/>
      <c r="FU778" s="36"/>
      <c r="FV778" s="36"/>
      <c r="FW778" s="36"/>
      <c r="FX778" s="36"/>
      <c r="FY778" s="36"/>
      <c r="FZ778" s="36"/>
      <c r="GA778" s="36"/>
      <c r="GB778" s="36"/>
      <c r="GC778" s="36"/>
      <c r="GD778" s="36"/>
      <c r="GE778" s="36"/>
      <c r="GF778" s="36"/>
      <c r="GG778" s="36"/>
      <c r="GH778" s="36"/>
      <c r="GI778" s="36"/>
      <c r="GJ778" s="36"/>
      <c r="GK778" s="36"/>
      <c r="GL778" s="36"/>
      <c r="GM778" s="36"/>
      <c r="GN778" s="36"/>
      <c r="GO778" s="36"/>
      <c r="GP778" s="36"/>
      <c r="GQ778" s="36"/>
      <c r="GR778" s="36"/>
      <c r="GS778" s="36"/>
      <c r="GT778" s="36"/>
      <c r="GU778" s="36"/>
      <c r="GV778" s="36"/>
      <c r="GW778" s="36"/>
      <c r="GX778" s="36"/>
      <c r="GY778" s="36"/>
      <c r="GZ778" s="36"/>
      <c r="HA778" s="36"/>
      <c r="HB778" s="36"/>
      <c r="HC778" s="36"/>
    </row>
    <row r="779" spans="1:211" s="38" customFormat="1" x14ac:dyDescent="0.25">
      <c r="A779" s="51"/>
      <c r="B779" s="97"/>
      <c r="C779" s="98"/>
      <c r="D779" s="19"/>
      <c r="E779" s="19"/>
      <c r="F779" s="19"/>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c r="BU779" s="36"/>
      <c r="BV779" s="36"/>
      <c r="BW779" s="36"/>
      <c r="BX779" s="36"/>
      <c r="BY779" s="36"/>
      <c r="BZ779" s="36"/>
      <c r="CA779" s="36"/>
      <c r="CB779" s="36"/>
      <c r="CC779" s="36"/>
      <c r="CD779" s="36"/>
      <c r="CE779" s="36"/>
      <c r="CF779" s="36"/>
      <c r="CG779" s="36"/>
      <c r="CH779" s="36"/>
      <c r="CI779" s="36"/>
      <c r="CJ779" s="36"/>
      <c r="CK779" s="36"/>
      <c r="CL779" s="36"/>
      <c r="CM779" s="36"/>
      <c r="CN779" s="36"/>
      <c r="CO779" s="36"/>
      <c r="CP779" s="36"/>
      <c r="CQ779" s="36"/>
      <c r="CR779" s="36"/>
      <c r="CS779" s="36"/>
      <c r="CT779" s="36"/>
      <c r="CU779" s="36"/>
      <c r="CV779" s="36"/>
      <c r="CW779" s="36"/>
      <c r="CX779" s="36"/>
      <c r="CY779" s="36"/>
      <c r="CZ779" s="36"/>
      <c r="DA779" s="36"/>
      <c r="DB779" s="36"/>
      <c r="DC779" s="36"/>
      <c r="DD779" s="36"/>
      <c r="DE779" s="36"/>
      <c r="DF779" s="36"/>
      <c r="DG779" s="36"/>
      <c r="DH779" s="36"/>
      <c r="DI779" s="36"/>
      <c r="DJ779" s="36"/>
      <c r="DK779" s="36"/>
      <c r="DL779" s="36"/>
      <c r="DM779" s="36"/>
      <c r="DN779" s="36"/>
      <c r="DO779" s="36"/>
      <c r="DP779" s="36"/>
      <c r="DQ779" s="36"/>
      <c r="DR779" s="36"/>
      <c r="DS779" s="36"/>
      <c r="DT779" s="36"/>
      <c r="DU779" s="36"/>
      <c r="DV779" s="36"/>
      <c r="DW779" s="36"/>
      <c r="DX779" s="36"/>
      <c r="DY779" s="36"/>
      <c r="DZ779" s="36"/>
      <c r="EA779" s="36"/>
      <c r="EB779" s="36"/>
      <c r="EC779" s="36"/>
      <c r="ED779" s="36"/>
      <c r="EE779" s="36"/>
      <c r="EF779" s="36"/>
      <c r="EG779" s="36"/>
      <c r="EH779" s="36"/>
      <c r="EI779" s="36"/>
      <c r="EJ779" s="36"/>
      <c r="EK779" s="36"/>
      <c r="EL779" s="36"/>
      <c r="EM779" s="36"/>
      <c r="EN779" s="36"/>
      <c r="EO779" s="36"/>
      <c r="EP779" s="36"/>
      <c r="EQ779" s="36"/>
      <c r="ER779" s="36"/>
      <c r="ES779" s="36"/>
      <c r="ET779" s="36"/>
      <c r="EU779" s="36"/>
      <c r="EV779" s="36"/>
      <c r="EW779" s="36"/>
      <c r="EX779" s="36"/>
      <c r="EY779" s="36"/>
      <c r="EZ779" s="36"/>
      <c r="FA779" s="36"/>
      <c r="FB779" s="36"/>
      <c r="FC779" s="36"/>
      <c r="FD779" s="36"/>
      <c r="FE779" s="36"/>
      <c r="FF779" s="36"/>
      <c r="FG779" s="36"/>
      <c r="FH779" s="36"/>
      <c r="FI779" s="36"/>
      <c r="FJ779" s="36"/>
      <c r="FK779" s="36"/>
      <c r="FL779" s="36"/>
      <c r="FM779" s="36"/>
      <c r="FN779" s="36"/>
      <c r="FO779" s="36"/>
      <c r="FP779" s="36"/>
      <c r="FQ779" s="36"/>
      <c r="FR779" s="36"/>
      <c r="FS779" s="36"/>
      <c r="FT779" s="36"/>
      <c r="FU779" s="36"/>
      <c r="FV779" s="36"/>
      <c r="FW779" s="36"/>
      <c r="FX779" s="36"/>
      <c r="FY779" s="36"/>
      <c r="FZ779" s="36"/>
      <c r="GA779" s="36"/>
      <c r="GB779" s="36"/>
      <c r="GC779" s="36"/>
      <c r="GD779" s="36"/>
      <c r="GE779" s="36"/>
      <c r="GF779" s="36"/>
      <c r="GG779" s="36"/>
      <c r="GH779" s="36"/>
      <c r="GI779" s="36"/>
      <c r="GJ779" s="36"/>
      <c r="GK779" s="36"/>
      <c r="GL779" s="36"/>
      <c r="GM779" s="36"/>
      <c r="GN779" s="36"/>
      <c r="GO779" s="36"/>
      <c r="GP779" s="36"/>
      <c r="GQ779" s="36"/>
      <c r="GR779" s="36"/>
      <c r="GS779" s="36"/>
      <c r="GT779" s="36"/>
      <c r="GU779" s="36"/>
      <c r="GV779" s="36"/>
      <c r="GW779" s="36"/>
      <c r="GX779" s="36"/>
      <c r="GY779" s="36"/>
      <c r="GZ779" s="36"/>
      <c r="HA779" s="36"/>
      <c r="HB779" s="36"/>
      <c r="HC779" s="36"/>
    </row>
    <row r="780" spans="1:211" s="38" customFormat="1" x14ac:dyDescent="0.25">
      <c r="A780" s="51"/>
      <c r="B780" s="97"/>
      <c r="C780" s="98"/>
      <c r="D780" s="19"/>
      <c r="E780" s="19"/>
      <c r="F780" s="19"/>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c r="BU780" s="36"/>
      <c r="BV780" s="36"/>
      <c r="BW780" s="36"/>
      <c r="BX780" s="36"/>
      <c r="BY780" s="36"/>
      <c r="BZ780" s="36"/>
      <c r="CA780" s="36"/>
      <c r="CB780" s="36"/>
      <c r="CC780" s="36"/>
      <c r="CD780" s="36"/>
      <c r="CE780" s="36"/>
      <c r="CF780" s="36"/>
      <c r="CG780" s="36"/>
      <c r="CH780" s="36"/>
      <c r="CI780" s="36"/>
      <c r="CJ780" s="36"/>
      <c r="CK780" s="36"/>
      <c r="CL780" s="36"/>
      <c r="CM780" s="36"/>
      <c r="CN780" s="36"/>
      <c r="CO780" s="36"/>
      <c r="CP780" s="36"/>
      <c r="CQ780" s="36"/>
      <c r="CR780" s="36"/>
      <c r="CS780" s="36"/>
      <c r="CT780" s="36"/>
      <c r="CU780" s="36"/>
      <c r="CV780" s="36"/>
      <c r="CW780" s="36"/>
      <c r="CX780" s="36"/>
      <c r="CY780" s="36"/>
      <c r="CZ780" s="36"/>
      <c r="DA780" s="36"/>
      <c r="DB780" s="36"/>
      <c r="DC780" s="36"/>
      <c r="DD780" s="36"/>
      <c r="DE780" s="36"/>
      <c r="DF780" s="36"/>
      <c r="DG780" s="36"/>
      <c r="DH780" s="36"/>
      <c r="DI780" s="36"/>
      <c r="DJ780" s="36"/>
      <c r="DK780" s="36"/>
      <c r="DL780" s="36"/>
      <c r="DM780" s="36"/>
      <c r="DN780" s="36"/>
      <c r="DO780" s="36"/>
      <c r="DP780" s="36"/>
      <c r="DQ780" s="36"/>
      <c r="DR780" s="36"/>
      <c r="DS780" s="36"/>
      <c r="DT780" s="36"/>
      <c r="DU780" s="36"/>
      <c r="DV780" s="36"/>
      <c r="DW780" s="36"/>
      <c r="DX780" s="36"/>
      <c r="DY780" s="36"/>
      <c r="DZ780" s="36"/>
      <c r="EA780" s="36"/>
      <c r="EB780" s="36"/>
      <c r="EC780" s="36"/>
      <c r="ED780" s="36"/>
      <c r="EE780" s="36"/>
      <c r="EF780" s="36"/>
      <c r="EG780" s="36"/>
      <c r="EH780" s="36"/>
      <c r="EI780" s="36"/>
      <c r="EJ780" s="36"/>
      <c r="EK780" s="36"/>
      <c r="EL780" s="36"/>
      <c r="EM780" s="36"/>
      <c r="EN780" s="36"/>
      <c r="EO780" s="36"/>
      <c r="EP780" s="36"/>
      <c r="EQ780" s="36"/>
      <c r="ER780" s="36"/>
      <c r="ES780" s="36"/>
      <c r="ET780" s="36"/>
      <c r="EU780" s="36"/>
      <c r="EV780" s="36"/>
      <c r="EW780" s="36"/>
      <c r="EX780" s="36"/>
      <c r="EY780" s="36"/>
      <c r="EZ780" s="36"/>
      <c r="FA780" s="36"/>
      <c r="FB780" s="36"/>
      <c r="FC780" s="36"/>
      <c r="FD780" s="36"/>
      <c r="FE780" s="36"/>
      <c r="FF780" s="36"/>
      <c r="FG780" s="36"/>
      <c r="FH780" s="36"/>
      <c r="FI780" s="36"/>
      <c r="FJ780" s="36"/>
      <c r="FK780" s="36"/>
      <c r="FL780" s="36"/>
      <c r="FM780" s="36"/>
      <c r="FN780" s="36"/>
      <c r="FO780" s="36"/>
      <c r="FP780" s="36"/>
      <c r="FQ780" s="36"/>
      <c r="FR780" s="36"/>
      <c r="FS780" s="36"/>
      <c r="FT780" s="36"/>
      <c r="FU780" s="36"/>
      <c r="FV780" s="36"/>
      <c r="FW780" s="36"/>
      <c r="FX780" s="36"/>
      <c r="FY780" s="36"/>
      <c r="FZ780" s="36"/>
      <c r="GA780" s="36"/>
      <c r="GB780" s="36"/>
      <c r="GC780" s="36"/>
      <c r="GD780" s="36"/>
      <c r="GE780" s="36"/>
      <c r="GF780" s="36"/>
      <c r="GG780" s="36"/>
      <c r="GH780" s="36"/>
      <c r="GI780" s="36"/>
      <c r="GJ780" s="36"/>
      <c r="GK780" s="36"/>
      <c r="GL780" s="36"/>
      <c r="GM780" s="36"/>
      <c r="GN780" s="36"/>
      <c r="GO780" s="36"/>
      <c r="GP780" s="36"/>
      <c r="GQ780" s="36"/>
      <c r="GR780" s="36"/>
      <c r="GS780" s="36"/>
      <c r="GT780" s="36"/>
      <c r="GU780" s="36"/>
      <c r="GV780" s="36"/>
      <c r="GW780" s="36"/>
      <c r="GX780" s="36"/>
      <c r="GY780" s="36"/>
      <c r="GZ780" s="36"/>
      <c r="HA780" s="36"/>
      <c r="HB780" s="36"/>
      <c r="HC780" s="36"/>
    </row>
    <row r="781" spans="1:211" s="38" customFormat="1" x14ac:dyDescent="0.25">
      <c r="A781" s="51"/>
      <c r="B781" s="97"/>
      <c r="C781" s="98"/>
      <c r="D781" s="19"/>
      <c r="E781" s="19"/>
      <c r="F781" s="19"/>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c r="BU781" s="36"/>
      <c r="BV781" s="36"/>
      <c r="BW781" s="36"/>
      <c r="BX781" s="36"/>
      <c r="BY781" s="36"/>
      <c r="BZ781" s="36"/>
      <c r="CA781" s="36"/>
      <c r="CB781" s="36"/>
      <c r="CC781" s="36"/>
      <c r="CD781" s="36"/>
      <c r="CE781" s="36"/>
      <c r="CF781" s="36"/>
      <c r="CG781" s="36"/>
      <c r="CH781" s="36"/>
      <c r="CI781" s="36"/>
      <c r="CJ781" s="36"/>
      <c r="CK781" s="36"/>
      <c r="CL781" s="36"/>
      <c r="CM781" s="36"/>
      <c r="CN781" s="36"/>
      <c r="CO781" s="36"/>
      <c r="CP781" s="36"/>
      <c r="CQ781" s="36"/>
      <c r="CR781" s="36"/>
      <c r="CS781" s="36"/>
      <c r="CT781" s="36"/>
      <c r="CU781" s="36"/>
      <c r="CV781" s="36"/>
      <c r="CW781" s="36"/>
      <c r="CX781" s="36"/>
      <c r="CY781" s="36"/>
      <c r="CZ781" s="36"/>
      <c r="DA781" s="36"/>
      <c r="DB781" s="36"/>
      <c r="DC781" s="36"/>
      <c r="DD781" s="36"/>
      <c r="DE781" s="36"/>
      <c r="DF781" s="36"/>
      <c r="DG781" s="36"/>
      <c r="DH781" s="36"/>
      <c r="DI781" s="36"/>
      <c r="DJ781" s="36"/>
      <c r="DK781" s="36"/>
      <c r="DL781" s="36"/>
      <c r="DM781" s="36"/>
      <c r="DN781" s="36"/>
      <c r="DO781" s="36"/>
      <c r="DP781" s="36"/>
      <c r="DQ781" s="36"/>
      <c r="DR781" s="36"/>
      <c r="DS781" s="36"/>
      <c r="DT781" s="36"/>
      <c r="DU781" s="36"/>
      <c r="DV781" s="36"/>
      <c r="DW781" s="36"/>
      <c r="DX781" s="36"/>
      <c r="DY781" s="36"/>
      <c r="DZ781" s="36"/>
      <c r="EA781" s="36"/>
      <c r="EB781" s="36"/>
      <c r="EC781" s="36"/>
      <c r="ED781" s="36"/>
      <c r="EE781" s="36"/>
      <c r="EF781" s="36"/>
      <c r="EG781" s="36"/>
      <c r="EH781" s="36"/>
      <c r="EI781" s="36"/>
      <c r="EJ781" s="36"/>
      <c r="EK781" s="36"/>
      <c r="EL781" s="36"/>
      <c r="EM781" s="36"/>
      <c r="EN781" s="36"/>
      <c r="EO781" s="36"/>
      <c r="EP781" s="36"/>
      <c r="EQ781" s="36"/>
      <c r="ER781" s="36"/>
      <c r="ES781" s="36"/>
      <c r="ET781" s="36"/>
      <c r="EU781" s="36"/>
      <c r="EV781" s="36"/>
      <c r="EW781" s="36"/>
      <c r="EX781" s="36"/>
      <c r="EY781" s="36"/>
      <c r="EZ781" s="36"/>
      <c r="FA781" s="36"/>
      <c r="FB781" s="36"/>
      <c r="FC781" s="36"/>
      <c r="FD781" s="36"/>
      <c r="FE781" s="36"/>
      <c r="FF781" s="36"/>
      <c r="FG781" s="36"/>
      <c r="FH781" s="36"/>
      <c r="FI781" s="36"/>
      <c r="FJ781" s="36"/>
      <c r="FK781" s="36"/>
      <c r="FL781" s="36"/>
      <c r="FM781" s="36"/>
      <c r="FN781" s="36"/>
      <c r="FO781" s="36"/>
      <c r="FP781" s="36"/>
      <c r="FQ781" s="36"/>
      <c r="FR781" s="36"/>
      <c r="FS781" s="36"/>
      <c r="FT781" s="36"/>
      <c r="FU781" s="36"/>
      <c r="FV781" s="36"/>
      <c r="FW781" s="36"/>
      <c r="FX781" s="36"/>
      <c r="FY781" s="36"/>
      <c r="FZ781" s="36"/>
      <c r="GA781" s="36"/>
      <c r="GB781" s="36"/>
      <c r="GC781" s="36"/>
      <c r="GD781" s="36"/>
      <c r="GE781" s="36"/>
      <c r="GF781" s="36"/>
      <c r="GG781" s="36"/>
      <c r="GH781" s="36"/>
      <c r="GI781" s="36"/>
      <c r="GJ781" s="36"/>
      <c r="GK781" s="36"/>
      <c r="GL781" s="36"/>
      <c r="GM781" s="36"/>
      <c r="GN781" s="36"/>
      <c r="GO781" s="36"/>
      <c r="GP781" s="36"/>
      <c r="GQ781" s="36"/>
      <c r="GR781" s="36"/>
      <c r="GS781" s="36"/>
      <c r="GT781" s="36"/>
      <c r="GU781" s="36"/>
      <c r="GV781" s="36"/>
      <c r="GW781" s="36"/>
      <c r="GX781" s="36"/>
      <c r="GY781" s="36"/>
      <c r="GZ781" s="36"/>
      <c r="HA781" s="36"/>
      <c r="HB781" s="36"/>
      <c r="HC781" s="36"/>
    </row>
    <row r="782" spans="1:211" s="38" customFormat="1" x14ac:dyDescent="0.25">
      <c r="A782" s="51"/>
      <c r="B782" s="97"/>
      <c r="C782" s="98"/>
      <c r="D782" s="19"/>
      <c r="E782" s="19"/>
      <c r="F782" s="19"/>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c r="BU782" s="36"/>
      <c r="BV782" s="36"/>
      <c r="BW782" s="36"/>
      <c r="BX782" s="36"/>
      <c r="BY782" s="36"/>
      <c r="BZ782" s="36"/>
      <c r="CA782" s="36"/>
      <c r="CB782" s="36"/>
      <c r="CC782" s="36"/>
      <c r="CD782" s="36"/>
      <c r="CE782" s="36"/>
      <c r="CF782" s="36"/>
      <c r="CG782" s="36"/>
      <c r="CH782" s="36"/>
      <c r="CI782" s="36"/>
      <c r="CJ782" s="36"/>
      <c r="CK782" s="36"/>
      <c r="CL782" s="36"/>
      <c r="CM782" s="36"/>
      <c r="CN782" s="36"/>
      <c r="CO782" s="36"/>
      <c r="CP782" s="36"/>
      <c r="CQ782" s="36"/>
      <c r="CR782" s="36"/>
      <c r="CS782" s="36"/>
      <c r="CT782" s="36"/>
      <c r="CU782" s="36"/>
      <c r="CV782" s="36"/>
      <c r="CW782" s="36"/>
      <c r="CX782" s="36"/>
      <c r="CY782" s="36"/>
      <c r="CZ782" s="36"/>
      <c r="DA782" s="36"/>
      <c r="DB782" s="36"/>
      <c r="DC782" s="36"/>
      <c r="DD782" s="36"/>
      <c r="DE782" s="36"/>
      <c r="DF782" s="36"/>
      <c r="DG782" s="36"/>
      <c r="DH782" s="36"/>
      <c r="DI782" s="36"/>
      <c r="DJ782" s="36"/>
      <c r="DK782" s="36"/>
      <c r="DL782" s="36"/>
      <c r="DM782" s="36"/>
      <c r="DN782" s="36"/>
      <c r="DO782" s="36"/>
      <c r="DP782" s="36"/>
      <c r="DQ782" s="36"/>
      <c r="DR782" s="36"/>
      <c r="DS782" s="36"/>
      <c r="DT782" s="36"/>
      <c r="DU782" s="36"/>
      <c r="DV782" s="36"/>
      <c r="DW782" s="36"/>
      <c r="DX782" s="36"/>
      <c r="DY782" s="36"/>
      <c r="DZ782" s="36"/>
      <c r="EA782" s="36"/>
      <c r="EB782" s="36"/>
      <c r="EC782" s="36"/>
      <c r="ED782" s="36"/>
      <c r="EE782" s="36"/>
      <c r="EF782" s="36"/>
      <c r="EG782" s="36"/>
      <c r="EH782" s="36"/>
      <c r="EI782" s="36"/>
      <c r="EJ782" s="36"/>
      <c r="EK782" s="36"/>
      <c r="EL782" s="36"/>
      <c r="EM782" s="36"/>
      <c r="EN782" s="36"/>
      <c r="EO782" s="36"/>
      <c r="EP782" s="36"/>
      <c r="EQ782" s="36"/>
      <c r="ER782" s="36"/>
      <c r="ES782" s="36"/>
      <c r="ET782" s="36"/>
      <c r="EU782" s="36"/>
      <c r="EV782" s="36"/>
      <c r="EW782" s="36"/>
      <c r="EX782" s="36"/>
      <c r="EY782" s="36"/>
      <c r="EZ782" s="36"/>
      <c r="FA782" s="36"/>
      <c r="FB782" s="36"/>
      <c r="FC782" s="36"/>
      <c r="FD782" s="36"/>
      <c r="FE782" s="36"/>
      <c r="FF782" s="36"/>
      <c r="FG782" s="36"/>
      <c r="FH782" s="36"/>
      <c r="FI782" s="36"/>
      <c r="FJ782" s="36"/>
      <c r="FK782" s="36"/>
      <c r="FL782" s="36"/>
      <c r="FM782" s="36"/>
      <c r="FN782" s="36"/>
      <c r="FO782" s="36"/>
      <c r="FP782" s="36"/>
      <c r="FQ782" s="36"/>
      <c r="FR782" s="36"/>
      <c r="FS782" s="36"/>
      <c r="FT782" s="36"/>
      <c r="FU782" s="36"/>
      <c r="FV782" s="36"/>
      <c r="FW782" s="36"/>
      <c r="FX782" s="36"/>
      <c r="FY782" s="36"/>
      <c r="FZ782" s="36"/>
      <c r="GA782" s="36"/>
      <c r="GB782" s="36"/>
      <c r="GC782" s="36"/>
      <c r="GD782" s="36"/>
      <c r="GE782" s="36"/>
      <c r="GF782" s="36"/>
      <c r="GG782" s="36"/>
      <c r="GH782" s="36"/>
      <c r="GI782" s="36"/>
      <c r="GJ782" s="36"/>
      <c r="GK782" s="36"/>
      <c r="GL782" s="36"/>
      <c r="GM782" s="36"/>
      <c r="GN782" s="36"/>
      <c r="GO782" s="36"/>
      <c r="GP782" s="36"/>
      <c r="GQ782" s="36"/>
      <c r="GR782" s="36"/>
      <c r="GS782" s="36"/>
      <c r="GT782" s="36"/>
      <c r="GU782" s="36"/>
      <c r="GV782" s="36"/>
      <c r="GW782" s="36"/>
      <c r="GX782" s="36"/>
      <c r="GY782" s="36"/>
      <c r="GZ782" s="36"/>
      <c r="HA782" s="36"/>
      <c r="HB782" s="36"/>
      <c r="HC782" s="36"/>
    </row>
    <row r="783" spans="1:211" s="38" customFormat="1" x14ac:dyDescent="0.25">
      <c r="A783" s="51"/>
      <c r="B783" s="97"/>
      <c r="C783" s="98"/>
      <c r="D783" s="19"/>
      <c r="E783" s="19"/>
      <c r="F783" s="19"/>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c r="BU783" s="36"/>
      <c r="BV783" s="36"/>
      <c r="BW783" s="36"/>
      <c r="BX783" s="36"/>
      <c r="BY783" s="36"/>
      <c r="BZ783" s="36"/>
      <c r="CA783" s="36"/>
      <c r="CB783" s="36"/>
      <c r="CC783" s="36"/>
      <c r="CD783" s="36"/>
      <c r="CE783" s="36"/>
      <c r="CF783" s="36"/>
      <c r="CG783" s="36"/>
      <c r="CH783" s="36"/>
      <c r="CI783" s="36"/>
      <c r="CJ783" s="36"/>
      <c r="CK783" s="36"/>
      <c r="CL783" s="36"/>
      <c r="CM783" s="36"/>
      <c r="CN783" s="36"/>
      <c r="CO783" s="36"/>
      <c r="CP783" s="36"/>
      <c r="CQ783" s="36"/>
      <c r="CR783" s="36"/>
      <c r="CS783" s="36"/>
      <c r="CT783" s="36"/>
      <c r="CU783" s="36"/>
      <c r="CV783" s="36"/>
      <c r="CW783" s="36"/>
      <c r="CX783" s="36"/>
      <c r="CY783" s="36"/>
      <c r="CZ783" s="36"/>
      <c r="DA783" s="36"/>
      <c r="DB783" s="36"/>
      <c r="DC783" s="36"/>
      <c r="DD783" s="36"/>
      <c r="DE783" s="36"/>
      <c r="DF783" s="36"/>
      <c r="DG783" s="36"/>
      <c r="DH783" s="36"/>
      <c r="DI783" s="36"/>
      <c r="DJ783" s="36"/>
      <c r="DK783" s="36"/>
      <c r="DL783" s="36"/>
      <c r="DM783" s="36"/>
      <c r="DN783" s="36"/>
      <c r="DO783" s="36"/>
      <c r="DP783" s="36"/>
      <c r="DQ783" s="36"/>
      <c r="DR783" s="36"/>
      <c r="DS783" s="36"/>
      <c r="DT783" s="36"/>
      <c r="DU783" s="36"/>
      <c r="DV783" s="36"/>
      <c r="DW783" s="36"/>
      <c r="DX783" s="36"/>
      <c r="DY783" s="36"/>
      <c r="DZ783" s="36"/>
      <c r="EA783" s="36"/>
      <c r="EB783" s="36"/>
      <c r="EC783" s="36"/>
      <c r="ED783" s="36"/>
      <c r="EE783" s="36"/>
      <c r="EF783" s="36"/>
      <c r="EG783" s="36"/>
      <c r="EH783" s="36"/>
      <c r="EI783" s="36"/>
      <c r="EJ783" s="36"/>
      <c r="EK783" s="36"/>
      <c r="EL783" s="36"/>
      <c r="EM783" s="36"/>
      <c r="EN783" s="36"/>
      <c r="EO783" s="36"/>
      <c r="EP783" s="36"/>
      <c r="EQ783" s="36"/>
      <c r="ER783" s="36"/>
      <c r="ES783" s="36"/>
      <c r="ET783" s="36"/>
      <c r="EU783" s="36"/>
      <c r="EV783" s="36"/>
      <c r="EW783" s="36"/>
      <c r="EX783" s="36"/>
      <c r="EY783" s="36"/>
      <c r="EZ783" s="36"/>
      <c r="FA783" s="36"/>
      <c r="FB783" s="36"/>
      <c r="FC783" s="36"/>
      <c r="FD783" s="36"/>
      <c r="FE783" s="36"/>
      <c r="FF783" s="36"/>
      <c r="FG783" s="36"/>
      <c r="FH783" s="36"/>
      <c r="FI783" s="36"/>
      <c r="FJ783" s="36"/>
      <c r="FK783" s="36"/>
      <c r="FL783" s="36"/>
      <c r="FM783" s="36"/>
      <c r="FN783" s="36"/>
      <c r="FO783" s="36"/>
      <c r="FP783" s="36"/>
      <c r="FQ783" s="36"/>
      <c r="FR783" s="36"/>
      <c r="FS783" s="36"/>
      <c r="FT783" s="36"/>
      <c r="FU783" s="36"/>
      <c r="FV783" s="36"/>
      <c r="FW783" s="36"/>
      <c r="FX783" s="36"/>
      <c r="FY783" s="36"/>
      <c r="FZ783" s="36"/>
      <c r="GA783" s="36"/>
      <c r="GB783" s="36"/>
      <c r="GC783" s="36"/>
      <c r="GD783" s="36"/>
      <c r="GE783" s="36"/>
      <c r="GF783" s="36"/>
      <c r="GG783" s="36"/>
      <c r="GH783" s="36"/>
      <c r="GI783" s="36"/>
      <c r="GJ783" s="36"/>
      <c r="GK783" s="36"/>
      <c r="GL783" s="36"/>
      <c r="GM783" s="36"/>
      <c r="GN783" s="36"/>
      <c r="GO783" s="36"/>
      <c r="GP783" s="36"/>
      <c r="GQ783" s="36"/>
      <c r="GR783" s="36"/>
      <c r="GS783" s="36"/>
      <c r="GT783" s="36"/>
      <c r="GU783" s="36"/>
      <c r="GV783" s="36"/>
      <c r="GW783" s="36"/>
      <c r="GX783" s="36"/>
      <c r="GY783" s="36"/>
      <c r="GZ783" s="36"/>
      <c r="HA783" s="36"/>
      <c r="HB783" s="36"/>
      <c r="HC783" s="36"/>
    </row>
    <row r="784" spans="1:211" s="38" customFormat="1" x14ac:dyDescent="0.25">
      <c r="A784" s="51"/>
      <c r="B784" s="97"/>
      <c r="C784" s="98"/>
      <c r="D784" s="19"/>
      <c r="E784" s="19"/>
      <c r="F784" s="19"/>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c r="DA784" s="36"/>
      <c r="DB784" s="36"/>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36"/>
      <c r="EF784" s="36"/>
      <c r="EG784" s="36"/>
      <c r="EH784" s="36"/>
      <c r="EI784" s="36"/>
      <c r="EJ784" s="36"/>
      <c r="EK784" s="36"/>
      <c r="EL784" s="36"/>
      <c r="EM784" s="36"/>
      <c r="EN784" s="36"/>
      <c r="EO784" s="36"/>
      <c r="EP784" s="36"/>
      <c r="EQ784" s="36"/>
      <c r="ER784" s="36"/>
      <c r="ES784" s="36"/>
      <c r="ET784" s="36"/>
      <c r="EU784" s="36"/>
      <c r="EV784" s="36"/>
      <c r="EW784" s="36"/>
      <c r="EX784" s="36"/>
      <c r="EY784" s="36"/>
      <c r="EZ784" s="36"/>
      <c r="FA784" s="36"/>
      <c r="FB784" s="36"/>
      <c r="FC784" s="36"/>
      <c r="FD784" s="36"/>
      <c r="FE784" s="36"/>
      <c r="FF784" s="36"/>
      <c r="FG784" s="36"/>
      <c r="FH784" s="36"/>
      <c r="FI784" s="36"/>
      <c r="FJ784" s="36"/>
      <c r="FK784" s="36"/>
      <c r="FL784" s="36"/>
      <c r="FM784" s="36"/>
      <c r="FN784" s="36"/>
      <c r="FO784" s="36"/>
      <c r="FP784" s="36"/>
      <c r="FQ784" s="36"/>
      <c r="FR784" s="36"/>
      <c r="FS784" s="36"/>
      <c r="FT784" s="36"/>
      <c r="FU784" s="36"/>
      <c r="FV784" s="36"/>
      <c r="FW784" s="36"/>
      <c r="FX784" s="36"/>
      <c r="FY784" s="36"/>
      <c r="FZ784" s="36"/>
      <c r="GA784" s="36"/>
      <c r="GB784" s="36"/>
      <c r="GC784" s="36"/>
      <c r="GD784" s="36"/>
      <c r="GE784" s="36"/>
      <c r="GF784" s="36"/>
      <c r="GG784" s="36"/>
      <c r="GH784" s="36"/>
      <c r="GI784" s="36"/>
      <c r="GJ784" s="36"/>
      <c r="GK784" s="36"/>
      <c r="GL784" s="36"/>
      <c r="GM784" s="36"/>
      <c r="GN784" s="36"/>
      <c r="GO784" s="36"/>
      <c r="GP784" s="36"/>
      <c r="GQ784" s="36"/>
      <c r="GR784" s="36"/>
      <c r="GS784" s="36"/>
      <c r="GT784" s="36"/>
      <c r="GU784" s="36"/>
      <c r="GV784" s="36"/>
      <c r="GW784" s="36"/>
      <c r="GX784" s="36"/>
      <c r="GY784" s="36"/>
      <c r="GZ784" s="36"/>
      <c r="HA784" s="36"/>
      <c r="HB784" s="36"/>
      <c r="HC784" s="36"/>
    </row>
    <row r="785" spans="1:211" s="38" customFormat="1" x14ac:dyDescent="0.25">
      <c r="A785" s="51"/>
      <c r="B785" s="97"/>
      <c r="C785" s="98"/>
      <c r="D785" s="19"/>
      <c r="E785" s="19"/>
      <c r="F785" s="19"/>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c r="BU785" s="36"/>
      <c r="BV785" s="36"/>
      <c r="BW785" s="36"/>
      <c r="BX785" s="36"/>
      <c r="BY785" s="36"/>
      <c r="BZ785" s="36"/>
      <c r="CA785" s="36"/>
      <c r="CB785" s="36"/>
      <c r="CC785" s="36"/>
      <c r="CD785" s="36"/>
      <c r="CE785" s="36"/>
      <c r="CF785" s="36"/>
      <c r="CG785" s="36"/>
      <c r="CH785" s="36"/>
      <c r="CI785" s="36"/>
      <c r="CJ785" s="36"/>
      <c r="CK785" s="36"/>
      <c r="CL785" s="36"/>
      <c r="CM785" s="36"/>
      <c r="CN785" s="36"/>
      <c r="CO785" s="36"/>
      <c r="CP785" s="36"/>
      <c r="CQ785" s="36"/>
      <c r="CR785" s="36"/>
      <c r="CS785" s="36"/>
      <c r="CT785" s="36"/>
      <c r="CU785" s="36"/>
      <c r="CV785" s="36"/>
      <c r="CW785" s="36"/>
      <c r="CX785" s="36"/>
      <c r="CY785" s="36"/>
      <c r="CZ785" s="36"/>
      <c r="DA785" s="36"/>
      <c r="DB785" s="36"/>
      <c r="DC785" s="36"/>
      <c r="DD785" s="36"/>
      <c r="DE785" s="36"/>
      <c r="DF785" s="36"/>
      <c r="DG785" s="36"/>
      <c r="DH785" s="36"/>
      <c r="DI785" s="36"/>
      <c r="DJ785" s="36"/>
      <c r="DK785" s="36"/>
      <c r="DL785" s="36"/>
      <c r="DM785" s="36"/>
      <c r="DN785" s="36"/>
      <c r="DO785" s="36"/>
      <c r="DP785" s="36"/>
      <c r="DQ785" s="36"/>
      <c r="DR785" s="36"/>
      <c r="DS785" s="36"/>
      <c r="DT785" s="36"/>
      <c r="DU785" s="36"/>
      <c r="DV785" s="36"/>
      <c r="DW785" s="36"/>
      <c r="DX785" s="36"/>
      <c r="DY785" s="36"/>
      <c r="DZ785" s="36"/>
      <c r="EA785" s="36"/>
      <c r="EB785" s="36"/>
      <c r="EC785" s="36"/>
      <c r="ED785" s="36"/>
      <c r="EE785" s="36"/>
      <c r="EF785" s="36"/>
      <c r="EG785" s="36"/>
      <c r="EH785" s="36"/>
      <c r="EI785" s="36"/>
      <c r="EJ785" s="36"/>
      <c r="EK785" s="36"/>
      <c r="EL785" s="36"/>
      <c r="EM785" s="36"/>
      <c r="EN785" s="36"/>
      <c r="EO785" s="36"/>
      <c r="EP785" s="36"/>
      <c r="EQ785" s="36"/>
      <c r="ER785" s="36"/>
      <c r="ES785" s="36"/>
      <c r="ET785" s="36"/>
      <c r="EU785" s="36"/>
      <c r="EV785" s="36"/>
      <c r="EW785" s="36"/>
      <c r="EX785" s="36"/>
      <c r="EY785" s="36"/>
      <c r="EZ785" s="36"/>
      <c r="FA785" s="36"/>
      <c r="FB785" s="36"/>
      <c r="FC785" s="36"/>
      <c r="FD785" s="36"/>
      <c r="FE785" s="36"/>
      <c r="FF785" s="36"/>
      <c r="FG785" s="36"/>
      <c r="FH785" s="36"/>
      <c r="FI785" s="36"/>
      <c r="FJ785" s="36"/>
      <c r="FK785" s="36"/>
      <c r="FL785" s="36"/>
      <c r="FM785" s="36"/>
      <c r="FN785" s="36"/>
      <c r="FO785" s="36"/>
      <c r="FP785" s="36"/>
      <c r="FQ785" s="36"/>
      <c r="FR785" s="36"/>
      <c r="FS785" s="36"/>
      <c r="FT785" s="36"/>
      <c r="FU785" s="36"/>
      <c r="FV785" s="36"/>
      <c r="FW785" s="36"/>
      <c r="FX785" s="36"/>
      <c r="FY785" s="36"/>
      <c r="FZ785" s="36"/>
      <c r="GA785" s="36"/>
      <c r="GB785" s="36"/>
      <c r="GC785" s="36"/>
      <c r="GD785" s="36"/>
      <c r="GE785" s="36"/>
      <c r="GF785" s="36"/>
      <c r="GG785" s="36"/>
      <c r="GH785" s="36"/>
      <c r="GI785" s="36"/>
      <c r="GJ785" s="36"/>
      <c r="GK785" s="36"/>
      <c r="GL785" s="36"/>
      <c r="GM785" s="36"/>
      <c r="GN785" s="36"/>
      <c r="GO785" s="36"/>
      <c r="GP785" s="36"/>
      <c r="GQ785" s="36"/>
      <c r="GR785" s="36"/>
      <c r="GS785" s="36"/>
      <c r="GT785" s="36"/>
      <c r="GU785" s="36"/>
      <c r="GV785" s="36"/>
      <c r="GW785" s="36"/>
      <c r="GX785" s="36"/>
      <c r="GY785" s="36"/>
      <c r="GZ785" s="36"/>
      <c r="HA785" s="36"/>
      <c r="HB785" s="36"/>
      <c r="HC785" s="36"/>
    </row>
    <row r="786" spans="1:211" s="38" customFormat="1" x14ac:dyDescent="0.25">
      <c r="A786" s="51"/>
      <c r="B786" s="97"/>
      <c r="C786" s="98"/>
      <c r="D786" s="19"/>
      <c r="E786" s="19"/>
      <c r="F786" s="19"/>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c r="BV786" s="36"/>
      <c r="BW786" s="36"/>
      <c r="BX786" s="36"/>
      <c r="BY786" s="36"/>
      <c r="BZ786" s="36"/>
      <c r="CA786" s="36"/>
      <c r="CB786" s="36"/>
      <c r="CC786" s="36"/>
      <c r="CD786" s="36"/>
      <c r="CE786" s="36"/>
      <c r="CF786" s="36"/>
      <c r="CG786" s="36"/>
      <c r="CH786" s="36"/>
      <c r="CI786" s="36"/>
      <c r="CJ786" s="36"/>
      <c r="CK786" s="36"/>
      <c r="CL786" s="36"/>
      <c r="CM786" s="36"/>
      <c r="CN786" s="36"/>
      <c r="CO786" s="36"/>
      <c r="CP786" s="36"/>
      <c r="CQ786" s="36"/>
      <c r="CR786" s="36"/>
      <c r="CS786" s="36"/>
      <c r="CT786" s="36"/>
      <c r="CU786" s="36"/>
      <c r="CV786" s="36"/>
      <c r="CW786" s="36"/>
      <c r="CX786" s="36"/>
      <c r="CY786" s="36"/>
      <c r="CZ786" s="36"/>
      <c r="DA786" s="36"/>
      <c r="DB786" s="36"/>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c r="ED786" s="36"/>
      <c r="EE786" s="36"/>
      <c r="EF786" s="36"/>
      <c r="EG786" s="36"/>
      <c r="EH786" s="36"/>
      <c r="EI786" s="36"/>
      <c r="EJ786" s="36"/>
      <c r="EK786" s="36"/>
      <c r="EL786" s="36"/>
      <c r="EM786" s="36"/>
      <c r="EN786" s="36"/>
      <c r="EO786" s="36"/>
      <c r="EP786" s="36"/>
      <c r="EQ786" s="36"/>
      <c r="ER786" s="36"/>
      <c r="ES786" s="36"/>
      <c r="ET786" s="36"/>
      <c r="EU786" s="36"/>
      <c r="EV786" s="36"/>
      <c r="EW786" s="36"/>
      <c r="EX786" s="36"/>
      <c r="EY786" s="36"/>
      <c r="EZ786" s="36"/>
      <c r="FA786" s="36"/>
      <c r="FB786" s="36"/>
      <c r="FC786" s="36"/>
      <c r="FD786" s="36"/>
      <c r="FE786" s="36"/>
      <c r="FF786" s="36"/>
      <c r="FG786" s="36"/>
      <c r="FH786" s="36"/>
      <c r="FI786" s="36"/>
      <c r="FJ786" s="36"/>
      <c r="FK786" s="36"/>
      <c r="FL786" s="36"/>
      <c r="FM786" s="36"/>
      <c r="FN786" s="36"/>
      <c r="FO786" s="36"/>
      <c r="FP786" s="36"/>
      <c r="FQ786" s="36"/>
      <c r="FR786" s="36"/>
      <c r="FS786" s="36"/>
      <c r="FT786" s="36"/>
      <c r="FU786" s="36"/>
      <c r="FV786" s="36"/>
      <c r="FW786" s="36"/>
      <c r="FX786" s="36"/>
      <c r="FY786" s="36"/>
      <c r="FZ786" s="36"/>
      <c r="GA786" s="36"/>
      <c r="GB786" s="36"/>
      <c r="GC786" s="36"/>
      <c r="GD786" s="36"/>
      <c r="GE786" s="36"/>
      <c r="GF786" s="36"/>
      <c r="GG786" s="36"/>
      <c r="GH786" s="36"/>
      <c r="GI786" s="36"/>
      <c r="GJ786" s="36"/>
      <c r="GK786" s="36"/>
      <c r="GL786" s="36"/>
      <c r="GM786" s="36"/>
      <c r="GN786" s="36"/>
      <c r="GO786" s="36"/>
      <c r="GP786" s="36"/>
      <c r="GQ786" s="36"/>
      <c r="GR786" s="36"/>
      <c r="GS786" s="36"/>
      <c r="GT786" s="36"/>
      <c r="GU786" s="36"/>
      <c r="GV786" s="36"/>
      <c r="GW786" s="36"/>
      <c r="GX786" s="36"/>
      <c r="GY786" s="36"/>
      <c r="GZ786" s="36"/>
      <c r="HA786" s="36"/>
      <c r="HB786" s="36"/>
      <c r="HC786" s="36"/>
    </row>
    <row r="787" spans="1:211" s="38" customFormat="1" x14ac:dyDescent="0.25">
      <c r="A787" s="51"/>
      <c r="B787" s="97"/>
      <c r="C787" s="98"/>
      <c r="D787" s="19"/>
      <c r="E787" s="19"/>
      <c r="F787" s="19"/>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c r="BU787" s="36"/>
      <c r="BV787" s="36"/>
      <c r="BW787" s="36"/>
      <c r="BX787" s="36"/>
      <c r="BY787" s="36"/>
      <c r="BZ787" s="36"/>
      <c r="CA787" s="36"/>
      <c r="CB787" s="36"/>
      <c r="CC787" s="36"/>
      <c r="CD787" s="36"/>
      <c r="CE787" s="36"/>
      <c r="CF787" s="36"/>
      <c r="CG787" s="36"/>
      <c r="CH787" s="36"/>
      <c r="CI787" s="36"/>
      <c r="CJ787" s="36"/>
      <c r="CK787" s="36"/>
      <c r="CL787" s="36"/>
      <c r="CM787" s="36"/>
      <c r="CN787" s="36"/>
      <c r="CO787" s="36"/>
      <c r="CP787" s="36"/>
      <c r="CQ787" s="36"/>
      <c r="CR787" s="36"/>
      <c r="CS787" s="36"/>
      <c r="CT787" s="36"/>
      <c r="CU787" s="36"/>
      <c r="CV787" s="36"/>
      <c r="CW787" s="36"/>
      <c r="CX787" s="36"/>
      <c r="CY787" s="36"/>
      <c r="CZ787" s="36"/>
      <c r="DA787" s="36"/>
      <c r="DB787" s="36"/>
      <c r="DC787" s="36"/>
      <c r="DD787" s="36"/>
      <c r="DE787" s="36"/>
      <c r="DF787" s="36"/>
      <c r="DG787" s="36"/>
      <c r="DH787" s="36"/>
      <c r="DI787" s="36"/>
      <c r="DJ787" s="36"/>
      <c r="DK787" s="36"/>
      <c r="DL787" s="36"/>
      <c r="DM787" s="36"/>
      <c r="DN787" s="36"/>
      <c r="DO787" s="36"/>
      <c r="DP787" s="36"/>
      <c r="DQ787" s="36"/>
      <c r="DR787" s="36"/>
      <c r="DS787" s="36"/>
      <c r="DT787" s="36"/>
      <c r="DU787" s="36"/>
      <c r="DV787" s="36"/>
      <c r="DW787" s="36"/>
      <c r="DX787" s="36"/>
      <c r="DY787" s="36"/>
      <c r="DZ787" s="36"/>
      <c r="EA787" s="36"/>
      <c r="EB787" s="36"/>
      <c r="EC787" s="36"/>
      <c r="ED787" s="36"/>
      <c r="EE787" s="36"/>
      <c r="EF787" s="36"/>
      <c r="EG787" s="36"/>
      <c r="EH787" s="36"/>
      <c r="EI787" s="36"/>
      <c r="EJ787" s="36"/>
      <c r="EK787" s="36"/>
      <c r="EL787" s="36"/>
      <c r="EM787" s="36"/>
      <c r="EN787" s="36"/>
      <c r="EO787" s="36"/>
      <c r="EP787" s="36"/>
      <c r="EQ787" s="36"/>
      <c r="ER787" s="36"/>
      <c r="ES787" s="36"/>
      <c r="ET787" s="36"/>
      <c r="EU787" s="36"/>
      <c r="EV787" s="36"/>
      <c r="EW787" s="36"/>
      <c r="EX787" s="36"/>
      <c r="EY787" s="36"/>
      <c r="EZ787" s="36"/>
      <c r="FA787" s="36"/>
      <c r="FB787" s="36"/>
      <c r="FC787" s="36"/>
      <c r="FD787" s="36"/>
      <c r="FE787" s="36"/>
      <c r="FF787" s="36"/>
      <c r="FG787" s="36"/>
      <c r="FH787" s="36"/>
      <c r="FI787" s="36"/>
      <c r="FJ787" s="36"/>
      <c r="FK787" s="36"/>
      <c r="FL787" s="36"/>
      <c r="FM787" s="36"/>
      <c r="FN787" s="36"/>
      <c r="FO787" s="36"/>
      <c r="FP787" s="36"/>
      <c r="FQ787" s="36"/>
      <c r="FR787" s="36"/>
      <c r="FS787" s="36"/>
      <c r="FT787" s="36"/>
      <c r="FU787" s="36"/>
      <c r="FV787" s="36"/>
      <c r="FW787" s="36"/>
      <c r="FX787" s="36"/>
      <c r="FY787" s="36"/>
      <c r="FZ787" s="36"/>
      <c r="GA787" s="36"/>
      <c r="GB787" s="36"/>
      <c r="GC787" s="36"/>
      <c r="GD787" s="36"/>
      <c r="GE787" s="36"/>
      <c r="GF787" s="36"/>
      <c r="GG787" s="36"/>
      <c r="GH787" s="36"/>
      <c r="GI787" s="36"/>
      <c r="GJ787" s="36"/>
      <c r="GK787" s="36"/>
      <c r="GL787" s="36"/>
      <c r="GM787" s="36"/>
      <c r="GN787" s="36"/>
      <c r="GO787" s="36"/>
      <c r="GP787" s="36"/>
      <c r="GQ787" s="36"/>
      <c r="GR787" s="36"/>
      <c r="GS787" s="36"/>
      <c r="GT787" s="36"/>
      <c r="GU787" s="36"/>
      <c r="GV787" s="36"/>
      <c r="GW787" s="36"/>
      <c r="GX787" s="36"/>
      <c r="GY787" s="36"/>
      <c r="GZ787" s="36"/>
      <c r="HA787" s="36"/>
      <c r="HB787" s="36"/>
      <c r="HC787" s="36"/>
    </row>
    <row r="788" spans="1:211" s="38" customFormat="1" x14ac:dyDescent="0.25">
      <c r="A788" s="51"/>
      <c r="B788" s="97"/>
      <c r="C788" s="98"/>
      <c r="D788" s="19"/>
      <c r="E788" s="19"/>
      <c r="F788" s="19"/>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c r="BU788" s="36"/>
      <c r="BV788" s="36"/>
      <c r="BW788" s="36"/>
      <c r="BX788" s="36"/>
      <c r="BY788" s="36"/>
      <c r="BZ788" s="36"/>
      <c r="CA788" s="36"/>
      <c r="CB788" s="36"/>
      <c r="CC788" s="36"/>
      <c r="CD788" s="36"/>
      <c r="CE788" s="36"/>
      <c r="CF788" s="36"/>
      <c r="CG788" s="36"/>
      <c r="CH788" s="36"/>
      <c r="CI788" s="36"/>
      <c r="CJ788" s="36"/>
      <c r="CK788" s="36"/>
      <c r="CL788" s="36"/>
      <c r="CM788" s="36"/>
      <c r="CN788" s="36"/>
      <c r="CO788" s="36"/>
      <c r="CP788" s="36"/>
      <c r="CQ788" s="36"/>
      <c r="CR788" s="36"/>
      <c r="CS788" s="36"/>
      <c r="CT788" s="36"/>
      <c r="CU788" s="36"/>
      <c r="CV788" s="36"/>
      <c r="CW788" s="36"/>
      <c r="CX788" s="36"/>
      <c r="CY788" s="36"/>
      <c r="CZ788" s="36"/>
      <c r="DA788" s="36"/>
      <c r="DB788" s="36"/>
      <c r="DC788" s="36"/>
      <c r="DD788" s="36"/>
      <c r="DE788" s="36"/>
      <c r="DF788" s="36"/>
      <c r="DG788" s="36"/>
      <c r="DH788" s="36"/>
      <c r="DI788" s="36"/>
      <c r="DJ788" s="36"/>
      <c r="DK788" s="36"/>
      <c r="DL788" s="36"/>
      <c r="DM788" s="36"/>
      <c r="DN788" s="36"/>
      <c r="DO788" s="36"/>
      <c r="DP788" s="36"/>
      <c r="DQ788" s="36"/>
      <c r="DR788" s="36"/>
      <c r="DS788" s="36"/>
      <c r="DT788" s="36"/>
      <c r="DU788" s="36"/>
      <c r="DV788" s="36"/>
      <c r="DW788" s="36"/>
      <c r="DX788" s="36"/>
      <c r="DY788" s="36"/>
      <c r="DZ788" s="36"/>
      <c r="EA788" s="36"/>
      <c r="EB788" s="36"/>
      <c r="EC788" s="36"/>
      <c r="ED788" s="36"/>
      <c r="EE788" s="36"/>
      <c r="EF788" s="36"/>
      <c r="EG788" s="36"/>
      <c r="EH788" s="36"/>
      <c r="EI788" s="36"/>
      <c r="EJ788" s="36"/>
      <c r="EK788" s="36"/>
      <c r="EL788" s="36"/>
      <c r="EM788" s="36"/>
      <c r="EN788" s="36"/>
      <c r="EO788" s="36"/>
      <c r="EP788" s="36"/>
      <c r="EQ788" s="36"/>
      <c r="ER788" s="36"/>
      <c r="ES788" s="36"/>
      <c r="ET788" s="36"/>
      <c r="EU788" s="36"/>
      <c r="EV788" s="36"/>
      <c r="EW788" s="36"/>
      <c r="EX788" s="36"/>
      <c r="EY788" s="36"/>
      <c r="EZ788" s="36"/>
      <c r="FA788" s="36"/>
      <c r="FB788" s="36"/>
      <c r="FC788" s="36"/>
      <c r="FD788" s="36"/>
      <c r="FE788" s="36"/>
      <c r="FF788" s="36"/>
      <c r="FG788" s="36"/>
      <c r="FH788" s="36"/>
      <c r="FI788" s="36"/>
      <c r="FJ788" s="36"/>
      <c r="FK788" s="36"/>
      <c r="FL788" s="36"/>
      <c r="FM788" s="36"/>
      <c r="FN788" s="36"/>
      <c r="FO788" s="36"/>
      <c r="FP788" s="36"/>
      <c r="FQ788" s="36"/>
      <c r="FR788" s="36"/>
      <c r="FS788" s="36"/>
      <c r="FT788" s="36"/>
      <c r="FU788" s="36"/>
      <c r="FV788" s="36"/>
      <c r="FW788" s="36"/>
      <c r="FX788" s="36"/>
      <c r="FY788" s="36"/>
      <c r="FZ788" s="36"/>
      <c r="GA788" s="36"/>
      <c r="GB788" s="36"/>
      <c r="GC788" s="36"/>
      <c r="GD788" s="36"/>
      <c r="GE788" s="36"/>
      <c r="GF788" s="36"/>
      <c r="GG788" s="36"/>
      <c r="GH788" s="36"/>
      <c r="GI788" s="36"/>
      <c r="GJ788" s="36"/>
      <c r="GK788" s="36"/>
      <c r="GL788" s="36"/>
      <c r="GM788" s="36"/>
      <c r="GN788" s="36"/>
      <c r="GO788" s="36"/>
      <c r="GP788" s="36"/>
      <c r="GQ788" s="36"/>
      <c r="GR788" s="36"/>
      <c r="GS788" s="36"/>
      <c r="GT788" s="36"/>
      <c r="GU788" s="36"/>
      <c r="GV788" s="36"/>
      <c r="GW788" s="36"/>
      <c r="GX788" s="36"/>
      <c r="GY788" s="36"/>
      <c r="GZ788" s="36"/>
      <c r="HA788" s="36"/>
      <c r="HB788" s="36"/>
      <c r="HC788" s="36"/>
    </row>
    <row r="789" spans="1:211" s="38" customFormat="1" x14ac:dyDescent="0.25">
      <c r="A789" s="51"/>
      <c r="B789" s="97"/>
      <c r="C789" s="98"/>
      <c r="D789" s="19"/>
      <c r="E789" s="19"/>
      <c r="F789" s="19"/>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c r="BU789" s="36"/>
      <c r="BV789" s="36"/>
      <c r="BW789" s="36"/>
      <c r="BX789" s="36"/>
      <c r="BY789" s="36"/>
      <c r="BZ789" s="36"/>
      <c r="CA789" s="36"/>
      <c r="CB789" s="36"/>
      <c r="CC789" s="36"/>
      <c r="CD789" s="36"/>
      <c r="CE789" s="36"/>
      <c r="CF789" s="36"/>
      <c r="CG789" s="36"/>
      <c r="CH789" s="36"/>
      <c r="CI789" s="36"/>
      <c r="CJ789" s="36"/>
      <c r="CK789" s="36"/>
      <c r="CL789" s="36"/>
      <c r="CM789" s="36"/>
      <c r="CN789" s="36"/>
      <c r="CO789" s="36"/>
      <c r="CP789" s="36"/>
      <c r="CQ789" s="36"/>
      <c r="CR789" s="36"/>
      <c r="CS789" s="36"/>
      <c r="CT789" s="36"/>
      <c r="CU789" s="36"/>
      <c r="CV789" s="36"/>
      <c r="CW789" s="36"/>
      <c r="CX789" s="36"/>
      <c r="CY789" s="36"/>
      <c r="CZ789" s="36"/>
      <c r="DA789" s="36"/>
      <c r="DB789" s="36"/>
      <c r="DC789" s="36"/>
      <c r="DD789" s="36"/>
      <c r="DE789" s="36"/>
      <c r="DF789" s="36"/>
      <c r="DG789" s="36"/>
      <c r="DH789" s="36"/>
      <c r="DI789" s="36"/>
      <c r="DJ789" s="36"/>
      <c r="DK789" s="36"/>
      <c r="DL789" s="36"/>
      <c r="DM789" s="36"/>
      <c r="DN789" s="36"/>
      <c r="DO789" s="36"/>
      <c r="DP789" s="36"/>
      <c r="DQ789" s="36"/>
      <c r="DR789" s="36"/>
      <c r="DS789" s="36"/>
      <c r="DT789" s="36"/>
      <c r="DU789" s="36"/>
      <c r="DV789" s="36"/>
      <c r="DW789" s="36"/>
      <c r="DX789" s="36"/>
      <c r="DY789" s="36"/>
      <c r="DZ789" s="36"/>
      <c r="EA789" s="36"/>
      <c r="EB789" s="36"/>
      <c r="EC789" s="36"/>
      <c r="ED789" s="36"/>
      <c r="EE789" s="36"/>
      <c r="EF789" s="36"/>
      <c r="EG789" s="36"/>
      <c r="EH789" s="36"/>
      <c r="EI789" s="36"/>
      <c r="EJ789" s="36"/>
      <c r="EK789" s="36"/>
      <c r="EL789" s="36"/>
      <c r="EM789" s="36"/>
      <c r="EN789" s="36"/>
      <c r="EO789" s="36"/>
      <c r="EP789" s="36"/>
      <c r="EQ789" s="36"/>
      <c r="ER789" s="36"/>
      <c r="ES789" s="36"/>
      <c r="ET789" s="36"/>
      <c r="EU789" s="36"/>
      <c r="EV789" s="36"/>
      <c r="EW789" s="36"/>
      <c r="EX789" s="36"/>
      <c r="EY789" s="36"/>
      <c r="EZ789" s="36"/>
      <c r="FA789" s="36"/>
      <c r="FB789" s="36"/>
      <c r="FC789" s="36"/>
      <c r="FD789" s="36"/>
      <c r="FE789" s="36"/>
      <c r="FF789" s="36"/>
      <c r="FG789" s="36"/>
      <c r="FH789" s="36"/>
      <c r="FI789" s="36"/>
      <c r="FJ789" s="36"/>
      <c r="FK789" s="36"/>
      <c r="FL789" s="36"/>
      <c r="FM789" s="36"/>
      <c r="FN789" s="36"/>
      <c r="FO789" s="36"/>
      <c r="FP789" s="36"/>
      <c r="FQ789" s="36"/>
      <c r="FR789" s="36"/>
      <c r="FS789" s="36"/>
      <c r="FT789" s="36"/>
      <c r="FU789" s="36"/>
      <c r="FV789" s="36"/>
      <c r="FW789" s="36"/>
      <c r="FX789" s="36"/>
      <c r="FY789" s="36"/>
      <c r="FZ789" s="36"/>
      <c r="GA789" s="36"/>
      <c r="GB789" s="36"/>
      <c r="GC789" s="36"/>
      <c r="GD789" s="36"/>
      <c r="GE789" s="36"/>
      <c r="GF789" s="36"/>
      <c r="GG789" s="36"/>
      <c r="GH789" s="36"/>
      <c r="GI789" s="36"/>
      <c r="GJ789" s="36"/>
      <c r="GK789" s="36"/>
      <c r="GL789" s="36"/>
      <c r="GM789" s="36"/>
      <c r="GN789" s="36"/>
      <c r="GO789" s="36"/>
      <c r="GP789" s="36"/>
      <c r="GQ789" s="36"/>
      <c r="GR789" s="36"/>
      <c r="GS789" s="36"/>
      <c r="GT789" s="36"/>
      <c r="GU789" s="36"/>
      <c r="GV789" s="36"/>
      <c r="GW789" s="36"/>
      <c r="GX789" s="36"/>
      <c r="GY789" s="36"/>
      <c r="GZ789" s="36"/>
      <c r="HA789" s="36"/>
      <c r="HB789" s="36"/>
      <c r="HC789" s="36"/>
    </row>
    <row r="790" spans="1:211" s="38" customFormat="1" x14ac:dyDescent="0.25">
      <c r="A790" s="51"/>
      <c r="B790" s="97"/>
      <c r="C790" s="98"/>
      <c r="D790" s="19"/>
      <c r="E790" s="19"/>
      <c r="F790" s="19"/>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c r="BU790" s="36"/>
      <c r="BV790" s="36"/>
      <c r="BW790" s="36"/>
      <c r="BX790" s="36"/>
      <c r="BY790" s="36"/>
      <c r="BZ790" s="36"/>
      <c r="CA790" s="36"/>
      <c r="CB790" s="36"/>
      <c r="CC790" s="36"/>
      <c r="CD790" s="36"/>
      <c r="CE790" s="36"/>
      <c r="CF790" s="36"/>
      <c r="CG790" s="36"/>
      <c r="CH790" s="36"/>
      <c r="CI790" s="36"/>
      <c r="CJ790" s="36"/>
      <c r="CK790" s="36"/>
      <c r="CL790" s="36"/>
      <c r="CM790" s="36"/>
      <c r="CN790" s="36"/>
      <c r="CO790" s="36"/>
      <c r="CP790" s="36"/>
      <c r="CQ790" s="36"/>
      <c r="CR790" s="36"/>
      <c r="CS790" s="36"/>
      <c r="CT790" s="36"/>
      <c r="CU790" s="36"/>
      <c r="CV790" s="36"/>
      <c r="CW790" s="36"/>
      <c r="CX790" s="36"/>
      <c r="CY790" s="36"/>
      <c r="CZ790" s="36"/>
      <c r="DA790" s="36"/>
      <c r="DB790" s="36"/>
      <c r="DC790" s="36"/>
      <c r="DD790" s="36"/>
      <c r="DE790" s="36"/>
      <c r="DF790" s="36"/>
      <c r="DG790" s="36"/>
      <c r="DH790" s="36"/>
      <c r="DI790" s="36"/>
      <c r="DJ790" s="36"/>
      <c r="DK790" s="36"/>
      <c r="DL790" s="36"/>
      <c r="DM790" s="36"/>
      <c r="DN790" s="36"/>
      <c r="DO790" s="36"/>
      <c r="DP790" s="36"/>
      <c r="DQ790" s="36"/>
      <c r="DR790" s="36"/>
      <c r="DS790" s="36"/>
      <c r="DT790" s="36"/>
      <c r="DU790" s="36"/>
      <c r="DV790" s="36"/>
      <c r="DW790" s="36"/>
      <c r="DX790" s="36"/>
      <c r="DY790" s="36"/>
      <c r="DZ790" s="36"/>
      <c r="EA790" s="36"/>
      <c r="EB790" s="36"/>
      <c r="EC790" s="36"/>
      <c r="ED790" s="36"/>
      <c r="EE790" s="36"/>
      <c r="EF790" s="36"/>
      <c r="EG790" s="36"/>
      <c r="EH790" s="36"/>
      <c r="EI790" s="36"/>
      <c r="EJ790" s="36"/>
      <c r="EK790" s="36"/>
      <c r="EL790" s="36"/>
      <c r="EM790" s="36"/>
      <c r="EN790" s="36"/>
      <c r="EO790" s="36"/>
      <c r="EP790" s="36"/>
      <c r="EQ790" s="36"/>
      <c r="ER790" s="36"/>
      <c r="ES790" s="36"/>
      <c r="ET790" s="36"/>
      <c r="EU790" s="36"/>
      <c r="EV790" s="36"/>
      <c r="EW790" s="36"/>
      <c r="EX790" s="36"/>
      <c r="EY790" s="36"/>
      <c r="EZ790" s="36"/>
      <c r="FA790" s="36"/>
      <c r="FB790" s="36"/>
      <c r="FC790" s="36"/>
      <c r="FD790" s="36"/>
      <c r="FE790" s="36"/>
      <c r="FF790" s="36"/>
      <c r="FG790" s="36"/>
      <c r="FH790" s="36"/>
      <c r="FI790" s="36"/>
      <c r="FJ790" s="36"/>
      <c r="FK790" s="36"/>
      <c r="FL790" s="36"/>
      <c r="FM790" s="36"/>
      <c r="FN790" s="36"/>
      <c r="FO790" s="36"/>
      <c r="FP790" s="36"/>
      <c r="FQ790" s="36"/>
      <c r="FR790" s="36"/>
      <c r="FS790" s="36"/>
      <c r="FT790" s="36"/>
      <c r="FU790" s="36"/>
      <c r="FV790" s="36"/>
      <c r="FW790" s="36"/>
      <c r="FX790" s="36"/>
      <c r="FY790" s="36"/>
      <c r="FZ790" s="36"/>
      <c r="GA790" s="36"/>
      <c r="GB790" s="36"/>
      <c r="GC790" s="36"/>
      <c r="GD790" s="36"/>
      <c r="GE790" s="36"/>
      <c r="GF790" s="36"/>
      <c r="GG790" s="36"/>
      <c r="GH790" s="36"/>
      <c r="GI790" s="36"/>
      <c r="GJ790" s="36"/>
      <c r="GK790" s="36"/>
      <c r="GL790" s="36"/>
      <c r="GM790" s="36"/>
      <c r="GN790" s="36"/>
      <c r="GO790" s="36"/>
      <c r="GP790" s="36"/>
      <c r="GQ790" s="36"/>
      <c r="GR790" s="36"/>
      <c r="GS790" s="36"/>
      <c r="GT790" s="36"/>
      <c r="GU790" s="36"/>
      <c r="GV790" s="36"/>
      <c r="GW790" s="36"/>
      <c r="GX790" s="36"/>
      <c r="GY790" s="36"/>
      <c r="GZ790" s="36"/>
      <c r="HA790" s="36"/>
      <c r="HB790" s="36"/>
      <c r="HC790" s="36"/>
    </row>
    <row r="791" spans="1:211" s="38" customFormat="1" x14ac:dyDescent="0.25">
      <c r="A791" s="51"/>
      <c r="B791" s="97"/>
      <c r="C791" s="98"/>
      <c r="D791" s="19"/>
      <c r="E791" s="19"/>
      <c r="F791" s="19"/>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c r="BU791" s="36"/>
      <c r="BV791" s="36"/>
      <c r="BW791" s="36"/>
      <c r="BX791" s="36"/>
      <c r="BY791" s="36"/>
      <c r="BZ791" s="36"/>
      <c r="CA791" s="36"/>
      <c r="CB791" s="36"/>
      <c r="CC791" s="36"/>
      <c r="CD791" s="36"/>
      <c r="CE791" s="36"/>
      <c r="CF791" s="36"/>
      <c r="CG791" s="36"/>
      <c r="CH791" s="36"/>
      <c r="CI791" s="36"/>
      <c r="CJ791" s="36"/>
      <c r="CK791" s="36"/>
      <c r="CL791" s="36"/>
      <c r="CM791" s="36"/>
      <c r="CN791" s="36"/>
      <c r="CO791" s="36"/>
      <c r="CP791" s="36"/>
      <c r="CQ791" s="36"/>
      <c r="CR791" s="36"/>
      <c r="CS791" s="36"/>
      <c r="CT791" s="36"/>
      <c r="CU791" s="36"/>
      <c r="CV791" s="36"/>
      <c r="CW791" s="36"/>
      <c r="CX791" s="36"/>
      <c r="CY791" s="36"/>
      <c r="CZ791" s="36"/>
      <c r="DA791" s="36"/>
      <c r="DB791" s="36"/>
      <c r="DC791" s="36"/>
      <c r="DD791" s="36"/>
      <c r="DE791" s="36"/>
      <c r="DF791" s="36"/>
      <c r="DG791" s="36"/>
      <c r="DH791" s="36"/>
      <c r="DI791" s="36"/>
      <c r="DJ791" s="36"/>
      <c r="DK791" s="36"/>
      <c r="DL791" s="36"/>
      <c r="DM791" s="36"/>
      <c r="DN791" s="36"/>
      <c r="DO791" s="36"/>
      <c r="DP791" s="36"/>
      <c r="DQ791" s="36"/>
      <c r="DR791" s="36"/>
      <c r="DS791" s="36"/>
      <c r="DT791" s="36"/>
      <c r="DU791" s="36"/>
      <c r="DV791" s="36"/>
      <c r="DW791" s="36"/>
      <c r="DX791" s="36"/>
      <c r="DY791" s="36"/>
      <c r="DZ791" s="36"/>
      <c r="EA791" s="36"/>
      <c r="EB791" s="36"/>
      <c r="EC791" s="36"/>
      <c r="ED791" s="36"/>
      <c r="EE791" s="36"/>
      <c r="EF791" s="36"/>
      <c r="EG791" s="36"/>
      <c r="EH791" s="36"/>
      <c r="EI791" s="36"/>
      <c r="EJ791" s="36"/>
      <c r="EK791" s="36"/>
      <c r="EL791" s="36"/>
      <c r="EM791" s="36"/>
      <c r="EN791" s="36"/>
      <c r="EO791" s="36"/>
      <c r="EP791" s="36"/>
      <c r="EQ791" s="36"/>
      <c r="ER791" s="36"/>
      <c r="ES791" s="36"/>
      <c r="ET791" s="36"/>
      <c r="EU791" s="36"/>
      <c r="EV791" s="36"/>
      <c r="EW791" s="36"/>
      <c r="EX791" s="36"/>
      <c r="EY791" s="36"/>
      <c r="EZ791" s="36"/>
      <c r="FA791" s="36"/>
      <c r="FB791" s="36"/>
      <c r="FC791" s="36"/>
      <c r="FD791" s="36"/>
      <c r="FE791" s="36"/>
      <c r="FF791" s="36"/>
      <c r="FG791" s="36"/>
      <c r="FH791" s="36"/>
      <c r="FI791" s="36"/>
      <c r="FJ791" s="36"/>
      <c r="FK791" s="36"/>
      <c r="FL791" s="36"/>
      <c r="FM791" s="36"/>
      <c r="FN791" s="36"/>
      <c r="FO791" s="36"/>
      <c r="FP791" s="36"/>
      <c r="FQ791" s="36"/>
      <c r="FR791" s="36"/>
      <c r="FS791" s="36"/>
      <c r="FT791" s="36"/>
      <c r="FU791" s="36"/>
      <c r="FV791" s="36"/>
      <c r="FW791" s="36"/>
      <c r="FX791" s="36"/>
      <c r="FY791" s="36"/>
      <c r="FZ791" s="36"/>
      <c r="GA791" s="36"/>
      <c r="GB791" s="36"/>
      <c r="GC791" s="36"/>
      <c r="GD791" s="36"/>
      <c r="GE791" s="36"/>
      <c r="GF791" s="36"/>
      <c r="GG791" s="36"/>
      <c r="GH791" s="36"/>
      <c r="GI791" s="36"/>
      <c r="GJ791" s="36"/>
      <c r="GK791" s="36"/>
      <c r="GL791" s="36"/>
      <c r="GM791" s="36"/>
      <c r="GN791" s="36"/>
      <c r="GO791" s="36"/>
      <c r="GP791" s="36"/>
      <c r="GQ791" s="36"/>
      <c r="GR791" s="36"/>
      <c r="GS791" s="36"/>
      <c r="GT791" s="36"/>
      <c r="GU791" s="36"/>
      <c r="GV791" s="36"/>
      <c r="GW791" s="36"/>
      <c r="GX791" s="36"/>
      <c r="GY791" s="36"/>
      <c r="GZ791" s="36"/>
      <c r="HA791" s="36"/>
      <c r="HB791" s="36"/>
      <c r="HC791" s="36"/>
    </row>
    <row r="792" spans="1:211" s="38" customFormat="1" x14ac:dyDescent="0.25">
      <c r="A792" s="51"/>
      <c r="B792" s="97"/>
      <c r="C792" s="98"/>
      <c r="D792" s="19"/>
      <c r="E792" s="19"/>
      <c r="F792" s="19"/>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c r="BU792" s="36"/>
      <c r="BV792" s="36"/>
      <c r="BW792" s="36"/>
      <c r="BX792" s="36"/>
      <c r="BY792" s="36"/>
      <c r="BZ792" s="36"/>
      <c r="CA792" s="36"/>
      <c r="CB792" s="36"/>
      <c r="CC792" s="36"/>
      <c r="CD792" s="36"/>
      <c r="CE792" s="36"/>
      <c r="CF792" s="36"/>
      <c r="CG792" s="36"/>
      <c r="CH792" s="36"/>
      <c r="CI792" s="36"/>
      <c r="CJ792" s="36"/>
      <c r="CK792" s="36"/>
      <c r="CL792" s="36"/>
      <c r="CM792" s="36"/>
      <c r="CN792" s="36"/>
      <c r="CO792" s="36"/>
      <c r="CP792" s="36"/>
      <c r="CQ792" s="36"/>
      <c r="CR792" s="36"/>
      <c r="CS792" s="36"/>
      <c r="CT792" s="36"/>
      <c r="CU792" s="36"/>
      <c r="CV792" s="36"/>
      <c r="CW792" s="36"/>
      <c r="CX792" s="36"/>
      <c r="CY792" s="36"/>
      <c r="CZ792" s="36"/>
      <c r="DA792" s="36"/>
      <c r="DB792" s="36"/>
      <c r="DC792" s="36"/>
      <c r="DD792" s="36"/>
      <c r="DE792" s="36"/>
      <c r="DF792" s="36"/>
      <c r="DG792" s="36"/>
      <c r="DH792" s="36"/>
      <c r="DI792" s="36"/>
      <c r="DJ792" s="36"/>
      <c r="DK792" s="36"/>
      <c r="DL792" s="36"/>
      <c r="DM792" s="36"/>
      <c r="DN792" s="36"/>
      <c r="DO792" s="36"/>
      <c r="DP792" s="36"/>
      <c r="DQ792" s="36"/>
      <c r="DR792" s="36"/>
      <c r="DS792" s="36"/>
      <c r="DT792" s="36"/>
      <c r="DU792" s="36"/>
      <c r="DV792" s="36"/>
      <c r="DW792" s="36"/>
      <c r="DX792" s="36"/>
      <c r="DY792" s="36"/>
      <c r="DZ792" s="36"/>
      <c r="EA792" s="36"/>
      <c r="EB792" s="36"/>
      <c r="EC792" s="36"/>
      <c r="ED792" s="36"/>
      <c r="EE792" s="36"/>
      <c r="EF792" s="36"/>
      <c r="EG792" s="36"/>
      <c r="EH792" s="36"/>
      <c r="EI792" s="36"/>
      <c r="EJ792" s="36"/>
      <c r="EK792" s="36"/>
      <c r="EL792" s="36"/>
      <c r="EM792" s="36"/>
      <c r="EN792" s="36"/>
      <c r="EO792" s="36"/>
      <c r="EP792" s="36"/>
      <c r="EQ792" s="36"/>
      <c r="ER792" s="36"/>
      <c r="ES792" s="36"/>
      <c r="ET792" s="36"/>
      <c r="EU792" s="36"/>
      <c r="EV792" s="36"/>
      <c r="EW792" s="36"/>
      <c r="EX792" s="36"/>
      <c r="EY792" s="36"/>
      <c r="EZ792" s="36"/>
      <c r="FA792" s="36"/>
      <c r="FB792" s="36"/>
      <c r="FC792" s="36"/>
      <c r="FD792" s="36"/>
      <c r="FE792" s="36"/>
      <c r="FF792" s="36"/>
      <c r="FG792" s="36"/>
      <c r="FH792" s="36"/>
      <c r="FI792" s="36"/>
      <c r="FJ792" s="36"/>
      <c r="FK792" s="36"/>
      <c r="FL792" s="36"/>
      <c r="FM792" s="36"/>
      <c r="FN792" s="36"/>
      <c r="FO792" s="36"/>
      <c r="FP792" s="36"/>
      <c r="FQ792" s="36"/>
      <c r="FR792" s="36"/>
      <c r="FS792" s="36"/>
      <c r="FT792" s="36"/>
      <c r="FU792" s="36"/>
      <c r="FV792" s="36"/>
      <c r="FW792" s="36"/>
      <c r="FX792" s="36"/>
      <c r="FY792" s="36"/>
      <c r="FZ792" s="36"/>
      <c r="GA792" s="36"/>
      <c r="GB792" s="36"/>
      <c r="GC792" s="36"/>
      <c r="GD792" s="36"/>
      <c r="GE792" s="36"/>
      <c r="GF792" s="36"/>
      <c r="GG792" s="36"/>
      <c r="GH792" s="36"/>
      <c r="GI792" s="36"/>
      <c r="GJ792" s="36"/>
      <c r="GK792" s="36"/>
      <c r="GL792" s="36"/>
      <c r="GM792" s="36"/>
      <c r="GN792" s="36"/>
      <c r="GO792" s="36"/>
      <c r="GP792" s="36"/>
      <c r="GQ792" s="36"/>
      <c r="GR792" s="36"/>
      <c r="GS792" s="36"/>
      <c r="GT792" s="36"/>
      <c r="GU792" s="36"/>
      <c r="GV792" s="36"/>
      <c r="GW792" s="36"/>
      <c r="GX792" s="36"/>
      <c r="GY792" s="36"/>
      <c r="GZ792" s="36"/>
      <c r="HA792" s="36"/>
      <c r="HB792" s="36"/>
      <c r="HC792" s="36"/>
    </row>
    <row r="793" spans="1:211" s="38" customFormat="1" x14ac:dyDescent="0.25">
      <c r="A793" s="51"/>
      <c r="B793" s="97"/>
      <c r="C793" s="98"/>
      <c r="D793" s="19"/>
      <c r="E793" s="19"/>
      <c r="F793" s="19"/>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c r="BU793" s="36"/>
      <c r="BV793" s="36"/>
      <c r="BW793" s="36"/>
      <c r="BX793" s="36"/>
      <c r="BY793" s="36"/>
      <c r="BZ793" s="36"/>
      <c r="CA793" s="36"/>
      <c r="CB793" s="36"/>
      <c r="CC793" s="36"/>
      <c r="CD793" s="36"/>
      <c r="CE793" s="36"/>
      <c r="CF793" s="36"/>
      <c r="CG793" s="36"/>
      <c r="CH793" s="36"/>
      <c r="CI793" s="36"/>
      <c r="CJ793" s="36"/>
      <c r="CK793" s="36"/>
      <c r="CL793" s="36"/>
      <c r="CM793" s="36"/>
      <c r="CN793" s="36"/>
      <c r="CO793" s="36"/>
      <c r="CP793" s="36"/>
      <c r="CQ793" s="36"/>
      <c r="CR793" s="36"/>
      <c r="CS793" s="36"/>
      <c r="CT793" s="36"/>
      <c r="CU793" s="36"/>
      <c r="CV793" s="36"/>
      <c r="CW793" s="36"/>
      <c r="CX793" s="36"/>
      <c r="CY793" s="36"/>
      <c r="CZ793" s="36"/>
      <c r="DA793" s="36"/>
      <c r="DB793" s="36"/>
      <c r="DC793" s="36"/>
      <c r="DD793" s="36"/>
      <c r="DE793" s="36"/>
      <c r="DF793" s="36"/>
      <c r="DG793" s="36"/>
      <c r="DH793" s="36"/>
      <c r="DI793" s="36"/>
      <c r="DJ793" s="36"/>
      <c r="DK793" s="36"/>
      <c r="DL793" s="36"/>
      <c r="DM793" s="36"/>
      <c r="DN793" s="36"/>
      <c r="DO793" s="36"/>
      <c r="DP793" s="36"/>
      <c r="DQ793" s="36"/>
      <c r="DR793" s="36"/>
      <c r="DS793" s="36"/>
      <c r="DT793" s="36"/>
      <c r="DU793" s="36"/>
      <c r="DV793" s="36"/>
      <c r="DW793" s="36"/>
      <c r="DX793" s="36"/>
      <c r="DY793" s="36"/>
      <c r="DZ793" s="36"/>
      <c r="EA793" s="36"/>
      <c r="EB793" s="36"/>
      <c r="EC793" s="36"/>
      <c r="ED793" s="36"/>
      <c r="EE793" s="36"/>
      <c r="EF793" s="36"/>
      <c r="EG793" s="36"/>
      <c r="EH793" s="36"/>
      <c r="EI793" s="36"/>
      <c r="EJ793" s="36"/>
      <c r="EK793" s="36"/>
      <c r="EL793" s="36"/>
      <c r="EM793" s="36"/>
      <c r="EN793" s="36"/>
      <c r="EO793" s="36"/>
      <c r="EP793" s="36"/>
      <c r="EQ793" s="36"/>
      <c r="ER793" s="36"/>
      <c r="ES793" s="36"/>
      <c r="ET793" s="36"/>
      <c r="EU793" s="36"/>
      <c r="EV793" s="36"/>
      <c r="EW793" s="36"/>
      <c r="EX793" s="36"/>
      <c r="EY793" s="36"/>
      <c r="EZ793" s="36"/>
      <c r="FA793" s="36"/>
      <c r="FB793" s="36"/>
      <c r="FC793" s="36"/>
      <c r="FD793" s="36"/>
      <c r="FE793" s="36"/>
      <c r="FF793" s="36"/>
      <c r="FG793" s="36"/>
      <c r="FH793" s="36"/>
      <c r="FI793" s="36"/>
      <c r="FJ793" s="36"/>
      <c r="FK793" s="36"/>
      <c r="FL793" s="36"/>
      <c r="FM793" s="36"/>
      <c r="FN793" s="36"/>
      <c r="FO793" s="36"/>
      <c r="FP793" s="36"/>
      <c r="FQ793" s="36"/>
      <c r="FR793" s="36"/>
      <c r="FS793" s="36"/>
      <c r="FT793" s="36"/>
      <c r="FU793" s="36"/>
      <c r="FV793" s="36"/>
      <c r="FW793" s="36"/>
      <c r="FX793" s="36"/>
      <c r="FY793" s="36"/>
      <c r="FZ793" s="36"/>
      <c r="GA793" s="36"/>
      <c r="GB793" s="36"/>
      <c r="GC793" s="36"/>
      <c r="GD793" s="36"/>
      <c r="GE793" s="36"/>
      <c r="GF793" s="36"/>
      <c r="GG793" s="36"/>
      <c r="GH793" s="36"/>
      <c r="GI793" s="36"/>
      <c r="GJ793" s="36"/>
      <c r="GK793" s="36"/>
      <c r="GL793" s="36"/>
      <c r="GM793" s="36"/>
      <c r="GN793" s="36"/>
      <c r="GO793" s="36"/>
      <c r="GP793" s="36"/>
      <c r="GQ793" s="36"/>
      <c r="GR793" s="36"/>
      <c r="GS793" s="36"/>
      <c r="GT793" s="36"/>
      <c r="GU793" s="36"/>
      <c r="GV793" s="36"/>
      <c r="GW793" s="36"/>
      <c r="GX793" s="36"/>
      <c r="GY793" s="36"/>
      <c r="GZ793" s="36"/>
      <c r="HA793" s="36"/>
      <c r="HB793" s="36"/>
      <c r="HC793" s="36"/>
    </row>
    <row r="794" spans="1:211" s="38" customFormat="1" x14ac:dyDescent="0.25">
      <c r="A794" s="51"/>
      <c r="B794" s="97"/>
      <c r="C794" s="98"/>
      <c r="D794" s="19"/>
      <c r="E794" s="19"/>
      <c r="F794" s="19"/>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c r="BU794" s="36"/>
      <c r="BV794" s="36"/>
      <c r="BW794" s="36"/>
      <c r="BX794" s="36"/>
      <c r="BY794" s="36"/>
      <c r="BZ794" s="36"/>
      <c r="CA794" s="36"/>
      <c r="CB794" s="36"/>
      <c r="CC794" s="36"/>
      <c r="CD794" s="36"/>
      <c r="CE794" s="36"/>
      <c r="CF794" s="36"/>
      <c r="CG794" s="36"/>
      <c r="CH794" s="36"/>
      <c r="CI794" s="36"/>
      <c r="CJ794" s="36"/>
      <c r="CK794" s="36"/>
      <c r="CL794" s="36"/>
      <c r="CM794" s="36"/>
      <c r="CN794" s="36"/>
      <c r="CO794" s="36"/>
      <c r="CP794" s="36"/>
      <c r="CQ794" s="36"/>
      <c r="CR794" s="36"/>
      <c r="CS794" s="36"/>
      <c r="CT794" s="36"/>
      <c r="CU794" s="36"/>
      <c r="CV794" s="36"/>
      <c r="CW794" s="36"/>
      <c r="CX794" s="36"/>
      <c r="CY794" s="36"/>
      <c r="CZ794" s="36"/>
      <c r="DA794" s="36"/>
      <c r="DB794" s="36"/>
      <c r="DC794" s="36"/>
      <c r="DD794" s="36"/>
      <c r="DE794" s="36"/>
      <c r="DF794" s="36"/>
      <c r="DG794" s="36"/>
      <c r="DH794" s="36"/>
      <c r="DI794" s="36"/>
      <c r="DJ794" s="36"/>
      <c r="DK794" s="36"/>
      <c r="DL794" s="36"/>
      <c r="DM794" s="36"/>
      <c r="DN794" s="36"/>
      <c r="DO794" s="36"/>
      <c r="DP794" s="36"/>
      <c r="DQ794" s="36"/>
      <c r="DR794" s="36"/>
      <c r="DS794" s="36"/>
      <c r="DT794" s="36"/>
      <c r="DU794" s="36"/>
      <c r="DV794" s="36"/>
      <c r="DW794" s="36"/>
      <c r="DX794" s="36"/>
      <c r="DY794" s="36"/>
      <c r="DZ794" s="36"/>
      <c r="EA794" s="36"/>
      <c r="EB794" s="36"/>
      <c r="EC794" s="36"/>
      <c r="ED794" s="36"/>
      <c r="EE794" s="36"/>
      <c r="EF794" s="36"/>
      <c r="EG794" s="36"/>
      <c r="EH794" s="36"/>
      <c r="EI794" s="36"/>
      <c r="EJ794" s="36"/>
      <c r="EK794" s="36"/>
      <c r="EL794" s="36"/>
      <c r="EM794" s="36"/>
      <c r="EN794" s="36"/>
      <c r="EO794" s="36"/>
      <c r="EP794" s="36"/>
      <c r="EQ794" s="36"/>
      <c r="ER794" s="36"/>
      <c r="ES794" s="36"/>
      <c r="ET794" s="36"/>
      <c r="EU794" s="36"/>
      <c r="EV794" s="36"/>
      <c r="EW794" s="36"/>
      <c r="EX794" s="36"/>
      <c r="EY794" s="36"/>
      <c r="EZ794" s="36"/>
      <c r="FA794" s="36"/>
      <c r="FB794" s="36"/>
      <c r="FC794" s="36"/>
      <c r="FD794" s="36"/>
      <c r="FE794" s="36"/>
      <c r="FF794" s="36"/>
      <c r="FG794" s="36"/>
      <c r="FH794" s="36"/>
      <c r="FI794" s="36"/>
      <c r="FJ794" s="36"/>
      <c r="FK794" s="36"/>
      <c r="FL794" s="36"/>
      <c r="FM794" s="36"/>
      <c r="FN794" s="36"/>
      <c r="FO794" s="36"/>
      <c r="FP794" s="36"/>
      <c r="FQ794" s="36"/>
      <c r="FR794" s="36"/>
      <c r="FS794" s="36"/>
      <c r="FT794" s="36"/>
      <c r="FU794" s="36"/>
      <c r="FV794" s="36"/>
      <c r="FW794" s="36"/>
      <c r="FX794" s="36"/>
      <c r="FY794" s="36"/>
      <c r="FZ794" s="36"/>
      <c r="GA794" s="36"/>
      <c r="GB794" s="36"/>
      <c r="GC794" s="36"/>
      <c r="GD794" s="36"/>
      <c r="GE794" s="36"/>
      <c r="GF794" s="36"/>
      <c r="GG794" s="36"/>
      <c r="GH794" s="36"/>
      <c r="GI794" s="36"/>
      <c r="GJ794" s="36"/>
      <c r="GK794" s="36"/>
      <c r="GL794" s="36"/>
      <c r="GM794" s="36"/>
      <c r="GN794" s="36"/>
      <c r="GO794" s="36"/>
      <c r="GP794" s="36"/>
      <c r="GQ794" s="36"/>
      <c r="GR794" s="36"/>
      <c r="GS794" s="36"/>
      <c r="GT794" s="36"/>
      <c r="GU794" s="36"/>
      <c r="GV794" s="36"/>
      <c r="GW794" s="36"/>
      <c r="GX794" s="36"/>
      <c r="GY794" s="36"/>
      <c r="GZ794" s="36"/>
      <c r="HA794" s="36"/>
      <c r="HB794" s="36"/>
      <c r="HC794" s="36"/>
    </row>
    <row r="795" spans="1:211" s="38" customFormat="1" x14ac:dyDescent="0.25">
      <c r="A795" s="51"/>
      <c r="B795" s="97"/>
      <c r="C795" s="98"/>
      <c r="D795" s="19"/>
      <c r="E795" s="19"/>
      <c r="F795" s="19"/>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c r="BU795" s="36"/>
      <c r="BV795" s="36"/>
      <c r="BW795" s="36"/>
      <c r="BX795" s="36"/>
      <c r="BY795" s="36"/>
      <c r="BZ795" s="36"/>
      <c r="CA795" s="36"/>
      <c r="CB795" s="36"/>
      <c r="CC795" s="36"/>
      <c r="CD795" s="36"/>
      <c r="CE795" s="36"/>
      <c r="CF795" s="36"/>
      <c r="CG795" s="36"/>
      <c r="CH795" s="36"/>
      <c r="CI795" s="36"/>
      <c r="CJ795" s="36"/>
      <c r="CK795" s="36"/>
      <c r="CL795" s="36"/>
      <c r="CM795" s="36"/>
      <c r="CN795" s="36"/>
      <c r="CO795" s="36"/>
      <c r="CP795" s="36"/>
      <c r="CQ795" s="36"/>
      <c r="CR795" s="36"/>
      <c r="CS795" s="36"/>
      <c r="CT795" s="36"/>
      <c r="CU795" s="36"/>
      <c r="CV795" s="36"/>
      <c r="CW795" s="36"/>
      <c r="CX795" s="36"/>
      <c r="CY795" s="36"/>
      <c r="CZ795" s="36"/>
      <c r="DA795" s="36"/>
      <c r="DB795" s="36"/>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6"/>
      <c r="EB795" s="36"/>
      <c r="EC795" s="36"/>
      <c r="ED795" s="36"/>
      <c r="EE795" s="36"/>
      <c r="EF795" s="36"/>
      <c r="EG795" s="36"/>
      <c r="EH795" s="36"/>
      <c r="EI795" s="36"/>
      <c r="EJ795" s="36"/>
      <c r="EK795" s="36"/>
      <c r="EL795" s="36"/>
      <c r="EM795" s="36"/>
      <c r="EN795" s="36"/>
      <c r="EO795" s="36"/>
      <c r="EP795" s="36"/>
      <c r="EQ795" s="36"/>
      <c r="ER795" s="36"/>
      <c r="ES795" s="36"/>
      <c r="ET795" s="36"/>
      <c r="EU795" s="36"/>
      <c r="EV795" s="36"/>
      <c r="EW795" s="36"/>
      <c r="EX795" s="36"/>
      <c r="EY795" s="36"/>
      <c r="EZ795" s="36"/>
      <c r="FA795" s="36"/>
      <c r="FB795" s="36"/>
      <c r="FC795" s="36"/>
      <c r="FD795" s="36"/>
      <c r="FE795" s="36"/>
      <c r="FF795" s="36"/>
      <c r="FG795" s="36"/>
      <c r="FH795" s="36"/>
      <c r="FI795" s="36"/>
      <c r="FJ795" s="36"/>
      <c r="FK795" s="36"/>
      <c r="FL795" s="36"/>
      <c r="FM795" s="36"/>
      <c r="FN795" s="36"/>
      <c r="FO795" s="36"/>
      <c r="FP795" s="36"/>
      <c r="FQ795" s="36"/>
      <c r="FR795" s="36"/>
      <c r="FS795" s="36"/>
      <c r="FT795" s="36"/>
      <c r="FU795" s="36"/>
      <c r="FV795" s="36"/>
      <c r="FW795" s="36"/>
      <c r="FX795" s="36"/>
      <c r="FY795" s="36"/>
      <c r="FZ795" s="36"/>
      <c r="GA795" s="36"/>
      <c r="GB795" s="36"/>
      <c r="GC795" s="36"/>
      <c r="GD795" s="36"/>
      <c r="GE795" s="36"/>
      <c r="GF795" s="36"/>
      <c r="GG795" s="36"/>
      <c r="GH795" s="36"/>
      <c r="GI795" s="36"/>
      <c r="GJ795" s="36"/>
      <c r="GK795" s="36"/>
      <c r="GL795" s="36"/>
      <c r="GM795" s="36"/>
      <c r="GN795" s="36"/>
      <c r="GO795" s="36"/>
      <c r="GP795" s="36"/>
      <c r="GQ795" s="36"/>
      <c r="GR795" s="36"/>
      <c r="GS795" s="36"/>
      <c r="GT795" s="36"/>
      <c r="GU795" s="36"/>
      <c r="GV795" s="36"/>
      <c r="GW795" s="36"/>
      <c r="GX795" s="36"/>
      <c r="GY795" s="36"/>
      <c r="GZ795" s="36"/>
      <c r="HA795" s="36"/>
      <c r="HB795" s="36"/>
      <c r="HC795" s="36"/>
    </row>
    <row r="796" spans="1:211" s="38" customFormat="1" x14ac:dyDescent="0.25">
      <c r="A796" s="51"/>
      <c r="B796" s="97"/>
      <c r="C796" s="98"/>
      <c r="D796" s="19"/>
      <c r="E796" s="19"/>
      <c r="F796" s="19"/>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c r="BU796" s="36"/>
      <c r="BV796" s="36"/>
      <c r="BW796" s="36"/>
      <c r="BX796" s="36"/>
      <c r="BY796" s="36"/>
      <c r="BZ796" s="36"/>
      <c r="CA796" s="36"/>
      <c r="CB796" s="36"/>
      <c r="CC796" s="36"/>
      <c r="CD796" s="36"/>
      <c r="CE796" s="36"/>
      <c r="CF796" s="36"/>
      <c r="CG796" s="36"/>
      <c r="CH796" s="36"/>
      <c r="CI796" s="36"/>
      <c r="CJ796" s="36"/>
      <c r="CK796" s="36"/>
      <c r="CL796" s="36"/>
      <c r="CM796" s="36"/>
      <c r="CN796" s="36"/>
      <c r="CO796" s="36"/>
      <c r="CP796" s="36"/>
      <c r="CQ796" s="36"/>
      <c r="CR796" s="36"/>
      <c r="CS796" s="36"/>
      <c r="CT796" s="36"/>
      <c r="CU796" s="36"/>
      <c r="CV796" s="36"/>
      <c r="CW796" s="36"/>
      <c r="CX796" s="36"/>
      <c r="CY796" s="36"/>
      <c r="CZ796" s="36"/>
      <c r="DA796" s="36"/>
      <c r="DB796" s="36"/>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c r="ED796" s="36"/>
      <c r="EE796" s="36"/>
      <c r="EF796" s="36"/>
      <c r="EG796" s="36"/>
      <c r="EH796" s="36"/>
      <c r="EI796" s="36"/>
      <c r="EJ796" s="36"/>
      <c r="EK796" s="36"/>
      <c r="EL796" s="36"/>
      <c r="EM796" s="36"/>
      <c r="EN796" s="36"/>
      <c r="EO796" s="36"/>
      <c r="EP796" s="36"/>
      <c r="EQ796" s="36"/>
      <c r="ER796" s="36"/>
      <c r="ES796" s="36"/>
      <c r="ET796" s="36"/>
      <c r="EU796" s="36"/>
      <c r="EV796" s="36"/>
      <c r="EW796" s="36"/>
      <c r="EX796" s="36"/>
      <c r="EY796" s="36"/>
      <c r="EZ796" s="36"/>
      <c r="FA796" s="36"/>
      <c r="FB796" s="36"/>
      <c r="FC796" s="36"/>
      <c r="FD796" s="36"/>
      <c r="FE796" s="36"/>
      <c r="FF796" s="36"/>
      <c r="FG796" s="36"/>
      <c r="FH796" s="36"/>
      <c r="FI796" s="36"/>
      <c r="FJ796" s="36"/>
      <c r="FK796" s="36"/>
      <c r="FL796" s="36"/>
      <c r="FM796" s="36"/>
      <c r="FN796" s="36"/>
      <c r="FO796" s="36"/>
      <c r="FP796" s="36"/>
      <c r="FQ796" s="36"/>
      <c r="FR796" s="36"/>
      <c r="FS796" s="36"/>
      <c r="FT796" s="36"/>
      <c r="FU796" s="36"/>
      <c r="FV796" s="36"/>
      <c r="FW796" s="36"/>
      <c r="FX796" s="36"/>
      <c r="FY796" s="36"/>
      <c r="FZ796" s="36"/>
      <c r="GA796" s="36"/>
      <c r="GB796" s="36"/>
      <c r="GC796" s="36"/>
      <c r="GD796" s="36"/>
      <c r="GE796" s="36"/>
      <c r="GF796" s="36"/>
      <c r="GG796" s="36"/>
      <c r="GH796" s="36"/>
      <c r="GI796" s="36"/>
      <c r="GJ796" s="36"/>
      <c r="GK796" s="36"/>
      <c r="GL796" s="36"/>
      <c r="GM796" s="36"/>
      <c r="GN796" s="36"/>
      <c r="GO796" s="36"/>
      <c r="GP796" s="36"/>
      <c r="GQ796" s="36"/>
      <c r="GR796" s="36"/>
      <c r="GS796" s="36"/>
      <c r="GT796" s="36"/>
      <c r="GU796" s="36"/>
      <c r="GV796" s="36"/>
      <c r="GW796" s="36"/>
      <c r="GX796" s="36"/>
      <c r="GY796" s="36"/>
      <c r="GZ796" s="36"/>
      <c r="HA796" s="36"/>
      <c r="HB796" s="36"/>
      <c r="HC796" s="36"/>
    </row>
    <row r="797" spans="1:211" s="38" customFormat="1" x14ac:dyDescent="0.25">
      <c r="A797" s="51"/>
      <c r="B797" s="97"/>
      <c r="C797" s="98"/>
      <c r="D797" s="19"/>
      <c r="E797" s="19"/>
      <c r="F797" s="19"/>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c r="BU797" s="36"/>
      <c r="BV797" s="36"/>
      <c r="BW797" s="36"/>
      <c r="BX797" s="36"/>
      <c r="BY797" s="36"/>
      <c r="BZ797" s="36"/>
      <c r="CA797" s="36"/>
      <c r="CB797" s="36"/>
      <c r="CC797" s="36"/>
      <c r="CD797" s="36"/>
      <c r="CE797" s="36"/>
      <c r="CF797" s="36"/>
      <c r="CG797" s="36"/>
      <c r="CH797" s="36"/>
      <c r="CI797" s="36"/>
      <c r="CJ797" s="36"/>
      <c r="CK797" s="36"/>
      <c r="CL797" s="36"/>
      <c r="CM797" s="36"/>
      <c r="CN797" s="36"/>
      <c r="CO797" s="36"/>
      <c r="CP797" s="36"/>
      <c r="CQ797" s="36"/>
      <c r="CR797" s="36"/>
      <c r="CS797" s="36"/>
      <c r="CT797" s="36"/>
      <c r="CU797" s="36"/>
      <c r="CV797" s="36"/>
      <c r="CW797" s="36"/>
      <c r="CX797" s="36"/>
      <c r="CY797" s="36"/>
      <c r="CZ797" s="36"/>
      <c r="DA797" s="36"/>
      <c r="DB797" s="36"/>
      <c r="DC797" s="36"/>
      <c r="DD797" s="36"/>
      <c r="DE797" s="36"/>
      <c r="DF797" s="36"/>
      <c r="DG797" s="36"/>
      <c r="DH797" s="36"/>
      <c r="DI797" s="36"/>
      <c r="DJ797" s="36"/>
      <c r="DK797" s="36"/>
      <c r="DL797" s="36"/>
      <c r="DM797" s="36"/>
      <c r="DN797" s="36"/>
      <c r="DO797" s="36"/>
      <c r="DP797" s="36"/>
      <c r="DQ797" s="36"/>
      <c r="DR797" s="36"/>
      <c r="DS797" s="36"/>
      <c r="DT797" s="36"/>
      <c r="DU797" s="36"/>
      <c r="DV797" s="36"/>
      <c r="DW797" s="36"/>
      <c r="DX797" s="36"/>
      <c r="DY797" s="36"/>
      <c r="DZ797" s="36"/>
      <c r="EA797" s="36"/>
      <c r="EB797" s="36"/>
      <c r="EC797" s="36"/>
      <c r="ED797" s="36"/>
      <c r="EE797" s="36"/>
      <c r="EF797" s="36"/>
      <c r="EG797" s="36"/>
      <c r="EH797" s="36"/>
      <c r="EI797" s="36"/>
      <c r="EJ797" s="36"/>
      <c r="EK797" s="36"/>
      <c r="EL797" s="36"/>
      <c r="EM797" s="36"/>
      <c r="EN797" s="36"/>
      <c r="EO797" s="36"/>
      <c r="EP797" s="36"/>
      <c r="EQ797" s="36"/>
      <c r="ER797" s="36"/>
      <c r="ES797" s="36"/>
      <c r="ET797" s="36"/>
      <c r="EU797" s="36"/>
      <c r="EV797" s="36"/>
      <c r="EW797" s="36"/>
      <c r="EX797" s="36"/>
      <c r="EY797" s="36"/>
      <c r="EZ797" s="36"/>
      <c r="FA797" s="36"/>
      <c r="FB797" s="36"/>
      <c r="FC797" s="36"/>
      <c r="FD797" s="36"/>
      <c r="FE797" s="36"/>
      <c r="FF797" s="36"/>
      <c r="FG797" s="36"/>
      <c r="FH797" s="36"/>
      <c r="FI797" s="36"/>
      <c r="FJ797" s="36"/>
      <c r="FK797" s="36"/>
      <c r="FL797" s="36"/>
      <c r="FM797" s="36"/>
      <c r="FN797" s="36"/>
      <c r="FO797" s="36"/>
      <c r="FP797" s="36"/>
      <c r="FQ797" s="36"/>
      <c r="FR797" s="36"/>
      <c r="FS797" s="36"/>
      <c r="FT797" s="36"/>
      <c r="FU797" s="36"/>
      <c r="FV797" s="36"/>
      <c r="FW797" s="36"/>
      <c r="FX797" s="36"/>
      <c r="FY797" s="36"/>
      <c r="FZ797" s="36"/>
      <c r="GA797" s="36"/>
      <c r="GB797" s="36"/>
      <c r="GC797" s="36"/>
      <c r="GD797" s="36"/>
      <c r="GE797" s="36"/>
      <c r="GF797" s="36"/>
      <c r="GG797" s="36"/>
      <c r="GH797" s="36"/>
      <c r="GI797" s="36"/>
      <c r="GJ797" s="36"/>
      <c r="GK797" s="36"/>
      <c r="GL797" s="36"/>
      <c r="GM797" s="36"/>
      <c r="GN797" s="36"/>
      <c r="GO797" s="36"/>
      <c r="GP797" s="36"/>
      <c r="GQ797" s="36"/>
      <c r="GR797" s="36"/>
      <c r="GS797" s="36"/>
      <c r="GT797" s="36"/>
      <c r="GU797" s="36"/>
      <c r="GV797" s="36"/>
      <c r="GW797" s="36"/>
      <c r="GX797" s="36"/>
      <c r="GY797" s="36"/>
      <c r="GZ797" s="36"/>
      <c r="HA797" s="36"/>
      <c r="HB797" s="36"/>
      <c r="HC797" s="36"/>
    </row>
    <row r="798" spans="1:211" s="38" customFormat="1" x14ac:dyDescent="0.25">
      <c r="A798" s="51"/>
      <c r="B798" s="97"/>
      <c r="C798" s="98"/>
      <c r="D798" s="19"/>
      <c r="E798" s="19"/>
      <c r="F798" s="19"/>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c r="BU798" s="36"/>
      <c r="BV798" s="36"/>
      <c r="BW798" s="36"/>
      <c r="BX798" s="36"/>
      <c r="BY798" s="36"/>
      <c r="BZ798" s="36"/>
      <c r="CA798" s="36"/>
      <c r="CB798" s="36"/>
      <c r="CC798" s="36"/>
      <c r="CD798" s="36"/>
      <c r="CE798" s="36"/>
      <c r="CF798" s="36"/>
      <c r="CG798" s="36"/>
      <c r="CH798" s="36"/>
      <c r="CI798" s="36"/>
      <c r="CJ798" s="36"/>
      <c r="CK798" s="36"/>
      <c r="CL798" s="36"/>
      <c r="CM798" s="36"/>
      <c r="CN798" s="36"/>
      <c r="CO798" s="36"/>
      <c r="CP798" s="36"/>
      <c r="CQ798" s="36"/>
      <c r="CR798" s="36"/>
      <c r="CS798" s="36"/>
      <c r="CT798" s="36"/>
      <c r="CU798" s="36"/>
      <c r="CV798" s="36"/>
      <c r="CW798" s="36"/>
      <c r="CX798" s="36"/>
      <c r="CY798" s="36"/>
      <c r="CZ798" s="36"/>
      <c r="DA798" s="36"/>
      <c r="DB798" s="36"/>
      <c r="DC798" s="36"/>
      <c r="DD798" s="36"/>
      <c r="DE798" s="36"/>
      <c r="DF798" s="36"/>
      <c r="DG798" s="36"/>
      <c r="DH798" s="36"/>
      <c r="DI798" s="36"/>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36"/>
      <c r="EF798" s="36"/>
      <c r="EG798" s="36"/>
      <c r="EH798" s="36"/>
      <c r="EI798" s="36"/>
      <c r="EJ798" s="36"/>
      <c r="EK798" s="36"/>
      <c r="EL798" s="36"/>
      <c r="EM798" s="36"/>
      <c r="EN798" s="36"/>
      <c r="EO798" s="36"/>
      <c r="EP798" s="36"/>
      <c r="EQ798" s="36"/>
      <c r="ER798" s="36"/>
      <c r="ES798" s="36"/>
      <c r="ET798" s="36"/>
      <c r="EU798" s="36"/>
      <c r="EV798" s="36"/>
      <c r="EW798" s="36"/>
      <c r="EX798" s="36"/>
      <c r="EY798" s="36"/>
      <c r="EZ798" s="36"/>
      <c r="FA798" s="36"/>
      <c r="FB798" s="36"/>
      <c r="FC798" s="36"/>
      <c r="FD798" s="36"/>
      <c r="FE798" s="36"/>
      <c r="FF798" s="36"/>
      <c r="FG798" s="36"/>
      <c r="FH798" s="36"/>
      <c r="FI798" s="36"/>
      <c r="FJ798" s="36"/>
      <c r="FK798" s="36"/>
      <c r="FL798" s="36"/>
      <c r="FM798" s="36"/>
      <c r="FN798" s="36"/>
      <c r="FO798" s="36"/>
      <c r="FP798" s="36"/>
      <c r="FQ798" s="36"/>
      <c r="FR798" s="36"/>
      <c r="FS798" s="36"/>
      <c r="FT798" s="36"/>
      <c r="FU798" s="36"/>
      <c r="FV798" s="36"/>
      <c r="FW798" s="36"/>
      <c r="FX798" s="36"/>
      <c r="FY798" s="36"/>
      <c r="FZ798" s="36"/>
      <c r="GA798" s="36"/>
      <c r="GB798" s="36"/>
      <c r="GC798" s="36"/>
      <c r="GD798" s="36"/>
      <c r="GE798" s="36"/>
      <c r="GF798" s="36"/>
      <c r="GG798" s="36"/>
      <c r="GH798" s="36"/>
      <c r="GI798" s="36"/>
      <c r="GJ798" s="36"/>
      <c r="GK798" s="36"/>
      <c r="GL798" s="36"/>
      <c r="GM798" s="36"/>
      <c r="GN798" s="36"/>
      <c r="GO798" s="36"/>
      <c r="GP798" s="36"/>
      <c r="GQ798" s="36"/>
      <c r="GR798" s="36"/>
      <c r="GS798" s="36"/>
      <c r="GT798" s="36"/>
      <c r="GU798" s="36"/>
      <c r="GV798" s="36"/>
      <c r="GW798" s="36"/>
      <c r="GX798" s="36"/>
      <c r="GY798" s="36"/>
      <c r="GZ798" s="36"/>
      <c r="HA798" s="36"/>
      <c r="HB798" s="36"/>
      <c r="HC798" s="36"/>
    </row>
    <row r="799" spans="1:211" s="38" customFormat="1" x14ac:dyDescent="0.25">
      <c r="A799" s="51"/>
      <c r="B799" s="97"/>
      <c r="C799" s="98"/>
      <c r="D799" s="19"/>
      <c r="E799" s="19"/>
      <c r="F799" s="19"/>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c r="BU799" s="36"/>
      <c r="BV799" s="36"/>
      <c r="BW799" s="36"/>
      <c r="BX799" s="36"/>
      <c r="BY799" s="36"/>
      <c r="BZ799" s="36"/>
      <c r="CA799" s="36"/>
      <c r="CB799" s="36"/>
      <c r="CC799" s="36"/>
      <c r="CD799" s="36"/>
      <c r="CE799" s="36"/>
      <c r="CF799" s="36"/>
      <c r="CG799" s="36"/>
      <c r="CH799" s="36"/>
      <c r="CI799" s="36"/>
      <c r="CJ799" s="36"/>
      <c r="CK799" s="36"/>
      <c r="CL799" s="36"/>
      <c r="CM799" s="36"/>
      <c r="CN799" s="36"/>
      <c r="CO799" s="36"/>
      <c r="CP799" s="36"/>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c r="ED799" s="36"/>
      <c r="EE799" s="36"/>
      <c r="EF799" s="36"/>
      <c r="EG799" s="36"/>
      <c r="EH799" s="36"/>
      <c r="EI799" s="36"/>
      <c r="EJ799" s="36"/>
      <c r="EK799" s="36"/>
      <c r="EL799" s="36"/>
      <c r="EM799" s="36"/>
      <c r="EN799" s="36"/>
      <c r="EO799" s="36"/>
      <c r="EP799" s="36"/>
      <c r="EQ799" s="36"/>
      <c r="ER799" s="36"/>
      <c r="ES799" s="36"/>
      <c r="ET799" s="36"/>
      <c r="EU799" s="36"/>
      <c r="EV799" s="36"/>
      <c r="EW799" s="36"/>
      <c r="EX799" s="36"/>
      <c r="EY799" s="36"/>
      <c r="EZ799" s="36"/>
      <c r="FA799" s="36"/>
      <c r="FB799" s="36"/>
      <c r="FC799" s="36"/>
      <c r="FD799" s="36"/>
      <c r="FE799" s="36"/>
      <c r="FF799" s="36"/>
      <c r="FG799" s="36"/>
      <c r="FH799" s="36"/>
      <c r="FI799" s="36"/>
      <c r="FJ799" s="36"/>
      <c r="FK799" s="36"/>
      <c r="FL799" s="36"/>
      <c r="FM799" s="36"/>
      <c r="FN799" s="36"/>
      <c r="FO799" s="36"/>
      <c r="FP799" s="36"/>
      <c r="FQ799" s="36"/>
      <c r="FR799" s="36"/>
      <c r="FS799" s="36"/>
      <c r="FT799" s="36"/>
      <c r="FU799" s="36"/>
      <c r="FV799" s="36"/>
      <c r="FW799" s="36"/>
      <c r="FX799" s="36"/>
      <c r="FY799" s="36"/>
      <c r="FZ799" s="36"/>
      <c r="GA799" s="36"/>
      <c r="GB799" s="36"/>
      <c r="GC799" s="36"/>
      <c r="GD799" s="36"/>
      <c r="GE799" s="36"/>
      <c r="GF799" s="36"/>
      <c r="GG799" s="36"/>
      <c r="GH799" s="36"/>
      <c r="GI799" s="36"/>
      <c r="GJ799" s="36"/>
      <c r="GK799" s="36"/>
      <c r="GL799" s="36"/>
      <c r="GM799" s="36"/>
      <c r="GN799" s="36"/>
      <c r="GO799" s="36"/>
      <c r="GP799" s="36"/>
      <c r="GQ799" s="36"/>
      <c r="GR799" s="36"/>
      <c r="GS799" s="36"/>
      <c r="GT799" s="36"/>
      <c r="GU799" s="36"/>
      <c r="GV799" s="36"/>
      <c r="GW799" s="36"/>
      <c r="GX799" s="36"/>
      <c r="GY799" s="36"/>
      <c r="GZ799" s="36"/>
      <c r="HA799" s="36"/>
      <c r="HB799" s="36"/>
      <c r="HC799" s="36"/>
    </row>
    <row r="800" spans="1:211" s="38" customFormat="1" x14ac:dyDescent="0.25">
      <c r="A800" s="51"/>
      <c r="B800" s="97"/>
      <c r="C800" s="98"/>
      <c r="D800" s="19"/>
      <c r="E800" s="19"/>
      <c r="F800" s="19"/>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c r="BU800" s="36"/>
      <c r="BV800" s="36"/>
      <c r="BW800" s="36"/>
      <c r="BX800" s="36"/>
      <c r="BY800" s="36"/>
      <c r="BZ800" s="36"/>
      <c r="CA800" s="36"/>
      <c r="CB800" s="36"/>
      <c r="CC800" s="36"/>
      <c r="CD800" s="36"/>
      <c r="CE800" s="36"/>
      <c r="CF800" s="36"/>
      <c r="CG800" s="36"/>
      <c r="CH800" s="36"/>
      <c r="CI800" s="36"/>
      <c r="CJ800" s="36"/>
      <c r="CK800" s="36"/>
      <c r="CL800" s="36"/>
      <c r="CM800" s="36"/>
      <c r="CN800" s="36"/>
      <c r="CO800" s="36"/>
      <c r="CP800" s="36"/>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6"/>
      <c r="DT800" s="36"/>
      <c r="DU800" s="36"/>
      <c r="DV800" s="36"/>
      <c r="DW800" s="36"/>
      <c r="DX800" s="36"/>
      <c r="DY800" s="36"/>
      <c r="DZ800" s="36"/>
      <c r="EA800" s="36"/>
      <c r="EB800" s="36"/>
      <c r="EC800" s="36"/>
      <c r="ED800" s="36"/>
      <c r="EE800" s="36"/>
      <c r="EF800" s="36"/>
      <c r="EG800" s="36"/>
      <c r="EH800" s="36"/>
      <c r="EI800" s="36"/>
      <c r="EJ800" s="36"/>
      <c r="EK800" s="36"/>
      <c r="EL800" s="36"/>
      <c r="EM800" s="36"/>
      <c r="EN800" s="36"/>
      <c r="EO800" s="36"/>
      <c r="EP800" s="36"/>
      <c r="EQ800" s="36"/>
      <c r="ER800" s="36"/>
      <c r="ES800" s="36"/>
      <c r="ET800" s="36"/>
      <c r="EU800" s="36"/>
      <c r="EV800" s="36"/>
      <c r="EW800" s="36"/>
      <c r="EX800" s="36"/>
      <c r="EY800" s="36"/>
      <c r="EZ800" s="36"/>
      <c r="FA800" s="36"/>
      <c r="FB800" s="36"/>
      <c r="FC800" s="36"/>
      <c r="FD800" s="36"/>
      <c r="FE800" s="36"/>
      <c r="FF800" s="36"/>
      <c r="FG800" s="36"/>
      <c r="FH800" s="36"/>
      <c r="FI800" s="36"/>
      <c r="FJ800" s="36"/>
      <c r="FK800" s="36"/>
      <c r="FL800" s="36"/>
      <c r="FM800" s="36"/>
      <c r="FN800" s="36"/>
      <c r="FO800" s="36"/>
      <c r="FP800" s="36"/>
      <c r="FQ800" s="36"/>
      <c r="FR800" s="36"/>
      <c r="FS800" s="36"/>
      <c r="FT800" s="36"/>
      <c r="FU800" s="36"/>
      <c r="FV800" s="36"/>
      <c r="FW800" s="36"/>
      <c r="FX800" s="36"/>
      <c r="FY800" s="36"/>
      <c r="FZ800" s="36"/>
      <c r="GA800" s="36"/>
      <c r="GB800" s="36"/>
      <c r="GC800" s="36"/>
      <c r="GD800" s="36"/>
      <c r="GE800" s="36"/>
      <c r="GF800" s="36"/>
      <c r="GG800" s="36"/>
      <c r="GH800" s="36"/>
      <c r="GI800" s="36"/>
      <c r="GJ800" s="36"/>
      <c r="GK800" s="36"/>
      <c r="GL800" s="36"/>
      <c r="GM800" s="36"/>
      <c r="GN800" s="36"/>
      <c r="GO800" s="36"/>
      <c r="GP800" s="36"/>
      <c r="GQ800" s="36"/>
      <c r="GR800" s="36"/>
      <c r="GS800" s="36"/>
      <c r="GT800" s="36"/>
      <c r="GU800" s="36"/>
      <c r="GV800" s="36"/>
      <c r="GW800" s="36"/>
      <c r="GX800" s="36"/>
      <c r="GY800" s="36"/>
      <c r="GZ800" s="36"/>
      <c r="HA800" s="36"/>
      <c r="HB800" s="36"/>
      <c r="HC800" s="36"/>
    </row>
    <row r="801" spans="1:211" s="38" customFormat="1" x14ac:dyDescent="0.25">
      <c r="A801" s="51"/>
      <c r="B801" s="97"/>
      <c r="C801" s="98"/>
      <c r="D801" s="19"/>
      <c r="E801" s="19"/>
      <c r="F801" s="19"/>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c r="BU801" s="36"/>
      <c r="BV801" s="36"/>
      <c r="BW801" s="36"/>
      <c r="BX801" s="36"/>
      <c r="BY801" s="36"/>
      <c r="BZ801" s="36"/>
      <c r="CA801" s="36"/>
      <c r="CB801" s="36"/>
      <c r="CC801" s="36"/>
      <c r="CD801" s="36"/>
      <c r="CE801" s="36"/>
      <c r="CF801" s="36"/>
      <c r="CG801" s="36"/>
      <c r="CH801" s="36"/>
      <c r="CI801" s="36"/>
      <c r="CJ801" s="36"/>
      <c r="CK801" s="36"/>
      <c r="CL801" s="36"/>
      <c r="CM801" s="36"/>
      <c r="CN801" s="36"/>
      <c r="CO801" s="36"/>
      <c r="CP801" s="36"/>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6"/>
      <c r="EB801" s="36"/>
      <c r="EC801" s="36"/>
      <c r="ED801" s="36"/>
      <c r="EE801" s="36"/>
      <c r="EF801" s="36"/>
      <c r="EG801" s="36"/>
      <c r="EH801" s="36"/>
      <c r="EI801" s="36"/>
      <c r="EJ801" s="36"/>
      <c r="EK801" s="36"/>
      <c r="EL801" s="36"/>
      <c r="EM801" s="36"/>
      <c r="EN801" s="36"/>
      <c r="EO801" s="36"/>
      <c r="EP801" s="36"/>
      <c r="EQ801" s="36"/>
      <c r="ER801" s="36"/>
      <c r="ES801" s="36"/>
      <c r="ET801" s="36"/>
      <c r="EU801" s="36"/>
      <c r="EV801" s="36"/>
      <c r="EW801" s="36"/>
      <c r="EX801" s="36"/>
      <c r="EY801" s="36"/>
      <c r="EZ801" s="36"/>
      <c r="FA801" s="36"/>
      <c r="FB801" s="36"/>
      <c r="FC801" s="36"/>
      <c r="FD801" s="36"/>
      <c r="FE801" s="36"/>
      <c r="FF801" s="36"/>
      <c r="FG801" s="36"/>
      <c r="FH801" s="36"/>
      <c r="FI801" s="36"/>
      <c r="FJ801" s="36"/>
      <c r="FK801" s="36"/>
      <c r="FL801" s="36"/>
      <c r="FM801" s="36"/>
      <c r="FN801" s="36"/>
      <c r="FO801" s="36"/>
      <c r="FP801" s="36"/>
      <c r="FQ801" s="36"/>
      <c r="FR801" s="36"/>
      <c r="FS801" s="36"/>
      <c r="FT801" s="36"/>
      <c r="FU801" s="36"/>
      <c r="FV801" s="36"/>
      <c r="FW801" s="36"/>
      <c r="FX801" s="36"/>
      <c r="FY801" s="36"/>
      <c r="FZ801" s="36"/>
      <c r="GA801" s="36"/>
      <c r="GB801" s="36"/>
      <c r="GC801" s="36"/>
      <c r="GD801" s="36"/>
      <c r="GE801" s="36"/>
      <c r="GF801" s="36"/>
      <c r="GG801" s="36"/>
      <c r="GH801" s="36"/>
      <c r="GI801" s="36"/>
      <c r="GJ801" s="36"/>
      <c r="GK801" s="36"/>
      <c r="GL801" s="36"/>
      <c r="GM801" s="36"/>
      <c r="GN801" s="36"/>
      <c r="GO801" s="36"/>
      <c r="GP801" s="36"/>
      <c r="GQ801" s="36"/>
      <c r="GR801" s="36"/>
      <c r="GS801" s="36"/>
      <c r="GT801" s="36"/>
      <c r="GU801" s="36"/>
      <c r="GV801" s="36"/>
      <c r="GW801" s="36"/>
      <c r="GX801" s="36"/>
      <c r="GY801" s="36"/>
      <c r="GZ801" s="36"/>
      <c r="HA801" s="36"/>
      <c r="HB801" s="36"/>
      <c r="HC801" s="36"/>
    </row>
    <row r="802" spans="1:211" s="38" customFormat="1" x14ac:dyDescent="0.25">
      <c r="A802" s="51"/>
      <c r="B802" s="97"/>
      <c r="C802" s="98"/>
      <c r="D802" s="19"/>
      <c r="E802" s="19"/>
      <c r="F802" s="19"/>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c r="BU802" s="36"/>
      <c r="BV802" s="36"/>
      <c r="BW802" s="36"/>
      <c r="BX802" s="36"/>
      <c r="BY802" s="36"/>
      <c r="BZ802" s="36"/>
      <c r="CA802" s="36"/>
      <c r="CB802" s="36"/>
      <c r="CC802" s="36"/>
      <c r="CD802" s="36"/>
      <c r="CE802" s="36"/>
      <c r="CF802" s="36"/>
      <c r="CG802" s="36"/>
      <c r="CH802" s="36"/>
      <c r="CI802" s="36"/>
      <c r="CJ802" s="36"/>
      <c r="CK802" s="36"/>
      <c r="CL802" s="36"/>
      <c r="CM802" s="36"/>
      <c r="CN802" s="36"/>
      <c r="CO802" s="36"/>
      <c r="CP802" s="36"/>
      <c r="CQ802" s="36"/>
      <c r="CR802" s="36"/>
      <c r="CS802" s="36"/>
      <c r="CT802" s="36"/>
      <c r="CU802" s="36"/>
      <c r="CV802" s="36"/>
      <c r="CW802" s="36"/>
      <c r="CX802" s="36"/>
      <c r="CY802" s="36"/>
      <c r="CZ802" s="36"/>
      <c r="DA802" s="36"/>
      <c r="DB802" s="36"/>
      <c r="DC802" s="36"/>
      <c r="DD802" s="36"/>
      <c r="DE802" s="36"/>
      <c r="DF802" s="36"/>
      <c r="DG802" s="36"/>
      <c r="DH802" s="36"/>
      <c r="DI802" s="36"/>
      <c r="DJ802" s="36"/>
      <c r="DK802" s="36"/>
      <c r="DL802" s="36"/>
      <c r="DM802" s="36"/>
      <c r="DN802" s="36"/>
      <c r="DO802" s="36"/>
      <c r="DP802" s="36"/>
      <c r="DQ802" s="36"/>
      <c r="DR802" s="36"/>
      <c r="DS802" s="36"/>
      <c r="DT802" s="36"/>
      <c r="DU802" s="36"/>
      <c r="DV802" s="36"/>
      <c r="DW802" s="36"/>
      <c r="DX802" s="36"/>
      <c r="DY802" s="36"/>
      <c r="DZ802" s="36"/>
      <c r="EA802" s="36"/>
      <c r="EB802" s="36"/>
      <c r="EC802" s="36"/>
      <c r="ED802" s="36"/>
      <c r="EE802" s="36"/>
      <c r="EF802" s="36"/>
      <c r="EG802" s="36"/>
      <c r="EH802" s="36"/>
      <c r="EI802" s="36"/>
      <c r="EJ802" s="36"/>
      <c r="EK802" s="36"/>
      <c r="EL802" s="36"/>
      <c r="EM802" s="36"/>
      <c r="EN802" s="36"/>
      <c r="EO802" s="36"/>
      <c r="EP802" s="36"/>
      <c r="EQ802" s="36"/>
      <c r="ER802" s="36"/>
      <c r="ES802" s="36"/>
      <c r="ET802" s="36"/>
      <c r="EU802" s="36"/>
      <c r="EV802" s="36"/>
      <c r="EW802" s="36"/>
      <c r="EX802" s="36"/>
      <c r="EY802" s="36"/>
      <c r="EZ802" s="36"/>
      <c r="FA802" s="36"/>
      <c r="FB802" s="36"/>
      <c r="FC802" s="36"/>
      <c r="FD802" s="36"/>
      <c r="FE802" s="36"/>
      <c r="FF802" s="36"/>
      <c r="FG802" s="36"/>
      <c r="FH802" s="36"/>
      <c r="FI802" s="36"/>
      <c r="FJ802" s="36"/>
      <c r="FK802" s="36"/>
      <c r="FL802" s="36"/>
      <c r="FM802" s="36"/>
      <c r="FN802" s="36"/>
      <c r="FO802" s="36"/>
      <c r="FP802" s="36"/>
      <c r="FQ802" s="36"/>
      <c r="FR802" s="36"/>
      <c r="FS802" s="36"/>
      <c r="FT802" s="36"/>
      <c r="FU802" s="36"/>
      <c r="FV802" s="36"/>
      <c r="FW802" s="36"/>
      <c r="FX802" s="36"/>
      <c r="FY802" s="36"/>
      <c r="FZ802" s="36"/>
      <c r="GA802" s="36"/>
      <c r="GB802" s="36"/>
      <c r="GC802" s="36"/>
      <c r="GD802" s="36"/>
      <c r="GE802" s="36"/>
      <c r="GF802" s="36"/>
      <c r="GG802" s="36"/>
      <c r="GH802" s="36"/>
      <c r="GI802" s="36"/>
      <c r="GJ802" s="36"/>
      <c r="GK802" s="36"/>
      <c r="GL802" s="36"/>
      <c r="GM802" s="36"/>
      <c r="GN802" s="36"/>
      <c r="GO802" s="36"/>
      <c r="GP802" s="36"/>
      <c r="GQ802" s="36"/>
      <c r="GR802" s="36"/>
      <c r="GS802" s="36"/>
      <c r="GT802" s="36"/>
      <c r="GU802" s="36"/>
      <c r="GV802" s="36"/>
      <c r="GW802" s="36"/>
      <c r="GX802" s="36"/>
      <c r="GY802" s="36"/>
      <c r="GZ802" s="36"/>
      <c r="HA802" s="36"/>
      <c r="HB802" s="36"/>
      <c r="HC802" s="36"/>
    </row>
    <row r="803" spans="1:211" s="38" customFormat="1" x14ac:dyDescent="0.25">
      <c r="A803" s="51"/>
      <c r="B803" s="97"/>
      <c r="C803" s="98"/>
      <c r="D803" s="19"/>
      <c r="E803" s="19"/>
      <c r="F803" s="19"/>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c r="BU803" s="36"/>
      <c r="BV803" s="36"/>
      <c r="BW803" s="36"/>
      <c r="BX803" s="36"/>
      <c r="BY803" s="36"/>
      <c r="BZ803" s="36"/>
      <c r="CA803" s="36"/>
      <c r="CB803" s="36"/>
      <c r="CC803" s="36"/>
      <c r="CD803" s="36"/>
      <c r="CE803" s="36"/>
      <c r="CF803" s="36"/>
      <c r="CG803" s="36"/>
      <c r="CH803" s="36"/>
      <c r="CI803" s="36"/>
      <c r="CJ803" s="36"/>
      <c r="CK803" s="36"/>
      <c r="CL803" s="36"/>
      <c r="CM803" s="36"/>
      <c r="CN803" s="36"/>
      <c r="CO803" s="36"/>
      <c r="CP803" s="36"/>
      <c r="CQ803" s="36"/>
      <c r="CR803" s="36"/>
      <c r="CS803" s="36"/>
      <c r="CT803" s="36"/>
      <c r="CU803" s="36"/>
      <c r="CV803" s="36"/>
      <c r="CW803" s="36"/>
      <c r="CX803" s="36"/>
      <c r="CY803" s="36"/>
      <c r="CZ803" s="36"/>
      <c r="DA803" s="36"/>
      <c r="DB803" s="36"/>
      <c r="DC803" s="36"/>
      <c r="DD803" s="36"/>
      <c r="DE803" s="36"/>
      <c r="DF803" s="36"/>
      <c r="DG803" s="36"/>
      <c r="DH803" s="36"/>
      <c r="DI803" s="36"/>
      <c r="DJ803" s="36"/>
      <c r="DK803" s="36"/>
      <c r="DL803" s="36"/>
      <c r="DM803" s="36"/>
      <c r="DN803" s="36"/>
      <c r="DO803" s="36"/>
      <c r="DP803" s="36"/>
      <c r="DQ803" s="36"/>
      <c r="DR803" s="36"/>
      <c r="DS803" s="36"/>
      <c r="DT803" s="36"/>
      <c r="DU803" s="36"/>
      <c r="DV803" s="36"/>
      <c r="DW803" s="36"/>
      <c r="DX803" s="36"/>
      <c r="DY803" s="36"/>
      <c r="DZ803" s="36"/>
      <c r="EA803" s="36"/>
      <c r="EB803" s="36"/>
      <c r="EC803" s="36"/>
      <c r="ED803" s="36"/>
      <c r="EE803" s="36"/>
      <c r="EF803" s="36"/>
      <c r="EG803" s="36"/>
      <c r="EH803" s="36"/>
      <c r="EI803" s="36"/>
      <c r="EJ803" s="36"/>
      <c r="EK803" s="36"/>
      <c r="EL803" s="36"/>
      <c r="EM803" s="36"/>
      <c r="EN803" s="36"/>
      <c r="EO803" s="36"/>
      <c r="EP803" s="36"/>
      <c r="EQ803" s="36"/>
      <c r="ER803" s="36"/>
      <c r="ES803" s="36"/>
      <c r="ET803" s="36"/>
      <c r="EU803" s="36"/>
      <c r="EV803" s="36"/>
      <c r="EW803" s="36"/>
      <c r="EX803" s="36"/>
      <c r="EY803" s="36"/>
      <c r="EZ803" s="36"/>
      <c r="FA803" s="36"/>
      <c r="FB803" s="36"/>
      <c r="FC803" s="36"/>
      <c r="FD803" s="36"/>
      <c r="FE803" s="36"/>
      <c r="FF803" s="36"/>
      <c r="FG803" s="36"/>
      <c r="FH803" s="36"/>
      <c r="FI803" s="36"/>
      <c r="FJ803" s="36"/>
      <c r="FK803" s="36"/>
      <c r="FL803" s="36"/>
      <c r="FM803" s="36"/>
      <c r="FN803" s="36"/>
      <c r="FO803" s="36"/>
      <c r="FP803" s="36"/>
      <c r="FQ803" s="36"/>
      <c r="FR803" s="36"/>
      <c r="FS803" s="36"/>
      <c r="FT803" s="36"/>
      <c r="FU803" s="36"/>
      <c r="FV803" s="36"/>
      <c r="FW803" s="36"/>
      <c r="FX803" s="36"/>
      <c r="FY803" s="36"/>
      <c r="FZ803" s="36"/>
      <c r="GA803" s="36"/>
      <c r="GB803" s="36"/>
      <c r="GC803" s="36"/>
      <c r="GD803" s="36"/>
      <c r="GE803" s="36"/>
      <c r="GF803" s="36"/>
      <c r="GG803" s="36"/>
      <c r="GH803" s="36"/>
      <c r="GI803" s="36"/>
      <c r="GJ803" s="36"/>
      <c r="GK803" s="36"/>
      <c r="GL803" s="36"/>
      <c r="GM803" s="36"/>
      <c r="GN803" s="36"/>
      <c r="GO803" s="36"/>
      <c r="GP803" s="36"/>
      <c r="GQ803" s="36"/>
      <c r="GR803" s="36"/>
      <c r="GS803" s="36"/>
      <c r="GT803" s="36"/>
      <c r="GU803" s="36"/>
      <c r="GV803" s="36"/>
      <c r="GW803" s="36"/>
      <c r="GX803" s="36"/>
      <c r="GY803" s="36"/>
      <c r="GZ803" s="36"/>
      <c r="HA803" s="36"/>
      <c r="HB803" s="36"/>
      <c r="HC803" s="36"/>
    </row>
    <row r="804" spans="1:211" s="38" customFormat="1" x14ac:dyDescent="0.25">
      <c r="A804" s="51"/>
      <c r="B804" s="97"/>
      <c r="C804" s="98"/>
      <c r="D804" s="19"/>
      <c r="E804" s="19"/>
      <c r="F804" s="19"/>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c r="BU804" s="36"/>
      <c r="BV804" s="36"/>
      <c r="BW804" s="36"/>
      <c r="BX804" s="36"/>
      <c r="BY804" s="36"/>
      <c r="BZ804" s="36"/>
      <c r="CA804" s="36"/>
      <c r="CB804" s="36"/>
      <c r="CC804" s="36"/>
      <c r="CD804" s="36"/>
      <c r="CE804" s="36"/>
      <c r="CF804" s="36"/>
      <c r="CG804" s="36"/>
      <c r="CH804" s="36"/>
      <c r="CI804" s="36"/>
      <c r="CJ804" s="36"/>
      <c r="CK804" s="36"/>
      <c r="CL804" s="36"/>
      <c r="CM804" s="36"/>
      <c r="CN804" s="36"/>
      <c r="CO804" s="36"/>
      <c r="CP804" s="36"/>
      <c r="CQ804" s="36"/>
      <c r="CR804" s="36"/>
      <c r="CS804" s="36"/>
      <c r="CT804" s="36"/>
      <c r="CU804" s="36"/>
      <c r="CV804" s="36"/>
      <c r="CW804" s="36"/>
      <c r="CX804" s="36"/>
      <c r="CY804" s="36"/>
      <c r="CZ804" s="36"/>
      <c r="DA804" s="36"/>
      <c r="DB804" s="36"/>
      <c r="DC804" s="36"/>
      <c r="DD804" s="36"/>
      <c r="DE804" s="36"/>
      <c r="DF804" s="36"/>
      <c r="DG804" s="36"/>
      <c r="DH804" s="36"/>
      <c r="DI804" s="36"/>
      <c r="DJ804" s="36"/>
      <c r="DK804" s="36"/>
      <c r="DL804" s="36"/>
      <c r="DM804" s="36"/>
      <c r="DN804" s="36"/>
      <c r="DO804" s="36"/>
      <c r="DP804" s="36"/>
      <c r="DQ804" s="36"/>
      <c r="DR804" s="36"/>
      <c r="DS804" s="36"/>
      <c r="DT804" s="36"/>
      <c r="DU804" s="36"/>
      <c r="DV804" s="36"/>
      <c r="DW804" s="36"/>
      <c r="DX804" s="36"/>
      <c r="DY804" s="36"/>
      <c r="DZ804" s="36"/>
      <c r="EA804" s="36"/>
      <c r="EB804" s="36"/>
      <c r="EC804" s="36"/>
      <c r="ED804" s="36"/>
      <c r="EE804" s="36"/>
      <c r="EF804" s="36"/>
      <c r="EG804" s="36"/>
      <c r="EH804" s="36"/>
      <c r="EI804" s="36"/>
      <c r="EJ804" s="36"/>
      <c r="EK804" s="36"/>
      <c r="EL804" s="36"/>
      <c r="EM804" s="36"/>
      <c r="EN804" s="36"/>
      <c r="EO804" s="36"/>
      <c r="EP804" s="36"/>
      <c r="EQ804" s="36"/>
      <c r="ER804" s="36"/>
      <c r="ES804" s="36"/>
      <c r="ET804" s="36"/>
      <c r="EU804" s="36"/>
      <c r="EV804" s="36"/>
      <c r="EW804" s="36"/>
      <c r="EX804" s="36"/>
      <c r="EY804" s="36"/>
      <c r="EZ804" s="36"/>
      <c r="FA804" s="36"/>
      <c r="FB804" s="36"/>
      <c r="FC804" s="36"/>
      <c r="FD804" s="36"/>
      <c r="FE804" s="36"/>
      <c r="FF804" s="36"/>
      <c r="FG804" s="36"/>
      <c r="FH804" s="36"/>
      <c r="FI804" s="36"/>
      <c r="FJ804" s="36"/>
      <c r="FK804" s="36"/>
      <c r="FL804" s="36"/>
      <c r="FM804" s="36"/>
      <c r="FN804" s="36"/>
      <c r="FO804" s="36"/>
      <c r="FP804" s="36"/>
      <c r="FQ804" s="36"/>
      <c r="FR804" s="36"/>
      <c r="FS804" s="36"/>
      <c r="FT804" s="36"/>
      <c r="FU804" s="36"/>
      <c r="FV804" s="36"/>
      <c r="FW804" s="36"/>
      <c r="FX804" s="36"/>
      <c r="FY804" s="36"/>
      <c r="FZ804" s="36"/>
      <c r="GA804" s="36"/>
      <c r="GB804" s="36"/>
      <c r="GC804" s="36"/>
      <c r="GD804" s="36"/>
      <c r="GE804" s="36"/>
      <c r="GF804" s="36"/>
      <c r="GG804" s="36"/>
      <c r="GH804" s="36"/>
      <c r="GI804" s="36"/>
      <c r="GJ804" s="36"/>
      <c r="GK804" s="36"/>
      <c r="GL804" s="36"/>
      <c r="GM804" s="36"/>
      <c r="GN804" s="36"/>
      <c r="GO804" s="36"/>
      <c r="GP804" s="36"/>
      <c r="GQ804" s="36"/>
      <c r="GR804" s="36"/>
      <c r="GS804" s="36"/>
      <c r="GT804" s="36"/>
      <c r="GU804" s="36"/>
      <c r="GV804" s="36"/>
      <c r="GW804" s="36"/>
      <c r="GX804" s="36"/>
      <c r="GY804" s="36"/>
      <c r="GZ804" s="36"/>
      <c r="HA804" s="36"/>
      <c r="HB804" s="36"/>
      <c r="HC804" s="36"/>
    </row>
    <row r="805" spans="1:211" s="38" customFormat="1" x14ac:dyDescent="0.25">
      <c r="A805" s="51"/>
      <c r="B805" s="97"/>
      <c r="C805" s="98"/>
      <c r="D805" s="19"/>
      <c r="E805" s="19"/>
      <c r="F805" s="19"/>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c r="BU805" s="36"/>
      <c r="BV805" s="36"/>
      <c r="BW805" s="36"/>
      <c r="BX805" s="36"/>
      <c r="BY805" s="36"/>
      <c r="BZ805" s="36"/>
      <c r="CA805" s="36"/>
      <c r="CB805" s="36"/>
      <c r="CC805" s="36"/>
      <c r="CD805" s="36"/>
      <c r="CE805" s="36"/>
      <c r="CF805" s="36"/>
      <c r="CG805" s="36"/>
      <c r="CH805" s="36"/>
      <c r="CI805" s="36"/>
      <c r="CJ805" s="36"/>
      <c r="CK805" s="36"/>
      <c r="CL805" s="36"/>
      <c r="CM805" s="36"/>
      <c r="CN805" s="36"/>
      <c r="CO805" s="36"/>
      <c r="CP805" s="36"/>
      <c r="CQ805" s="36"/>
      <c r="CR805" s="36"/>
      <c r="CS805" s="36"/>
      <c r="CT805" s="36"/>
      <c r="CU805" s="36"/>
      <c r="CV805" s="36"/>
      <c r="CW805" s="36"/>
      <c r="CX805" s="36"/>
      <c r="CY805" s="36"/>
      <c r="CZ805" s="36"/>
      <c r="DA805" s="36"/>
      <c r="DB805" s="36"/>
      <c r="DC805" s="36"/>
      <c r="DD805" s="36"/>
      <c r="DE805" s="36"/>
      <c r="DF805" s="36"/>
      <c r="DG805" s="36"/>
      <c r="DH805" s="36"/>
      <c r="DI805" s="36"/>
      <c r="DJ805" s="36"/>
      <c r="DK805" s="36"/>
      <c r="DL805" s="36"/>
      <c r="DM805" s="36"/>
      <c r="DN805" s="36"/>
      <c r="DO805" s="36"/>
      <c r="DP805" s="36"/>
      <c r="DQ805" s="36"/>
      <c r="DR805" s="36"/>
      <c r="DS805" s="36"/>
      <c r="DT805" s="36"/>
      <c r="DU805" s="36"/>
      <c r="DV805" s="36"/>
      <c r="DW805" s="36"/>
      <c r="DX805" s="36"/>
      <c r="DY805" s="36"/>
      <c r="DZ805" s="36"/>
      <c r="EA805" s="36"/>
      <c r="EB805" s="36"/>
      <c r="EC805" s="36"/>
      <c r="ED805" s="36"/>
      <c r="EE805" s="36"/>
      <c r="EF805" s="36"/>
      <c r="EG805" s="36"/>
      <c r="EH805" s="36"/>
      <c r="EI805" s="36"/>
      <c r="EJ805" s="36"/>
      <c r="EK805" s="36"/>
      <c r="EL805" s="36"/>
      <c r="EM805" s="36"/>
      <c r="EN805" s="36"/>
      <c r="EO805" s="36"/>
      <c r="EP805" s="36"/>
      <c r="EQ805" s="36"/>
      <c r="ER805" s="36"/>
      <c r="ES805" s="36"/>
      <c r="ET805" s="36"/>
      <c r="EU805" s="36"/>
      <c r="EV805" s="36"/>
      <c r="EW805" s="36"/>
      <c r="EX805" s="36"/>
      <c r="EY805" s="36"/>
      <c r="EZ805" s="36"/>
      <c r="FA805" s="36"/>
      <c r="FB805" s="36"/>
      <c r="FC805" s="36"/>
      <c r="FD805" s="36"/>
      <c r="FE805" s="36"/>
      <c r="FF805" s="36"/>
      <c r="FG805" s="36"/>
      <c r="FH805" s="36"/>
      <c r="FI805" s="36"/>
      <c r="FJ805" s="36"/>
      <c r="FK805" s="36"/>
      <c r="FL805" s="36"/>
      <c r="FM805" s="36"/>
      <c r="FN805" s="36"/>
      <c r="FO805" s="36"/>
      <c r="FP805" s="36"/>
      <c r="FQ805" s="36"/>
      <c r="FR805" s="36"/>
      <c r="FS805" s="36"/>
      <c r="FT805" s="36"/>
      <c r="FU805" s="36"/>
      <c r="FV805" s="36"/>
      <c r="FW805" s="36"/>
      <c r="FX805" s="36"/>
      <c r="FY805" s="36"/>
      <c r="FZ805" s="36"/>
      <c r="GA805" s="36"/>
      <c r="GB805" s="36"/>
      <c r="GC805" s="36"/>
      <c r="GD805" s="36"/>
      <c r="GE805" s="36"/>
      <c r="GF805" s="36"/>
      <c r="GG805" s="36"/>
      <c r="GH805" s="36"/>
      <c r="GI805" s="36"/>
      <c r="GJ805" s="36"/>
      <c r="GK805" s="36"/>
      <c r="GL805" s="36"/>
      <c r="GM805" s="36"/>
      <c r="GN805" s="36"/>
      <c r="GO805" s="36"/>
      <c r="GP805" s="36"/>
      <c r="GQ805" s="36"/>
      <c r="GR805" s="36"/>
      <c r="GS805" s="36"/>
      <c r="GT805" s="36"/>
      <c r="GU805" s="36"/>
      <c r="GV805" s="36"/>
      <c r="GW805" s="36"/>
      <c r="GX805" s="36"/>
      <c r="GY805" s="36"/>
      <c r="GZ805" s="36"/>
      <c r="HA805" s="36"/>
      <c r="HB805" s="36"/>
      <c r="HC805" s="36"/>
    </row>
    <row r="806" spans="1:211" s="38" customFormat="1" x14ac:dyDescent="0.25">
      <c r="A806" s="51"/>
      <c r="B806" s="97"/>
      <c r="C806" s="98"/>
      <c r="D806" s="19"/>
      <c r="E806" s="19"/>
      <c r="F806" s="19"/>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c r="BU806" s="36"/>
      <c r="BV806" s="36"/>
      <c r="BW806" s="36"/>
      <c r="BX806" s="36"/>
      <c r="BY806" s="36"/>
      <c r="BZ806" s="36"/>
      <c r="CA806" s="36"/>
      <c r="CB806" s="36"/>
      <c r="CC806" s="36"/>
      <c r="CD806" s="36"/>
      <c r="CE806" s="36"/>
      <c r="CF806" s="36"/>
      <c r="CG806" s="36"/>
      <c r="CH806" s="36"/>
      <c r="CI806" s="36"/>
      <c r="CJ806" s="36"/>
      <c r="CK806" s="36"/>
      <c r="CL806" s="36"/>
      <c r="CM806" s="36"/>
      <c r="CN806" s="36"/>
      <c r="CO806" s="36"/>
      <c r="CP806" s="36"/>
      <c r="CQ806" s="36"/>
      <c r="CR806" s="36"/>
      <c r="CS806" s="36"/>
      <c r="CT806" s="36"/>
      <c r="CU806" s="36"/>
      <c r="CV806" s="36"/>
      <c r="CW806" s="36"/>
      <c r="CX806" s="36"/>
      <c r="CY806" s="36"/>
      <c r="CZ806" s="36"/>
      <c r="DA806" s="36"/>
      <c r="DB806" s="36"/>
      <c r="DC806" s="36"/>
      <c r="DD806" s="36"/>
      <c r="DE806" s="36"/>
      <c r="DF806" s="36"/>
      <c r="DG806" s="36"/>
      <c r="DH806" s="36"/>
      <c r="DI806" s="36"/>
      <c r="DJ806" s="36"/>
      <c r="DK806" s="36"/>
      <c r="DL806" s="36"/>
      <c r="DM806" s="36"/>
      <c r="DN806" s="36"/>
      <c r="DO806" s="36"/>
      <c r="DP806" s="36"/>
      <c r="DQ806" s="36"/>
      <c r="DR806" s="36"/>
      <c r="DS806" s="36"/>
      <c r="DT806" s="36"/>
      <c r="DU806" s="36"/>
      <c r="DV806" s="36"/>
      <c r="DW806" s="36"/>
      <c r="DX806" s="36"/>
      <c r="DY806" s="36"/>
      <c r="DZ806" s="36"/>
      <c r="EA806" s="36"/>
      <c r="EB806" s="36"/>
      <c r="EC806" s="36"/>
      <c r="ED806" s="36"/>
      <c r="EE806" s="36"/>
      <c r="EF806" s="36"/>
      <c r="EG806" s="36"/>
      <c r="EH806" s="36"/>
      <c r="EI806" s="36"/>
      <c r="EJ806" s="36"/>
      <c r="EK806" s="36"/>
      <c r="EL806" s="36"/>
      <c r="EM806" s="36"/>
      <c r="EN806" s="36"/>
      <c r="EO806" s="36"/>
      <c r="EP806" s="36"/>
      <c r="EQ806" s="36"/>
      <c r="ER806" s="36"/>
      <c r="ES806" s="36"/>
      <c r="ET806" s="36"/>
      <c r="EU806" s="36"/>
      <c r="EV806" s="36"/>
      <c r="EW806" s="36"/>
      <c r="EX806" s="36"/>
      <c r="EY806" s="36"/>
      <c r="EZ806" s="36"/>
      <c r="FA806" s="36"/>
      <c r="FB806" s="36"/>
      <c r="FC806" s="36"/>
      <c r="FD806" s="36"/>
      <c r="FE806" s="36"/>
      <c r="FF806" s="36"/>
      <c r="FG806" s="36"/>
      <c r="FH806" s="36"/>
      <c r="FI806" s="36"/>
      <c r="FJ806" s="36"/>
      <c r="FK806" s="36"/>
      <c r="FL806" s="36"/>
      <c r="FM806" s="36"/>
      <c r="FN806" s="36"/>
      <c r="FO806" s="36"/>
      <c r="FP806" s="36"/>
      <c r="FQ806" s="36"/>
      <c r="FR806" s="36"/>
      <c r="FS806" s="36"/>
      <c r="FT806" s="36"/>
      <c r="FU806" s="36"/>
      <c r="FV806" s="36"/>
      <c r="FW806" s="36"/>
      <c r="FX806" s="36"/>
      <c r="FY806" s="36"/>
      <c r="FZ806" s="36"/>
      <c r="GA806" s="36"/>
      <c r="GB806" s="36"/>
      <c r="GC806" s="36"/>
      <c r="GD806" s="36"/>
      <c r="GE806" s="36"/>
      <c r="GF806" s="36"/>
      <c r="GG806" s="36"/>
      <c r="GH806" s="36"/>
      <c r="GI806" s="36"/>
      <c r="GJ806" s="36"/>
      <c r="GK806" s="36"/>
      <c r="GL806" s="36"/>
      <c r="GM806" s="36"/>
      <c r="GN806" s="36"/>
      <c r="GO806" s="36"/>
      <c r="GP806" s="36"/>
      <c r="GQ806" s="36"/>
      <c r="GR806" s="36"/>
      <c r="GS806" s="36"/>
      <c r="GT806" s="36"/>
      <c r="GU806" s="36"/>
      <c r="GV806" s="36"/>
      <c r="GW806" s="36"/>
      <c r="GX806" s="36"/>
      <c r="GY806" s="36"/>
      <c r="GZ806" s="36"/>
      <c r="HA806" s="36"/>
      <c r="HB806" s="36"/>
      <c r="HC806" s="36"/>
    </row>
    <row r="807" spans="1:211" s="38" customFormat="1" x14ac:dyDescent="0.25">
      <c r="A807" s="51"/>
      <c r="B807" s="97"/>
      <c r="C807" s="98"/>
      <c r="D807" s="19"/>
      <c r="E807" s="19"/>
      <c r="F807" s="19"/>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c r="BU807" s="36"/>
      <c r="BV807" s="36"/>
      <c r="BW807" s="36"/>
      <c r="BX807" s="36"/>
      <c r="BY807" s="36"/>
      <c r="BZ807" s="36"/>
      <c r="CA807" s="36"/>
      <c r="CB807" s="36"/>
      <c r="CC807" s="36"/>
      <c r="CD807" s="36"/>
      <c r="CE807" s="36"/>
      <c r="CF807" s="36"/>
      <c r="CG807" s="36"/>
      <c r="CH807" s="36"/>
      <c r="CI807" s="36"/>
      <c r="CJ807" s="36"/>
      <c r="CK807" s="36"/>
      <c r="CL807" s="36"/>
      <c r="CM807" s="36"/>
      <c r="CN807" s="36"/>
      <c r="CO807" s="36"/>
      <c r="CP807" s="36"/>
      <c r="CQ807" s="36"/>
      <c r="CR807" s="36"/>
      <c r="CS807" s="36"/>
      <c r="CT807" s="36"/>
      <c r="CU807" s="36"/>
      <c r="CV807" s="36"/>
      <c r="CW807" s="36"/>
      <c r="CX807" s="36"/>
      <c r="CY807" s="36"/>
      <c r="CZ807" s="36"/>
      <c r="DA807" s="36"/>
      <c r="DB807" s="36"/>
      <c r="DC807" s="36"/>
      <c r="DD807" s="36"/>
      <c r="DE807" s="36"/>
      <c r="DF807" s="36"/>
      <c r="DG807" s="36"/>
      <c r="DH807" s="36"/>
      <c r="DI807" s="36"/>
      <c r="DJ807" s="36"/>
      <c r="DK807" s="36"/>
      <c r="DL807" s="36"/>
      <c r="DM807" s="36"/>
      <c r="DN807" s="36"/>
      <c r="DO807" s="36"/>
      <c r="DP807" s="36"/>
      <c r="DQ807" s="36"/>
      <c r="DR807" s="36"/>
      <c r="DS807" s="36"/>
      <c r="DT807" s="36"/>
      <c r="DU807" s="36"/>
      <c r="DV807" s="36"/>
      <c r="DW807" s="36"/>
      <c r="DX807" s="36"/>
      <c r="DY807" s="36"/>
      <c r="DZ807" s="36"/>
      <c r="EA807" s="36"/>
      <c r="EB807" s="36"/>
      <c r="EC807" s="36"/>
      <c r="ED807" s="36"/>
      <c r="EE807" s="36"/>
      <c r="EF807" s="36"/>
      <c r="EG807" s="36"/>
      <c r="EH807" s="36"/>
      <c r="EI807" s="36"/>
      <c r="EJ807" s="36"/>
      <c r="EK807" s="36"/>
      <c r="EL807" s="36"/>
      <c r="EM807" s="36"/>
      <c r="EN807" s="36"/>
      <c r="EO807" s="36"/>
      <c r="EP807" s="36"/>
      <c r="EQ807" s="36"/>
      <c r="ER807" s="36"/>
      <c r="ES807" s="36"/>
      <c r="ET807" s="36"/>
      <c r="EU807" s="36"/>
      <c r="EV807" s="36"/>
      <c r="EW807" s="36"/>
      <c r="EX807" s="36"/>
      <c r="EY807" s="36"/>
      <c r="EZ807" s="36"/>
      <c r="FA807" s="36"/>
      <c r="FB807" s="36"/>
      <c r="FC807" s="36"/>
      <c r="FD807" s="36"/>
      <c r="FE807" s="36"/>
      <c r="FF807" s="36"/>
      <c r="FG807" s="36"/>
      <c r="FH807" s="36"/>
      <c r="FI807" s="36"/>
      <c r="FJ807" s="36"/>
      <c r="FK807" s="36"/>
      <c r="FL807" s="36"/>
      <c r="FM807" s="36"/>
      <c r="FN807" s="36"/>
      <c r="FO807" s="36"/>
      <c r="FP807" s="36"/>
      <c r="FQ807" s="36"/>
      <c r="FR807" s="36"/>
      <c r="FS807" s="36"/>
      <c r="FT807" s="36"/>
      <c r="FU807" s="36"/>
      <c r="FV807" s="36"/>
      <c r="FW807" s="36"/>
      <c r="FX807" s="36"/>
      <c r="FY807" s="36"/>
      <c r="FZ807" s="36"/>
      <c r="GA807" s="36"/>
      <c r="GB807" s="36"/>
      <c r="GC807" s="36"/>
      <c r="GD807" s="36"/>
      <c r="GE807" s="36"/>
      <c r="GF807" s="36"/>
      <c r="GG807" s="36"/>
      <c r="GH807" s="36"/>
      <c r="GI807" s="36"/>
      <c r="GJ807" s="36"/>
      <c r="GK807" s="36"/>
      <c r="GL807" s="36"/>
      <c r="GM807" s="36"/>
      <c r="GN807" s="36"/>
      <c r="GO807" s="36"/>
      <c r="GP807" s="36"/>
      <c r="GQ807" s="36"/>
      <c r="GR807" s="36"/>
      <c r="GS807" s="36"/>
      <c r="GT807" s="36"/>
      <c r="GU807" s="36"/>
      <c r="GV807" s="36"/>
      <c r="GW807" s="36"/>
      <c r="GX807" s="36"/>
      <c r="GY807" s="36"/>
      <c r="GZ807" s="36"/>
      <c r="HA807" s="36"/>
      <c r="HB807" s="36"/>
      <c r="HC807" s="36"/>
    </row>
    <row r="808" spans="1:211" s="38" customFormat="1" x14ac:dyDescent="0.25">
      <c r="A808" s="51"/>
      <c r="B808" s="97"/>
      <c r="C808" s="98"/>
      <c r="D808" s="19"/>
      <c r="E808" s="19"/>
      <c r="F808" s="19"/>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c r="BU808" s="36"/>
      <c r="BV808" s="36"/>
      <c r="BW808" s="36"/>
      <c r="BX808" s="36"/>
      <c r="BY808" s="36"/>
      <c r="BZ808" s="36"/>
      <c r="CA808" s="36"/>
      <c r="CB808" s="36"/>
      <c r="CC808" s="36"/>
      <c r="CD808" s="36"/>
      <c r="CE808" s="36"/>
      <c r="CF808" s="36"/>
      <c r="CG808" s="36"/>
      <c r="CH808" s="36"/>
      <c r="CI808" s="36"/>
      <c r="CJ808" s="36"/>
      <c r="CK808" s="36"/>
      <c r="CL808" s="36"/>
      <c r="CM808" s="36"/>
      <c r="CN808" s="36"/>
      <c r="CO808" s="36"/>
      <c r="CP808" s="36"/>
      <c r="CQ808" s="36"/>
      <c r="CR808" s="36"/>
      <c r="CS808" s="36"/>
      <c r="CT808" s="36"/>
      <c r="CU808" s="36"/>
      <c r="CV808" s="36"/>
      <c r="CW808" s="36"/>
      <c r="CX808" s="36"/>
      <c r="CY808" s="36"/>
      <c r="CZ808" s="36"/>
      <c r="DA808" s="36"/>
      <c r="DB808" s="36"/>
      <c r="DC808" s="36"/>
      <c r="DD808" s="36"/>
      <c r="DE808" s="36"/>
      <c r="DF808" s="36"/>
      <c r="DG808" s="36"/>
      <c r="DH808" s="36"/>
      <c r="DI808" s="36"/>
      <c r="DJ808" s="36"/>
      <c r="DK808" s="36"/>
      <c r="DL808" s="36"/>
      <c r="DM808" s="36"/>
      <c r="DN808" s="36"/>
      <c r="DO808" s="36"/>
      <c r="DP808" s="36"/>
      <c r="DQ808" s="36"/>
      <c r="DR808" s="36"/>
      <c r="DS808" s="36"/>
      <c r="DT808" s="36"/>
      <c r="DU808" s="36"/>
      <c r="DV808" s="36"/>
      <c r="DW808" s="36"/>
      <c r="DX808" s="36"/>
      <c r="DY808" s="36"/>
      <c r="DZ808" s="36"/>
      <c r="EA808" s="36"/>
      <c r="EB808" s="36"/>
      <c r="EC808" s="36"/>
      <c r="ED808" s="36"/>
      <c r="EE808" s="36"/>
      <c r="EF808" s="36"/>
      <c r="EG808" s="36"/>
      <c r="EH808" s="36"/>
      <c r="EI808" s="36"/>
      <c r="EJ808" s="36"/>
      <c r="EK808" s="36"/>
      <c r="EL808" s="36"/>
      <c r="EM808" s="36"/>
      <c r="EN808" s="36"/>
      <c r="EO808" s="36"/>
      <c r="EP808" s="36"/>
      <c r="EQ808" s="36"/>
      <c r="ER808" s="36"/>
      <c r="ES808" s="36"/>
      <c r="ET808" s="36"/>
      <c r="EU808" s="36"/>
      <c r="EV808" s="36"/>
      <c r="EW808" s="36"/>
      <c r="EX808" s="36"/>
      <c r="EY808" s="36"/>
      <c r="EZ808" s="36"/>
      <c r="FA808" s="36"/>
      <c r="FB808" s="36"/>
      <c r="FC808" s="36"/>
      <c r="FD808" s="36"/>
      <c r="FE808" s="36"/>
      <c r="FF808" s="36"/>
      <c r="FG808" s="36"/>
      <c r="FH808" s="36"/>
      <c r="FI808" s="36"/>
      <c r="FJ808" s="36"/>
      <c r="FK808" s="36"/>
      <c r="FL808" s="36"/>
      <c r="FM808" s="36"/>
      <c r="FN808" s="36"/>
      <c r="FO808" s="36"/>
      <c r="FP808" s="36"/>
      <c r="FQ808" s="36"/>
      <c r="FR808" s="36"/>
      <c r="FS808" s="36"/>
      <c r="FT808" s="36"/>
      <c r="FU808" s="36"/>
      <c r="FV808" s="36"/>
      <c r="FW808" s="36"/>
      <c r="FX808" s="36"/>
      <c r="FY808" s="36"/>
      <c r="FZ808" s="36"/>
      <c r="GA808" s="36"/>
      <c r="GB808" s="36"/>
      <c r="GC808" s="36"/>
      <c r="GD808" s="36"/>
      <c r="GE808" s="36"/>
      <c r="GF808" s="36"/>
      <c r="GG808" s="36"/>
      <c r="GH808" s="36"/>
      <c r="GI808" s="36"/>
      <c r="GJ808" s="36"/>
      <c r="GK808" s="36"/>
      <c r="GL808" s="36"/>
      <c r="GM808" s="36"/>
      <c r="GN808" s="36"/>
      <c r="GO808" s="36"/>
      <c r="GP808" s="36"/>
      <c r="GQ808" s="36"/>
      <c r="GR808" s="36"/>
      <c r="GS808" s="36"/>
      <c r="GT808" s="36"/>
      <c r="GU808" s="36"/>
      <c r="GV808" s="36"/>
      <c r="GW808" s="36"/>
      <c r="GX808" s="36"/>
      <c r="GY808" s="36"/>
      <c r="GZ808" s="36"/>
      <c r="HA808" s="36"/>
      <c r="HB808" s="36"/>
      <c r="HC808" s="36"/>
    </row>
    <row r="809" spans="1:211" s="38" customFormat="1" x14ac:dyDescent="0.25">
      <c r="A809" s="51"/>
      <c r="B809" s="97"/>
      <c r="C809" s="98"/>
      <c r="D809" s="19"/>
      <c r="E809" s="19"/>
      <c r="F809" s="19"/>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c r="BU809" s="36"/>
      <c r="BV809" s="36"/>
      <c r="BW809" s="36"/>
      <c r="BX809" s="36"/>
      <c r="BY809" s="36"/>
      <c r="BZ809" s="36"/>
      <c r="CA809" s="36"/>
      <c r="CB809" s="36"/>
      <c r="CC809" s="36"/>
      <c r="CD809" s="36"/>
      <c r="CE809" s="36"/>
      <c r="CF809" s="36"/>
      <c r="CG809" s="36"/>
      <c r="CH809" s="36"/>
      <c r="CI809" s="36"/>
      <c r="CJ809" s="36"/>
      <c r="CK809" s="36"/>
      <c r="CL809" s="36"/>
      <c r="CM809" s="36"/>
      <c r="CN809" s="36"/>
      <c r="CO809" s="36"/>
      <c r="CP809" s="36"/>
      <c r="CQ809" s="36"/>
      <c r="CR809" s="36"/>
      <c r="CS809" s="36"/>
      <c r="CT809" s="36"/>
      <c r="CU809" s="36"/>
      <c r="CV809" s="36"/>
      <c r="CW809" s="36"/>
      <c r="CX809" s="36"/>
      <c r="CY809" s="36"/>
      <c r="CZ809" s="36"/>
      <c r="DA809" s="36"/>
      <c r="DB809" s="36"/>
      <c r="DC809" s="36"/>
      <c r="DD809" s="36"/>
      <c r="DE809" s="36"/>
      <c r="DF809" s="36"/>
      <c r="DG809" s="36"/>
      <c r="DH809" s="36"/>
      <c r="DI809" s="36"/>
      <c r="DJ809" s="36"/>
      <c r="DK809" s="36"/>
      <c r="DL809" s="36"/>
      <c r="DM809" s="36"/>
      <c r="DN809" s="36"/>
      <c r="DO809" s="36"/>
      <c r="DP809" s="36"/>
      <c r="DQ809" s="36"/>
      <c r="DR809" s="36"/>
      <c r="DS809" s="36"/>
      <c r="DT809" s="36"/>
      <c r="DU809" s="36"/>
      <c r="DV809" s="36"/>
      <c r="DW809" s="36"/>
      <c r="DX809" s="36"/>
      <c r="DY809" s="36"/>
      <c r="DZ809" s="36"/>
      <c r="EA809" s="36"/>
      <c r="EB809" s="36"/>
      <c r="EC809" s="36"/>
      <c r="ED809" s="36"/>
      <c r="EE809" s="36"/>
      <c r="EF809" s="36"/>
      <c r="EG809" s="36"/>
      <c r="EH809" s="36"/>
      <c r="EI809" s="36"/>
      <c r="EJ809" s="36"/>
      <c r="EK809" s="36"/>
      <c r="EL809" s="36"/>
      <c r="EM809" s="36"/>
      <c r="EN809" s="36"/>
      <c r="EO809" s="36"/>
      <c r="EP809" s="36"/>
      <c r="EQ809" s="36"/>
      <c r="ER809" s="36"/>
      <c r="ES809" s="36"/>
      <c r="ET809" s="36"/>
      <c r="EU809" s="36"/>
      <c r="EV809" s="36"/>
      <c r="EW809" s="36"/>
      <c r="EX809" s="36"/>
      <c r="EY809" s="36"/>
      <c r="EZ809" s="36"/>
      <c r="FA809" s="36"/>
      <c r="FB809" s="36"/>
      <c r="FC809" s="36"/>
      <c r="FD809" s="36"/>
      <c r="FE809" s="36"/>
      <c r="FF809" s="36"/>
      <c r="FG809" s="36"/>
      <c r="FH809" s="36"/>
      <c r="FI809" s="36"/>
      <c r="FJ809" s="36"/>
      <c r="FK809" s="36"/>
      <c r="FL809" s="36"/>
      <c r="FM809" s="36"/>
      <c r="FN809" s="36"/>
      <c r="FO809" s="36"/>
      <c r="FP809" s="36"/>
      <c r="FQ809" s="36"/>
      <c r="FR809" s="36"/>
      <c r="FS809" s="36"/>
      <c r="FT809" s="36"/>
      <c r="FU809" s="36"/>
      <c r="FV809" s="36"/>
      <c r="FW809" s="36"/>
      <c r="FX809" s="36"/>
      <c r="FY809" s="36"/>
      <c r="FZ809" s="36"/>
      <c r="GA809" s="36"/>
      <c r="GB809" s="36"/>
      <c r="GC809" s="36"/>
      <c r="GD809" s="36"/>
      <c r="GE809" s="36"/>
      <c r="GF809" s="36"/>
      <c r="GG809" s="36"/>
      <c r="GH809" s="36"/>
      <c r="GI809" s="36"/>
      <c r="GJ809" s="36"/>
      <c r="GK809" s="36"/>
      <c r="GL809" s="36"/>
      <c r="GM809" s="36"/>
      <c r="GN809" s="36"/>
      <c r="GO809" s="36"/>
      <c r="GP809" s="36"/>
      <c r="GQ809" s="36"/>
      <c r="GR809" s="36"/>
      <c r="GS809" s="36"/>
      <c r="GT809" s="36"/>
      <c r="GU809" s="36"/>
      <c r="GV809" s="36"/>
      <c r="GW809" s="36"/>
      <c r="GX809" s="36"/>
      <c r="GY809" s="36"/>
      <c r="GZ809" s="36"/>
      <c r="HA809" s="36"/>
      <c r="HB809" s="36"/>
      <c r="HC809" s="36"/>
    </row>
    <row r="810" spans="1:211" s="38" customFormat="1" x14ac:dyDescent="0.25">
      <c r="A810" s="51"/>
      <c r="B810" s="97"/>
      <c r="C810" s="98"/>
      <c r="D810" s="19"/>
      <c r="E810" s="19"/>
      <c r="F810" s="19"/>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c r="BU810" s="36"/>
      <c r="BV810" s="36"/>
      <c r="BW810" s="36"/>
      <c r="BX810" s="36"/>
      <c r="BY810" s="36"/>
      <c r="BZ810" s="36"/>
      <c r="CA810" s="36"/>
      <c r="CB810" s="36"/>
      <c r="CC810" s="36"/>
      <c r="CD810" s="36"/>
      <c r="CE810" s="36"/>
      <c r="CF810" s="36"/>
      <c r="CG810" s="36"/>
      <c r="CH810" s="36"/>
      <c r="CI810" s="36"/>
      <c r="CJ810" s="36"/>
      <c r="CK810" s="36"/>
      <c r="CL810" s="36"/>
      <c r="CM810" s="36"/>
      <c r="CN810" s="36"/>
      <c r="CO810" s="36"/>
      <c r="CP810" s="36"/>
      <c r="CQ810" s="36"/>
      <c r="CR810" s="36"/>
      <c r="CS810" s="36"/>
      <c r="CT810" s="36"/>
      <c r="CU810" s="36"/>
      <c r="CV810" s="36"/>
      <c r="CW810" s="36"/>
      <c r="CX810" s="36"/>
      <c r="CY810" s="36"/>
      <c r="CZ810" s="36"/>
      <c r="DA810" s="36"/>
      <c r="DB810" s="36"/>
      <c r="DC810" s="36"/>
      <c r="DD810" s="36"/>
      <c r="DE810" s="36"/>
      <c r="DF810" s="36"/>
      <c r="DG810" s="36"/>
      <c r="DH810" s="36"/>
      <c r="DI810" s="36"/>
      <c r="DJ810" s="36"/>
      <c r="DK810" s="36"/>
      <c r="DL810" s="36"/>
      <c r="DM810" s="36"/>
      <c r="DN810" s="36"/>
      <c r="DO810" s="36"/>
      <c r="DP810" s="36"/>
      <c r="DQ810" s="36"/>
      <c r="DR810" s="36"/>
      <c r="DS810" s="36"/>
      <c r="DT810" s="36"/>
      <c r="DU810" s="36"/>
      <c r="DV810" s="36"/>
      <c r="DW810" s="36"/>
      <c r="DX810" s="36"/>
      <c r="DY810" s="36"/>
      <c r="DZ810" s="36"/>
      <c r="EA810" s="36"/>
      <c r="EB810" s="36"/>
      <c r="EC810" s="36"/>
      <c r="ED810" s="36"/>
      <c r="EE810" s="36"/>
      <c r="EF810" s="36"/>
      <c r="EG810" s="36"/>
      <c r="EH810" s="36"/>
      <c r="EI810" s="36"/>
      <c r="EJ810" s="36"/>
      <c r="EK810" s="36"/>
      <c r="EL810" s="36"/>
      <c r="EM810" s="36"/>
      <c r="EN810" s="36"/>
      <c r="EO810" s="36"/>
      <c r="EP810" s="36"/>
      <c r="EQ810" s="36"/>
      <c r="ER810" s="36"/>
      <c r="ES810" s="36"/>
      <c r="ET810" s="36"/>
      <c r="EU810" s="36"/>
      <c r="EV810" s="36"/>
      <c r="EW810" s="36"/>
      <c r="EX810" s="36"/>
      <c r="EY810" s="36"/>
      <c r="EZ810" s="36"/>
      <c r="FA810" s="36"/>
      <c r="FB810" s="36"/>
      <c r="FC810" s="36"/>
      <c r="FD810" s="36"/>
      <c r="FE810" s="36"/>
      <c r="FF810" s="36"/>
      <c r="FG810" s="36"/>
      <c r="FH810" s="36"/>
      <c r="FI810" s="36"/>
      <c r="FJ810" s="36"/>
      <c r="FK810" s="36"/>
      <c r="FL810" s="36"/>
      <c r="FM810" s="36"/>
      <c r="FN810" s="36"/>
      <c r="FO810" s="36"/>
      <c r="FP810" s="36"/>
      <c r="FQ810" s="36"/>
      <c r="FR810" s="36"/>
      <c r="FS810" s="36"/>
      <c r="FT810" s="36"/>
      <c r="FU810" s="36"/>
      <c r="FV810" s="36"/>
      <c r="FW810" s="36"/>
      <c r="FX810" s="36"/>
      <c r="FY810" s="36"/>
      <c r="FZ810" s="36"/>
      <c r="GA810" s="36"/>
      <c r="GB810" s="36"/>
      <c r="GC810" s="36"/>
      <c r="GD810" s="36"/>
      <c r="GE810" s="36"/>
      <c r="GF810" s="36"/>
      <c r="GG810" s="36"/>
      <c r="GH810" s="36"/>
      <c r="GI810" s="36"/>
      <c r="GJ810" s="36"/>
      <c r="GK810" s="36"/>
      <c r="GL810" s="36"/>
      <c r="GM810" s="36"/>
      <c r="GN810" s="36"/>
      <c r="GO810" s="36"/>
      <c r="GP810" s="36"/>
      <c r="GQ810" s="36"/>
      <c r="GR810" s="36"/>
      <c r="GS810" s="36"/>
      <c r="GT810" s="36"/>
      <c r="GU810" s="36"/>
      <c r="GV810" s="36"/>
      <c r="GW810" s="36"/>
      <c r="GX810" s="36"/>
      <c r="GY810" s="36"/>
      <c r="GZ810" s="36"/>
      <c r="HA810" s="36"/>
      <c r="HB810" s="36"/>
      <c r="HC810" s="36"/>
    </row>
    <row r="811" spans="1:211" s="38" customFormat="1" x14ac:dyDescent="0.25">
      <c r="A811" s="51"/>
      <c r="B811" s="97"/>
      <c r="C811" s="98"/>
      <c r="D811" s="19"/>
      <c r="E811" s="19"/>
      <c r="F811" s="19"/>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c r="BU811" s="36"/>
      <c r="BV811" s="36"/>
      <c r="BW811" s="36"/>
      <c r="BX811" s="36"/>
      <c r="BY811" s="36"/>
      <c r="BZ811" s="36"/>
      <c r="CA811" s="36"/>
      <c r="CB811" s="36"/>
      <c r="CC811" s="36"/>
      <c r="CD811" s="36"/>
      <c r="CE811" s="36"/>
      <c r="CF811" s="36"/>
      <c r="CG811" s="36"/>
      <c r="CH811" s="36"/>
      <c r="CI811" s="36"/>
      <c r="CJ811" s="36"/>
      <c r="CK811" s="36"/>
      <c r="CL811" s="36"/>
      <c r="CM811" s="36"/>
      <c r="CN811" s="36"/>
      <c r="CO811" s="36"/>
      <c r="CP811" s="36"/>
      <c r="CQ811" s="36"/>
      <c r="CR811" s="36"/>
      <c r="CS811" s="36"/>
      <c r="CT811" s="36"/>
      <c r="CU811" s="36"/>
      <c r="CV811" s="36"/>
      <c r="CW811" s="36"/>
      <c r="CX811" s="36"/>
      <c r="CY811" s="36"/>
      <c r="CZ811" s="36"/>
      <c r="DA811" s="36"/>
      <c r="DB811" s="36"/>
      <c r="DC811" s="36"/>
      <c r="DD811" s="36"/>
      <c r="DE811" s="36"/>
      <c r="DF811" s="36"/>
      <c r="DG811" s="36"/>
      <c r="DH811" s="36"/>
      <c r="DI811" s="36"/>
      <c r="DJ811" s="36"/>
      <c r="DK811" s="36"/>
      <c r="DL811" s="36"/>
      <c r="DM811" s="36"/>
      <c r="DN811" s="36"/>
      <c r="DO811" s="36"/>
      <c r="DP811" s="36"/>
      <c r="DQ811" s="36"/>
      <c r="DR811" s="36"/>
      <c r="DS811" s="36"/>
      <c r="DT811" s="36"/>
      <c r="DU811" s="36"/>
      <c r="DV811" s="36"/>
      <c r="DW811" s="36"/>
      <c r="DX811" s="36"/>
      <c r="DY811" s="36"/>
      <c r="DZ811" s="36"/>
      <c r="EA811" s="36"/>
      <c r="EB811" s="36"/>
      <c r="EC811" s="36"/>
      <c r="ED811" s="36"/>
      <c r="EE811" s="36"/>
      <c r="EF811" s="36"/>
      <c r="EG811" s="36"/>
      <c r="EH811" s="36"/>
      <c r="EI811" s="36"/>
      <c r="EJ811" s="36"/>
      <c r="EK811" s="36"/>
      <c r="EL811" s="36"/>
      <c r="EM811" s="36"/>
      <c r="EN811" s="36"/>
      <c r="EO811" s="36"/>
      <c r="EP811" s="36"/>
      <c r="EQ811" s="36"/>
      <c r="ER811" s="36"/>
      <c r="ES811" s="36"/>
      <c r="ET811" s="36"/>
      <c r="EU811" s="36"/>
      <c r="EV811" s="36"/>
      <c r="EW811" s="36"/>
      <c r="EX811" s="36"/>
      <c r="EY811" s="36"/>
      <c r="EZ811" s="36"/>
      <c r="FA811" s="36"/>
      <c r="FB811" s="36"/>
      <c r="FC811" s="36"/>
      <c r="FD811" s="36"/>
      <c r="FE811" s="36"/>
      <c r="FF811" s="36"/>
      <c r="FG811" s="36"/>
      <c r="FH811" s="36"/>
      <c r="FI811" s="36"/>
      <c r="FJ811" s="36"/>
      <c r="FK811" s="36"/>
      <c r="FL811" s="36"/>
      <c r="FM811" s="36"/>
      <c r="FN811" s="36"/>
      <c r="FO811" s="36"/>
      <c r="FP811" s="36"/>
      <c r="FQ811" s="36"/>
      <c r="FR811" s="36"/>
      <c r="FS811" s="36"/>
      <c r="FT811" s="36"/>
      <c r="FU811" s="36"/>
      <c r="FV811" s="36"/>
      <c r="FW811" s="36"/>
      <c r="FX811" s="36"/>
      <c r="FY811" s="36"/>
      <c r="FZ811" s="36"/>
      <c r="GA811" s="36"/>
      <c r="GB811" s="36"/>
      <c r="GC811" s="36"/>
      <c r="GD811" s="36"/>
      <c r="GE811" s="36"/>
      <c r="GF811" s="36"/>
      <c r="GG811" s="36"/>
      <c r="GH811" s="36"/>
      <c r="GI811" s="36"/>
      <c r="GJ811" s="36"/>
      <c r="GK811" s="36"/>
      <c r="GL811" s="36"/>
      <c r="GM811" s="36"/>
      <c r="GN811" s="36"/>
      <c r="GO811" s="36"/>
      <c r="GP811" s="36"/>
      <c r="GQ811" s="36"/>
      <c r="GR811" s="36"/>
      <c r="GS811" s="36"/>
      <c r="GT811" s="36"/>
      <c r="GU811" s="36"/>
      <c r="GV811" s="36"/>
      <c r="GW811" s="36"/>
      <c r="GX811" s="36"/>
      <c r="GY811" s="36"/>
      <c r="GZ811" s="36"/>
      <c r="HA811" s="36"/>
      <c r="HB811" s="36"/>
      <c r="HC811" s="36"/>
    </row>
    <row r="812" spans="1:211" s="38" customFormat="1" x14ac:dyDescent="0.25">
      <c r="A812" s="51"/>
      <c r="B812" s="97"/>
      <c r="C812" s="98"/>
      <c r="D812" s="19"/>
      <c r="E812" s="19"/>
      <c r="F812" s="19"/>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c r="BU812" s="36"/>
      <c r="BV812" s="36"/>
      <c r="BW812" s="36"/>
      <c r="BX812" s="36"/>
      <c r="BY812" s="36"/>
      <c r="BZ812" s="36"/>
      <c r="CA812" s="36"/>
      <c r="CB812" s="36"/>
      <c r="CC812" s="36"/>
      <c r="CD812" s="36"/>
      <c r="CE812" s="36"/>
      <c r="CF812" s="36"/>
      <c r="CG812" s="36"/>
      <c r="CH812" s="36"/>
      <c r="CI812" s="36"/>
      <c r="CJ812" s="36"/>
      <c r="CK812" s="36"/>
      <c r="CL812" s="36"/>
      <c r="CM812" s="36"/>
      <c r="CN812" s="36"/>
      <c r="CO812" s="36"/>
      <c r="CP812" s="36"/>
      <c r="CQ812" s="36"/>
      <c r="CR812" s="36"/>
      <c r="CS812" s="36"/>
      <c r="CT812" s="36"/>
      <c r="CU812" s="36"/>
      <c r="CV812" s="36"/>
      <c r="CW812" s="36"/>
      <c r="CX812" s="36"/>
      <c r="CY812" s="36"/>
      <c r="CZ812" s="36"/>
      <c r="DA812" s="36"/>
      <c r="DB812" s="36"/>
      <c r="DC812" s="36"/>
      <c r="DD812" s="36"/>
      <c r="DE812" s="36"/>
      <c r="DF812" s="36"/>
      <c r="DG812" s="36"/>
      <c r="DH812" s="36"/>
      <c r="DI812" s="36"/>
      <c r="DJ812" s="36"/>
      <c r="DK812" s="36"/>
      <c r="DL812" s="36"/>
      <c r="DM812" s="36"/>
      <c r="DN812" s="36"/>
      <c r="DO812" s="36"/>
      <c r="DP812" s="36"/>
      <c r="DQ812" s="36"/>
      <c r="DR812" s="36"/>
      <c r="DS812" s="36"/>
      <c r="DT812" s="36"/>
      <c r="DU812" s="36"/>
      <c r="DV812" s="36"/>
      <c r="DW812" s="36"/>
      <c r="DX812" s="36"/>
      <c r="DY812" s="36"/>
      <c r="DZ812" s="36"/>
      <c r="EA812" s="36"/>
      <c r="EB812" s="36"/>
      <c r="EC812" s="36"/>
      <c r="ED812" s="36"/>
      <c r="EE812" s="36"/>
      <c r="EF812" s="36"/>
      <c r="EG812" s="36"/>
      <c r="EH812" s="36"/>
      <c r="EI812" s="36"/>
      <c r="EJ812" s="36"/>
      <c r="EK812" s="36"/>
      <c r="EL812" s="36"/>
      <c r="EM812" s="36"/>
      <c r="EN812" s="36"/>
      <c r="EO812" s="36"/>
      <c r="EP812" s="36"/>
      <c r="EQ812" s="36"/>
      <c r="ER812" s="36"/>
      <c r="ES812" s="36"/>
      <c r="ET812" s="36"/>
      <c r="EU812" s="36"/>
      <c r="EV812" s="36"/>
      <c r="EW812" s="36"/>
      <c r="EX812" s="36"/>
      <c r="EY812" s="36"/>
      <c r="EZ812" s="36"/>
      <c r="FA812" s="36"/>
      <c r="FB812" s="36"/>
      <c r="FC812" s="36"/>
      <c r="FD812" s="36"/>
      <c r="FE812" s="36"/>
      <c r="FF812" s="36"/>
      <c r="FG812" s="36"/>
      <c r="FH812" s="36"/>
      <c r="FI812" s="36"/>
      <c r="FJ812" s="36"/>
      <c r="FK812" s="36"/>
      <c r="FL812" s="36"/>
      <c r="FM812" s="36"/>
      <c r="FN812" s="36"/>
      <c r="FO812" s="36"/>
      <c r="FP812" s="36"/>
      <c r="FQ812" s="36"/>
      <c r="FR812" s="36"/>
      <c r="FS812" s="36"/>
      <c r="FT812" s="36"/>
      <c r="FU812" s="36"/>
      <c r="FV812" s="36"/>
      <c r="FW812" s="36"/>
      <c r="FX812" s="36"/>
      <c r="FY812" s="36"/>
      <c r="FZ812" s="36"/>
      <c r="GA812" s="36"/>
      <c r="GB812" s="36"/>
      <c r="GC812" s="36"/>
      <c r="GD812" s="36"/>
      <c r="GE812" s="36"/>
      <c r="GF812" s="36"/>
      <c r="GG812" s="36"/>
      <c r="GH812" s="36"/>
      <c r="GI812" s="36"/>
      <c r="GJ812" s="36"/>
      <c r="GK812" s="36"/>
      <c r="GL812" s="36"/>
      <c r="GM812" s="36"/>
      <c r="GN812" s="36"/>
      <c r="GO812" s="36"/>
      <c r="GP812" s="36"/>
      <c r="GQ812" s="36"/>
      <c r="GR812" s="36"/>
      <c r="GS812" s="36"/>
      <c r="GT812" s="36"/>
      <c r="GU812" s="36"/>
      <c r="GV812" s="36"/>
      <c r="GW812" s="36"/>
      <c r="GX812" s="36"/>
      <c r="GY812" s="36"/>
      <c r="GZ812" s="36"/>
      <c r="HA812" s="36"/>
      <c r="HB812" s="36"/>
      <c r="HC812" s="36"/>
    </row>
    <row r="813" spans="1:211" s="38" customFormat="1" x14ac:dyDescent="0.25">
      <c r="A813" s="51"/>
      <c r="B813" s="97"/>
      <c r="C813" s="98"/>
      <c r="D813" s="19"/>
      <c r="E813" s="19"/>
      <c r="F813" s="19"/>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c r="BU813" s="36"/>
      <c r="BV813" s="36"/>
      <c r="BW813" s="36"/>
      <c r="BX813" s="36"/>
      <c r="BY813" s="36"/>
      <c r="BZ813" s="36"/>
      <c r="CA813" s="36"/>
      <c r="CB813" s="36"/>
      <c r="CC813" s="36"/>
      <c r="CD813" s="36"/>
      <c r="CE813" s="36"/>
      <c r="CF813" s="36"/>
      <c r="CG813" s="36"/>
      <c r="CH813" s="36"/>
      <c r="CI813" s="36"/>
      <c r="CJ813" s="36"/>
      <c r="CK813" s="36"/>
      <c r="CL813" s="36"/>
      <c r="CM813" s="36"/>
      <c r="CN813" s="36"/>
      <c r="CO813" s="36"/>
      <c r="CP813" s="36"/>
      <c r="CQ813" s="36"/>
      <c r="CR813" s="36"/>
      <c r="CS813" s="36"/>
      <c r="CT813" s="36"/>
      <c r="CU813" s="36"/>
      <c r="CV813" s="36"/>
      <c r="CW813" s="36"/>
      <c r="CX813" s="36"/>
      <c r="CY813" s="36"/>
      <c r="CZ813" s="36"/>
      <c r="DA813" s="36"/>
      <c r="DB813" s="36"/>
      <c r="DC813" s="36"/>
      <c r="DD813" s="36"/>
      <c r="DE813" s="36"/>
      <c r="DF813" s="36"/>
      <c r="DG813" s="36"/>
      <c r="DH813" s="36"/>
      <c r="DI813" s="36"/>
      <c r="DJ813" s="36"/>
      <c r="DK813" s="36"/>
      <c r="DL813" s="36"/>
      <c r="DM813" s="36"/>
      <c r="DN813" s="36"/>
      <c r="DO813" s="36"/>
      <c r="DP813" s="36"/>
      <c r="DQ813" s="36"/>
      <c r="DR813" s="36"/>
      <c r="DS813" s="36"/>
      <c r="DT813" s="36"/>
      <c r="DU813" s="36"/>
      <c r="DV813" s="36"/>
      <c r="DW813" s="36"/>
      <c r="DX813" s="36"/>
      <c r="DY813" s="36"/>
      <c r="DZ813" s="36"/>
      <c r="EA813" s="36"/>
      <c r="EB813" s="36"/>
      <c r="EC813" s="36"/>
      <c r="ED813" s="36"/>
      <c r="EE813" s="36"/>
      <c r="EF813" s="36"/>
      <c r="EG813" s="36"/>
      <c r="EH813" s="36"/>
      <c r="EI813" s="36"/>
      <c r="EJ813" s="36"/>
      <c r="EK813" s="36"/>
      <c r="EL813" s="36"/>
      <c r="EM813" s="36"/>
      <c r="EN813" s="36"/>
      <c r="EO813" s="36"/>
      <c r="EP813" s="36"/>
      <c r="EQ813" s="36"/>
      <c r="ER813" s="36"/>
      <c r="ES813" s="36"/>
      <c r="ET813" s="36"/>
      <c r="EU813" s="36"/>
      <c r="EV813" s="36"/>
      <c r="EW813" s="36"/>
      <c r="EX813" s="36"/>
      <c r="EY813" s="36"/>
      <c r="EZ813" s="36"/>
      <c r="FA813" s="36"/>
      <c r="FB813" s="36"/>
      <c r="FC813" s="36"/>
      <c r="FD813" s="36"/>
      <c r="FE813" s="36"/>
      <c r="FF813" s="36"/>
      <c r="FG813" s="36"/>
      <c r="FH813" s="36"/>
      <c r="FI813" s="36"/>
      <c r="FJ813" s="36"/>
      <c r="FK813" s="36"/>
      <c r="FL813" s="36"/>
      <c r="FM813" s="36"/>
      <c r="FN813" s="36"/>
      <c r="FO813" s="36"/>
      <c r="FP813" s="36"/>
      <c r="FQ813" s="36"/>
      <c r="FR813" s="36"/>
      <c r="FS813" s="36"/>
      <c r="FT813" s="36"/>
      <c r="FU813" s="36"/>
      <c r="FV813" s="36"/>
      <c r="FW813" s="36"/>
      <c r="FX813" s="36"/>
      <c r="FY813" s="36"/>
      <c r="FZ813" s="36"/>
      <c r="GA813" s="36"/>
      <c r="GB813" s="36"/>
      <c r="GC813" s="36"/>
      <c r="GD813" s="36"/>
      <c r="GE813" s="36"/>
      <c r="GF813" s="36"/>
      <c r="GG813" s="36"/>
      <c r="GH813" s="36"/>
      <c r="GI813" s="36"/>
      <c r="GJ813" s="36"/>
      <c r="GK813" s="36"/>
      <c r="GL813" s="36"/>
      <c r="GM813" s="36"/>
      <c r="GN813" s="36"/>
      <c r="GO813" s="36"/>
      <c r="GP813" s="36"/>
      <c r="GQ813" s="36"/>
      <c r="GR813" s="36"/>
      <c r="GS813" s="36"/>
      <c r="GT813" s="36"/>
      <c r="GU813" s="36"/>
      <c r="GV813" s="36"/>
      <c r="GW813" s="36"/>
      <c r="GX813" s="36"/>
      <c r="GY813" s="36"/>
      <c r="GZ813" s="36"/>
      <c r="HA813" s="36"/>
      <c r="HB813" s="36"/>
      <c r="HC813" s="36"/>
    </row>
    <row r="814" spans="1:211" s="38" customFormat="1" x14ac:dyDescent="0.25">
      <c r="A814" s="51"/>
      <c r="B814" s="97"/>
      <c r="C814" s="98"/>
      <c r="D814" s="19"/>
      <c r="E814" s="19"/>
      <c r="F814" s="19"/>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c r="BU814" s="36"/>
      <c r="BV814" s="36"/>
      <c r="BW814" s="36"/>
      <c r="BX814" s="36"/>
      <c r="BY814" s="36"/>
      <c r="BZ814" s="36"/>
      <c r="CA814" s="36"/>
      <c r="CB814" s="36"/>
      <c r="CC814" s="36"/>
      <c r="CD814" s="36"/>
      <c r="CE814" s="36"/>
      <c r="CF814" s="36"/>
      <c r="CG814" s="36"/>
      <c r="CH814" s="36"/>
      <c r="CI814" s="36"/>
      <c r="CJ814" s="36"/>
      <c r="CK814" s="36"/>
      <c r="CL814" s="36"/>
      <c r="CM814" s="36"/>
      <c r="CN814" s="36"/>
      <c r="CO814" s="36"/>
      <c r="CP814" s="36"/>
      <c r="CQ814" s="36"/>
      <c r="CR814" s="36"/>
      <c r="CS814" s="36"/>
      <c r="CT814" s="36"/>
      <c r="CU814" s="36"/>
      <c r="CV814" s="36"/>
      <c r="CW814" s="36"/>
      <c r="CX814" s="36"/>
      <c r="CY814" s="36"/>
      <c r="CZ814" s="36"/>
      <c r="DA814" s="36"/>
      <c r="DB814" s="36"/>
      <c r="DC814" s="36"/>
      <c r="DD814" s="36"/>
      <c r="DE814" s="36"/>
      <c r="DF814" s="36"/>
      <c r="DG814" s="36"/>
      <c r="DH814" s="36"/>
      <c r="DI814" s="36"/>
      <c r="DJ814" s="36"/>
      <c r="DK814" s="36"/>
      <c r="DL814" s="36"/>
      <c r="DM814" s="36"/>
      <c r="DN814" s="36"/>
      <c r="DO814" s="36"/>
      <c r="DP814" s="36"/>
      <c r="DQ814" s="36"/>
      <c r="DR814" s="36"/>
      <c r="DS814" s="36"/>
      <c r="DT814" s="36"/>
      <c r="DU814" s="36"/>
      <c r="DV814" s="36"/>
      <c r="DW814" s="36"/>
      <c r="DX814" s="36"/>
      <c r="DY814" s="36"/>
      <c r="DZ814" s="36"/>
      <c r="EA814" s="36"/>
      <c r="EB814" s="36"/>
      <c r="EC814" s="36"/>
      <c r="ED814" s="36"/>
      <c r="EE814" s="36"/>
      <c r="EF814" s="36"/>
      <c r="EG814" s="36"/>
      <c r="EH814" s="36"/>
      <c r="EI814" s="36"/>
      <c r="EJ814" s="36"/>
      <c r="EK814" s="36"/>
      <c r="EL814" s="36"/>
      <c r="EM814" s="36"/>
      <c r="EN814" s="36"/>
      <c r="EO814" s="36"/>
      <c r="EP814" s="36"/>
      <c r="EQ814" s="36"/>
      <c r="ER814" s="36"/>
      <c r="ES814" s="36"/>
      <c r="ET814" s="36"/>
      <c r="EU814" s="36"/>
      <c r="EV814" s="36"/>
      <c r="EW814" s="36"/>
      <c r="EX814" s="36"/>
      <c r="EY814" s="36"/>
      <c r="EZ814" s="36"/>
      <c r="FA814" s="36"/>
      <c r="FB814" s="36"/>
      <c r="FC814" s="36"/>
      <c r="FD814" s="36"/>
      <c r="FE814" s="36"/>
      <c r="FF814" s="36"/>
      <c r="FG814" s="36"/>
      <c r="FH814" s="36"/>
      <c r="FI814" s="36"/>
      <c r="FJ814" s="36"/>
      <c r="FK814" s="36"/>
      <c r="FL814" s="36"/>
      <c r="FM814" s="36"/>
      <c r="FN814" s="36"/>
      <c r="FO814" s="36"/>
      <c r="FP814" s="36"/>
      <c r="FQ814" s="36"/>
      <c r="FR814" s="36"/>
      <c r="FS814" s="36"/>
      <c r="FT814" s="36"/>
      <c r="FU814" s="36"/>
      <c r="FV814" s="36"/>
      <c r="FW814" s="36"/>
      <c r="FX814" s="36"/>
      <c r="FY814" s="36"/>
      <c r="FZ814" s="36"/>
      <c r="GA814" s="36"/>
      <c r="GB814" s="36"/>
      <c r="GC814" s="36"/>
      <c r="GD814" s="36"/>
      <c r="GE814" s="36"/>
      <c r="GF814" s="36"/>
      <c r="GG814" s="36"/>
      <c r="GH814" s="36"/>
      <c r="GI814" s="36"/>
      <c r="GJ814" s="36"/>
      <c r="GK814" s="36"/>
      <c r="GL814" s="36"/>
      <c r="GM814" s="36"/>
      <c r="GN814" s="36"/>
      <c r="GO814" s="36"/>
      <c r="GP814" s="36"/>
      <c r="GQ814" s="36"/>
      <c r="GR814" s="36"/>
      <c r="GS814" s="36"/>
      <c r="GT814" s="36"/>
      <c r="GU814" s="36"/>
      <c r="GV814" s="36"/>
      <c r="GW814" s="36"/>
      <c r="GX814" s="36"/>
      <c r="GY814" s="36"/>
      <c r="GZ814" s="36"/>
      <c r="HA814" s="36"/>
      <c r="HB814" s="36"/>
      <c r="HC814" s="36"/>
    </row>
    <row r="815" spans="1:211" s="38" customFormat="1" x14ac:dyDescent="0.25">
      <c r="A815" s="51"/>
      <c r="B815" s="97"/>
      <c r="C815" s="98"/>
      <c r="D815" s="19"/>
      <c r="E815" s="19"/>
      <c r="F815" s="19"/>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c r="BU815" s="36"/>
      <c r="BV815" s="36"/>
      <c r="BW815" s="36"/>
      <c r="BX815" s="36"/>
      <c r="BY815" s="36"/>
      <c r="BZ815" s="36"/>
      <c r="CA815" s="36"/>
      <c r="CB815" s="36"/>
      <c r="CC815" s="36"/>
      <c r="CD815" s="36"/>
      <c r="CE815" s="36"/>
      <c r="CF815" s="36"/>
      <c r="CG815" s="36"/>
      <c r="CH815" s="36"/>
      <c r="CI815" s="36"/>
      <c r="CJ815" s="36"/>
      <c r="CK815" s="36"/>
      <c r="CL815" s="36"/>
      <c r="CM815" s="36"/>
      <c r="CN815" s="36"/>
      <c r="CO815" s="36"/>
      <c r="CP815" s="36"/>
      <c r="CQ815" s="36"/>
      <c r="CR815" s="36"/>
      <c r="CS815" s="36"/>
      <c r="CT815" s="36"/>
      <c r="CU815" s="36"/>
      <c r="CV815" s="36"/>
      <c r="CW815" s="36"/>
      <c r="CX815" s="36"/>
      <c r="CY815" s="36"/>
      <c r="CZ815" s="36"/>
      <c r="DA815" s="36"/>
      <c r="DB815" s="36"/>
      <c r="DC815" s="36"/>
      <c r="DD815" s="36"/>
      <c r="DE815" s="36"/>
      <c r="DF815" s="36"/>
      <c r="DG815" s="36"/>
      <c r="DH815" s="36"/>
      <c r="DI815" s="36"/>
      <c r="DJ815" s="36"/>
      <c r="DK815" s="36"/>
      <c r="DL815" s="36"/>
      <c r="DM815" s="36"/>
      <c r="DN815" s="36"/>
      <c r="DO815" s="36"/>
      <c r="DP815" s="36"/>
      <c r="DQ815" s="36"/>
      <c r="DR815" s="36"/>
      <c r="DS815" s="36"/>
      <c r="DT815" s="36"/>
      <c r="DU815" s="36"/>
      <c r="DV815" s="36"/>
      <c r="DW815" s="36"/>
      <c r="DX815" s="36"/>
      <c r="DY815" s="36"/>
      <c r="DZ815" s="36"/>
      <c r="EA815" s="36"/>
      <c r="EB815" s="36"/>
      <c r="EC815" s="36"/>
      <c r="ED815" s="36"/>
      <c r="EE815" s="36"/>
      <c r="EF815" s="36"/>
      <c r="EG815" s="36"/>
      <c r="EH815" s="36"/>
      <c r="EI815" s="36"/>
      <c r="EJ815" s="36"/>
      <c r="EK815" s="36"/>
      <c r="EL815" s="36"/>
      <c r="EM815" s="36"/>
      <c r="EN815" s="36"/>
      <c r="EO815" s="36"/>
      <c r="EP815" s="36"/>
      <c r="EQ815" s="36"/>
      <c r="ER815" s="36"/>
      <c r="ES815" s="36"/>
      <c r="ET815" s="36"/>
      <c r="EU815" s="36"/>
      <c r="EV815" s="36"/>
      <c r="EW815" s="36"/>
      <c r="EX815" s="36"/>
      <c r="EY815" s="36"/>
      <c r="EZ815" s="36"/>
      <c r="FA815" s="36"/>
      <c r="FB815" s="36"/>
      <c r="FC815" s="36"/>
      <c r="FD815" s="36"/>
      <c r="FE815" s="36"/>
      <c r="FF815" s="36"/>
      <c r="FG815" s="36"/>
      <c r="FH815" s="36"/>
      <c r="FI815" s="36"/>
      <c r="FJ815" s="36"/>
      <c r="FK815" s="36"/>
      <c r="FL815" s="36"/>
      <c r="FM815" s="36"/>
      <c r="FN815" s="36"/>
      <c r="FO815" s="36"/>
      <c r="FP815" s="36"/>
      <c r="FQ815" s="36"/>
      <c r="FR815" s="36"/>
      <c r="FS815" s="36"/>
      <c r="FT815" s="36"/>
      <c r="FU815" s="36"/>
      <c r="FV815" s="36"/>
      <c r="FW815" s="36"/>
      <c r="FX815" s="36"/>
      <c r="FY815" s="36"/>
      <c r="FZ815" s="36"/>
      <c r="GA815" s="36"/>
      <c r="GB815" s="36"/>
      <c r="GC815" s="36"/>
      <c r="GD815" s="36"/>
      <c r="GE815" s="36"/>
      <c r="GF815" s="36"/>
      <c r="GG815" s="36"/>
      <c r="GH815" s="36"/>
      <c r="GI815" s="36"/>
      <c r="GJ815" s="36"/>
      <c r="GK815" s="36"/>
      <c r="GL815" s="36"/>
      <c r="GM815" s="36"/>
      <c r="GN815" s="36"/>
      <c r="GO815" s="36"/>
      <c r="GP815" s="36"/>
      <c r="GQ815" s="36"/>
      <c r="GR815" s="36"/>
      <c r="GS815" s="36"/>
      <c r="GT815" s="36"/>
      <c r="GU815" s="36"/>
      <c r="GV815" s="36"/>
      <c r="GW815" s="36"/>
      <c r="GX815" s="36"/>
      <c r="GY815" s="36"/>
      <c r="GZ815" s="36"/>
      <c r="HA815" s="36"/>
      <c r="HB815" s="36"/>
      <c r="HC815" s="36"/>
    </row>
    <row r="816" spans="1:211" s="38" customFormat="1" x14ac:dyDescent="0.25">
      <c r="A816" s="51"/>
      <c r="B816" s="97"/>
      <c r="C816" s="98"/>
      <c r="D816" s="19"/>
      <c r="E816" s="19"/>
      <c r="F816" s="19"/>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c r="BV816" s="36"/>
      <c r="BW816" s="36"/>
      <c r="BX816" s="36"/>
      <c r="BY816" s="36"/>
      <c r="BZ816" s="36"/>
      <c r="CA816" s="36"/>
      <c r="CB816" s="36"/>
      <c r="CC816" s="36"/>
      <c r="CD816" s="36"/>
      <c r="CE816" s="36"/>
      <c r="CF816" s="36"/>
      <c r="CG816" s="36"/>
      <c r="CH816" s="36"/>
      <c r="CI816" s="36"/>
      <c r="CJ816" s="36"/>
      <c r="CK816" s="36"/>
      <c r="CL816" s="36"/>
      <c r="CM816" s="36"/>
      <c r="CN816" s="36"/>
      <c r="CO816" s="36"/>
      <c r="CP816" s="36"/>
      <c r="CQ816" s="36"/>
      <c r="CR816" s="36"/>
      <c r="CS816" s="36"/>
      <c r="CT816" s="36"/>
      <c r="CU816" s="36"/>
      <c r="CV816" s="36"/>
      <c r="CW816" s="36"/>
      <c r="CX816" s="36"/>
      <c r="CY816" s="36"/>
      <c r="CZ816" s="36"/>
      <c r="DA816" s="36"/>
      <c r="DB816" s="36"/>
      <c r="DC816" s="36"/>
      <c r="DD816" s="36"/>
      <c r="DE816" s="36"/>
      <c r="DF816" s="36"/>
      <c r="DG816" s="36"/>
      <c r="DH816" s="36"/>
      <c r="DI816" s="36"/>
      <c r="DJ816" s="36"/>
      <c r="DK816" s="36"/>
      <c r="DL816" s="36"/>
      <c r="DM816" s="36"/>
      <c r="DN816" s="36"/>
      <c r="DO816" s="36"/>
      <c r="DP816" s="36"/>
      <c r="DQ816" s="36"/>
      <c r="DR816" s="36"/>
      <c r="DS816" s="36"/>
      <c r="DT816" s="36"/>
      <c r="DU816" s="36"/>
      <c r="DV816" s="36"/>
      <c r="DW816" s="36"/>
      <c r="DX816" s="36"/>
      <c r="DY816" s="36"/>
      <c r="DZ816" s="36"/>
      <c r="EA816" s="36"/>
      <c r="EB816" s="36"/>
      <c r="EC816" s="36"/>
      <c r="ED816" s="36"/>
      <c r="EE816" s="36"/>
      <c r="EF816" s="36"/>
      <c r="EG816" s="36"/>
      <c r="EH816" s="36"/>
      <c r="EI816" s="36"/>
      <c r="EJ816" s="36"/>
      <c r="EK816" s="36"/>
      <c r="EL816" s="36"/>
      <c r="EM816" s="36"/>
      <c r="EN816" s="36"/>
      <c r="EO816" s="36"/>
      <c r="EP816" s="36"/>
      <c r="EQ816" s="36"/>
      <c r="ER816" s="36"/>
      <c r="ES816" s="36"/>
      <c r="ET816" s="36"/>
      <c r="EU816" s="36"/>
      <c r="EV816" s="36"/>
      <c r="EW816" s="36"/>
      <c r="EX816" s="36"/>
      <c r="EY816" s="36"/>
      <c r="EZ816" s="36"/>
      <c r="FA816" s="36"/>
      <c r="FB816" s="36"/>
      <c r="FC816" s="36"/>
      <c r="FD816" s="36"/>
      <c r="FE816" s="36"/>
      <c r="FF816" s="36"/>
      <c r="FG816" s="36"/>
      <c r="FH816" s="36"/>
      <c r="FI816" s="36"/>
      <c r="FJ816" s="36"/>
      <c r="FK816" s="36"/>
      <c r="FL816" s="36"/>
      <c r="FM816" s="36"/>
      <c r="FN816" s="36"/>
      <c r="FO816" s="36"/>
      <c r="FP816" s="36"/>
      <c r="FQ816" s="36"/>
      <c r="FR816" s="36"/>
      <c r="FS816" s="36"/>
      <c r="FT816" s="36"/>
      <c r="FU816" s="36"/>
      <c r="FV816" s="36"/>
      <c r="FW816" s="36"/>
      <c r="FX816" s="36"/>
      <c r="FY816" s="36"/>
      <c r="FZ816" s="36"/>
      <c r="GA816" s="36"/>
      <c r="GB816" s="36"/>
      <c r="GC816" s="36"/>
      <c r="GD816" s="36"/>
      <c r="GE816" s="36"/>
      <c r="GF816" s="36"/>
      <c r="GG816" s="36"/>
      <c r="GH816" s="36"/>
      <c r="GI816" s="36"/>
      <c r="GJ816" s="36"/>
      <c r="GK816" s="36"/>
      <c r="GL816" s="36"/>
      <c r="GM816" s="36"/>
      <c r="GN816" s="36"/>
      <c r="GO816" s="36"/>
      <c r="GP816" s="36"/>
      <c r="GQ816" s="36"/>
      <c r="GR816" s="36"/>
      <c r="GS816" s="36"/>
      <c r="GT816" s="36"/>
      <c r="GU816" s="36"/>
      <c r="GV816" s="36"/>
      <c r="GW816" s="36"/>
      <c r="GX816" s="36"/>
      <c r="GY816" s="36"/>
      <c r="GZ816" s="36"/>
      <c r="HA816" s="36"/>
      <c r="HB816" s="36"/>
      <c r="HC816" s="36"/>
    </row>
    <row r="817" spans="1:211" s="38" customFormat="1" x14ac:dyDescent="0.25">
      <c r="A817" s="51"/>
      <c r="B817" s="97"/>
      <c r="C817" s="98"/>
      <c r="D817" s="19"/>
      <c r="E817" s="19"/>
      <c r="F817" s="19"/>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c r="BU817" s="36"/>
      <c r="BV817" s="36"/>
      <c r="BW817" s="36"/>
      <c r="BX817" s="36"/>
      <c r="BY817" s="36"/>
      <c r="BZ817" s="36"/>
      <c r="CA817" s="36"/>
      <c r="CB817" s="36"/>
      <c r="CC817" s="36"/>
      <c r="CD817" s="36"/>
      <c r="CE817" s="36"/>
      <c r="CF817" s="36"/>
      <c r="CG817" s="36"/>
      <c r="CH817" s="36"/>
      <c r="CI817" s="36"/>
      <c r="CJ817" s="36"/>
      <c r="CK817" s="36"/>
      <c r="CL817" s="36"/>
      <c r="CM817" s="36"/>
      <c r="CN817" s="36"/>
      <c r="CO817" s="36"/>
      <c r="CP817" s="36"/>
      <c r="CQ817" s="36"/>
      <c r="CR817" s="36"/>
      <c r="CS817" s="36"/>
      <c r="CT817" s="36"/>
      <c r="CU817" s="36"/>
      <c r="CV817" s="36"/>
      <c r="CW817" s="36"/>
      <c r="CX817" s="36"/>
      <c r="CY817" s="36"/>
      <c r="CZ817" s="36"/>
      <c r="DA817" s="36"/>
      <c r="DB817" s="36"/>
      <c r="DC817" s="36"/>
      <c r="DD817" s="36"/>
      <c r="DE817" s="36"/>
      <c r="DF817" s="36"/>
      <c r="DG817" s="36"/>
      <c r="DH817" s="36"/>
      <c r="DI817" s="36"/>
      <c r="DJ817" s="36"/>
      <c r="DK817" s="36"/>
      <c r="DL817" s="36"/>
      <c r="DM817" s="36"/>
      <c r="DN817" s="36"/>
      <c r="DO817" s="36"/>
      <c r="DP817" s="36"/>
      <c r="DQ817" s="36"/>
      <c r="DR817" s="36"/>
      <c r="DS817" s="36"/>
      <c r="DT817" s="36"/>
      <c r="DU817" s="36"/>
      <c r="DV817" s="36"/>
      <c r="DW817" s="36"/>
      <c r="DX817" s="36"/>
      <c r="DY817" s="36"/>
      <c r="DZ817" s="36"/>
      <c r="EA817" s="36"/>
      <c r="EB817" s="36"/>
      <c r="EC817" s="36"/>
      <c r="ED817" s="36"/>
      <c r="EE817" s="36"/>
      <c r="EF817" s="36"/>
      <c r="EG817" s="36"/>
      <c r="EH817" s="36"/>
      <c r="EI817" s="36"/>
      <c r="EJ817" s="36"/>
      <c r="EK817" s="36"/>
      <c r="EL817" s="36"/>
      <c r="EM817" s="36"/>
      <c r="EN817" s="36"/>
      <c r="EO817" s="36"/>
      <c r="EP817" s="36"/>
      <c r="EQ817" s="36"/>
      <c r="ER817" s="36"/>
      <c r="ES817" s="36"/>
      <c r="ET817" s="36"/>
      <c r="EU817" s="36"/>
      <c r="EV817" s="36"/>
      <c r="EW817" s="36"/>
      <c r="EX817" s="36"/>
      <c r="EY817" s="36"/>
      <c r="EZ817" s="36"/>
      <c r="FA817" s="36"/>
      <c r="FB817" s="36"/>
      <c r="FC817" s="36"/>
      <c r="FD817" s="36"/>
      <c r="FE817" s="36"/>
      <c r="FF817" s="36"/>
      <c r="FG817" s="36"/>
      <c r="FH817" s="36"/>
      <c r="FI817" s="36"/>
      <c r="FJ817" s="36"/>
      <c r="FK817" s="36"/>
      <c r="FL817" s="36"/>
      <c r="FM817" s="36"/>
      <c r="FN817" s="36"/>
      <c r="FO817" s="36"/>
      <c r="FP817" s="36"/>
      <c r="FQ817" s="36"/>
      <c r="FR817" s="36"/>
      <c r="FS817" s="36"/>
      <c r="FT817" s="36"/>
      <c r="FU817" s="36"/>
      <c r="FV817" s="36"/>
      <c r="FW817" s="36"/>
      <c r="FX817" s="36"/>
      <c r="FY817" s="36"/>
      <c r="FZ817" s="36"/>
      <c r="GA817" s="36"/>
      <c r="GB817" s="36"/>
      <c r="GC817" s="36"/>
      <c r="GD817" s="36"/>
      <c r="GE817" s="36"/>
      <c r="GF817" s="36"/>
      <c r="GG817" s="36"/>
      <c r="GH817" s="36"/>
      <c r="GI817" s="36"/>
      <c r="GJ817" s="36"/>
      <c r="GK817" s="36"/>
      <c r="GL817" s="36"/>
      <c r="GM817" s="36"/>
      <c r="GN817" s="36"/>
      <c r="GO817" s="36"/>
      <c r="GP817" s="36"/>
      <c r="GQ817" s="36"/>
      <c r="GR817" s="36"/>
      <c r="GS817" s="36"/>
      <c r="GT817" s="36"/>
      <c r="GU817" s="36"/>
      <c r="GV817" s="36"/>
      <c r="GW817" s="36"/>
      <c r="GX817" s="36"/>
      <c r="GY817" s="36"/>
      <c r="GZ817" s="36"/>
      <c r="HA817" s="36"/>
      <c r="HB817" s="36"/>
      <c r="HC817" s="36"/>
    </row>
    <row r="818" spans="1:211" s="38" customFormat="1" x14ac:dyDescent="0.25">
      <c r="A818" s="51"/>
      <c r="B818" s="97"/>
      <c r="C818" s="98"/>
      <c r="D818" s="19"/>
      <c r="E818" s="19"/>
      <c r="F818" s="19"/>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c r="BU818" s="36"/>
      <c r="BV818" s="36"/>
      <c r="BW818" s="36"/>
      <c r="BX818" s="36"/>
      <c r="BY818" s="36"/>
      <c r="BZ818" s="36"/>
      <c r="CA818" s="36"/>
      <c r="CB818" s="36"/>
      <c r="CC818" s="36"/>
      <c r="CD818" s="36"/>
      <c r="CE818" s="36"/>
      <c r="CF818" s="36"/>
      <c r="CG818" s="36"/>
      <c r="CH818" s="36"/>
      <c r="CI818" s="36"/>
      <c r="CJ818" s="36"/>
      <c r="CK818" s="36"/>
      <c r="CL818" s="36"/>
      <c r="CM818" s="36"/>
      <c r="CN818" s="36"/>
      <c r="CO818" s="36"/>
      <c r="CP818" s="36"/>
      <c r="CQ818" s="36"/>
      <c r="CR818" s="36"/>
      <c r="CS818" s="36"/>
      <c r="CT818" s="36"/>
      <c r="CU818" s="36"/>
      <c r="CV818" s="36"/>
      <c r="CW818" s="36"/>
      <c r="CX818" s="36"/>
      <c r="CY818" s="36"/>
      <c r="CZ818" s="36"/>
      <c r="DA818" s="36"/>
      <c r="DB818" s="36"/>
      <c r="DC818" s="36"/>
      <c r="DD818" s="36"/>
      <c r="DE818" s="36"/>
      <c r="DF818" s="36"/>
      <c r="DG818" s="36"/>
      <c r="DH818" s="36"/>
      <c r="DI818" s="36"/>
      <c r="DJ818" s="36"/>
      <c r="DK818" s="36"/>
      <c r="DL818" s="36"/>
      <c r="DM818" s="36"/>
      <c r="DN818" s="36"/>
      <c r="DO818" s="36"/>
      <c r="DP818" s="36"/>
      <c r="DQ818" s="36"/>
      <c r="DR818" s="36"/>
      <c r="DS818" s="36"/>
      <c r="DT818" s="36"/>
      <c r="DU818" s="36"/>
      <c r="DV818" s="36"/>
      <c r="DW818" s="36"/>
      <c r="DX818" s="36"/>
      <c r="DY818" s="36"/>
      <c r="DZ818" s="36"/>
      <c r="EA818" s="36"/>
      <c r="EB818" s="36"/>
      <c r="EC818" s="36"/>
      <c r="ED818" s="36"/>
      <c r="EE818" s="36"/>
      <c r="EF818" s="36"/>
      <c r="EG818" s="36"/>
      <c r="EH818" s="36"/>
      <c r="EI818" s="36"/>
      <c r="EJ818" s="36"/>
      <c r="EK818" s="36"/>
      <c r="EL818" s="36"/>
      <c r="EM818" s="36"/>
      <c r="EN818" s="36"/>
      <c r="EO818" s="36"/>
      <c r="EP818" s="36"/>
      <c r="EQ818" s="36"/>
      <c r="ER818" s="36"/>
      <c r="ES818" s="36"/>
      <c r="ET818" s="36"/>
      <c r="EU818" s="36"/>
      <c r="EV818" s="36"/>
      <c r="EW818" s="36"/>
      <c r="EX818" s="36"/>
      <c r="EY818" s="36"/>
      <c r="EZ818" s="36"/>
      <c r="FA818" s="36"/>
      <c r="FB818" s="36"/>
      <c r="FC818" s="36"/>
      <c r="FD818" s="36"/>
      <c r="FE818" s="36"/>
      <c r="FF818" s="36"/>
      <c r="FG818" s="36"/>
      <c r="FH818" s="36"/>
      <c r="FI818" s="36"/>
      <c r="FJ818" s="36"/>
      <c r="FK818" s="36"/>
      <c r="FL818" s="36"/>
      <c r="FM818" s="36"/>
      <c r="FN818" s="36"/>
      <c r="FO818" s="36"/>
      <c r="FP818" s="36"/>
      <c r="FQ818" s="36"/>
      <c r="FR818" s="36"/>
      <c r="FS818" s="36"/>
      <c r="FT818" s="36"/>
      <c r="FU818" s="36"/>
      <c r="FV818" s="36"/>
      <c r="FW818" s="36"/>
      <c r="FX818" s="36"/>
      <c r="FY818" s="36"/>
      <c r="FZ818" s="36"/>
      <c r="GA818" s="36"/>
      <c r="GB818" s="36"/>
      <c r="GC818" s="36"/>
      <c r="GD818" s="36"/>
      <c r="GE818" s="36"/>
      <c r="GF818" s="36"/>
      <c r="GG818" s="36"/>
      <c r="GH818" s="36"/>
      <c r="GI818" s="36"/>
      <c r="GJ818" s="36"/>
      <c r="GK818" s="36"/>
      <c r="GL818" s="36"/>
      <c r="GM818" s="36"/>
      <c r="GN818" s="36"/>
      <c r="GO818" s="36"/>
      <c r="GP818" s="36"/>
      <c r="GQ818" s="36"/>
      <c r="GR818" s="36"/>
      <c r="GS818" s="36"/>
      <c r="GT818" s="36"/>
      <c r="GU818" s="36"/>
      <c r="GV818" s="36"/>
      <c r="GW818" s="36"/>
      <c r="GX818" s="36"/>
      <c r="GY818" s="36"/>
      <c r="GZ818" s="36"/>
      <c r="HA818" s="36"/>
      <c r="HB818" s="36"/>
      <c r="HC818" s="36"/>
    </row>
    <row r="819" spans="1:211" s="38" customFormat="1" x14ac:dyDescent="0.25">
      <c r="A819" s="51"/>
      <c r="B819" s="97"/>
      <c r="C819" s="98"/>
      <c r="D819" s="19"/>
      <c r="E819" s="19"/>
      <c r="F819" s="19"/>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c r="BU819" s="36"/>
      <c r="BV819" s="36"/>
      <c r="BW819" s="36"/>
      <c r="BX819" s="36"/>
      <c r="BY819" s="36"/>
      <c r="BZ819" s="36"/>
      <c r="CA819" s="36"/>
      <c r="CB819" s="36"/>
      <c r="CC819" s="36"/>
      <c r="CD819" s="36"/>
      <c r="CE819" s="36"/>
      <c r="CF819" s="36"/>
      <c r="CG819" s="36"/>
      <c r="CH819" s="36"/>
      <c r="CI819" s="36"/>
      <c r="CJ819" s="36"/>
      <c r="CK819" s="36"/>
      <c r="CL819" s="36"/>
      <c r="CM819" s="36"/>
      <c r="CN819" s="36"/>
      <c r="CO819" s="36"/>
      <c r="CP819" s="36"/>
      <c r="CQ819" s="36"/>
      <c r="CR819" s="36"/>
      <c r="CS819" s="36"/>
      <c r="CT819" s="36"/>
      <c r="CU819" s="36"/>
      <c r="CV819" s="36"/>
      <c r="CW819" s="36"/>
      <c r="CX819" s="36"/>
      <c r="CY819" s="36"/>
      <c r="CZ819" s="36"/>
      <c r="DA819" s="36"/>
      <c r="DB819" s="36"/>
      <c r="DC819" s="36"/>
      <c r="DD819" s="36"/>
      <c r="DE819" s="36"/>
      <c r="DF819" s="36"/>
      <c r="DG819" s="36"/>
      <c r="DH819" s="36"/>
      <c r="DI819" s="36"/>
      <c r="DJ819" s="36"/>
      <c r="DK819" s="36"/>
      <c r="DL819" s="36"/>
      <c r="DM819" s="36"/>
      <c r="DN819" s="36"/>
      <c r="DO819" s="36"/>
      <c r="DP819" s="36"/>
      <c r="DQ819" s="36"/>
      <c r="DR819" s="36"/>
      <c r="DS819" s="36"/>
      <c r="DT819" s="36"/>
      <c r="DU819" s="36"/>
      <c r="DV819" s="36"/>
      <c r="DW819" s="36"/>
      <c r="DX819" s="36"/>
      <c r="DY819" s="36"/>
      <c r="DZ819" s="36"/>
      <c r="EA819" s="36"/>
      <c r="EB819" s="36"/>
      <c r="EC819" s="36"/>
      <c r="ED819" s="36"/>
      <c r="EE819" s="36"/>
      <c r="EF819" s="36"/>
      <c r="EG819" s="36"/>
      <c r="EH819" s="36"/>
      <c r="EI819" s="36"/>
      <c r="EJ819" s="36"/>
      <c r="EK819" s="36"/>
      <c r="EL819" s="36"/>
      <c r="EM819" s="36"/>
      <c r="EN819" s="36"/>
      <c r="EO819" s="36"/>
      <c r="EP819" s="36"/>
      <c r="EQ819" s="36"/>
      <c r="ER819" s="36"/>
      <c r="ES819" s="36"/>
      <c r="ET819" s="36"/>
      <c r="EU819" s="36"/>
      <c r="EV819" s="36"/>
      <c r="EW819" s="36"/>
      <c r="EX819" s="36"/>
      <c r="EY819" s="36"/>
      <c r="EZ819" s="36"/>
      <c r="FA819" s="36"/>
      <c r="FB819" s="36"/>
      <c r="FC819" s="36"/>
      <c r="FD819" s="36"/>
      <c r="FE819" s="36"/>
      <c r="FF819" s="36"/>
      <c r="FG819" s="36"/>
      <c r="FH819" s="36"/>
      <c r="FI819" s="36"/>
      <c r="FJ819" s="36"/>
      <c r="FK819" s="36"/>
      <c r="FL819" s="36"/>
      <c r="FM819" s="36"/>
      <c r="FN819" s="36"/>
      <c r="FO819" s="36"/>
      <c r="FP819" s="36"/>
      <c r="FQ819" s="36"/>
      <c r="FR819" s="36"/>
      <c r="FS819" s="36"/>
      <c r="FT819" s="36"/>
      <c r="FU819" s="36"/>
      <c r="FV819" s="36"/>
      <c r="FW819" s="36"/>
      <c r="FX819" s="36"/>
      <c r="FY819" s="36"/>
      <c r="FZ819" s="36"/>
      <c r="GA819" s="36"/>
      <c r="GB819" s="36"/>
      <c r="GC819" s="36"/>
      <c r="GD819" s="36"/>
      <c r="GE819" s="36"/>
      <c r="GF819" s="36"/>
      <c r="GG819" s="36"/>
      <c r="GH819" s="36"/>
      <c r="GI819" s="36"/>
      <c r="GJ819" s="36"/>
      <c r="GK819" s="36"/>
      <c r="GL819" s="36"/>
      <c r="GM819" s="36"/>
      <c r="GN819" s="36"/>
      <c r="GO819" s="36"/>
      <c r="GP819" s="36"/>
      <c r="GQ819" s="36"/>
      <c r="GR819" s="36"/>
      <c r="GS819" s="36"/>
      <c r="GT819" s="36"/>
      <c r="GU819" s="36"/>
      <c r="GV819" s="36"/>
      <c r="GW819" s="36"/>
      <c r="GX819" s="36"/>
      <c r="GY819" s="36"/>
      <c r="GZ819" s="36"/>
      <c r="HA819" s="36"/>
      <c r="HB819" s="36"/>
      <c r="HC819" s="36"/>
    </row>
    <row r="820" spans="1:211" s="38" customFormat="1" x14ac:dyDescent="0.25">
      <c r="A820" s="51"/>
      <c r="B820" s="97"/>
      <c r="C820" s="98"/>
      <c r="D820" s="19"/>
      <c r="E820" s="19"/>
      <c r="F820" s="19"/>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c r="BU820" s="36"/>
      <c r="BV820" s="36"/>
      <c r="BW820" s="36"/>
      <c r="BX820" s="36"/>
      <c r="BY820" s="36"/>
      <c r="BZ820" s="36"/>
      <c r="CA820" s="36"/>
      <c r="CB820" s="36"/>
      <c r="CC820" s="36"/>
      <c r="CD820" s="36"/>
      <c r="CE820" s="36"/>
      <c r="CF820" s="36"/>
      <c r="CG820" s="36"/>
      <c r="CH820" s="36"/>
      <c r="CI820" s="36"/>
      <c r="CJ820" s="36"/>
      <c r="CK820" s="36"/>
      <c r="CL820" s="36"/>
      <c r="CM820" s="36"/>
      <c r="CN820" s="36"/>
      <c r="CO820" s="36"/>
      <c r="CP820" s="36"/>
      <c r="CQ820" s="36"/>
      <c r="CR820" s="36"/>
      <c r="CS820" s="36"/>
      <c r="CT820" s="36"/>
      <c r="CU820" s="36"/>
      <c r="CV820" s="36"/>
      <c r="CW820" s="36"/>
      <c r="CX820" s="36"/>
      <c r="CY820" s="36"/>
      <c r="CZ820" s="36"/>
      <c r="DA820" s="36"/>
      <c r="DB820" s="36"/>
      <c r="DC820" s="36"/>
      <c r="DD820" s="36"/>
      <c r="DE820" s="36"/>
      <c r="DF820" s="36"/>
      <c r="DG820" s="36"/>
      <c r="DH820" s="36"/>
      <c r="DI820" s="36"/>
      <c r="DJ820" s="36"/>
      <c r="DK820" s="36"/>
      <c r="DL820" s="36"/>
      <c r="DM820" s="36"/>
      <c r="DN820" s="36"/>
      <c r="DO820" s="36"/>
      <c r="DP820" s="36"/>
      <c r="DQ820" s="36"/>
      <c r="DR820" s="36"/>
      <c r="DS820" s="36"/>
      <c r="DT820" s="36"/>
      <c r="DU820" s="36"/>
      <c r="DV820" s="36"/>
      <c r="DW820" s="36"/>
      <c r="DX820" s="36"/>
      <c r="DY820" s="36"/>
      <c r="DZ820" s="36"/>
      <c r="EA820" s="36"/>
      <c r="EB820" s="36"/>
      <c r="EC820" s="36"/>
      <c r="ED820" s="36"/>
      <c r="EE820" s="36"/>
      <c r="EF820" s="36"/>
      <c r="EG820" s="36"/>
      <c r="EH820" s="36"/>
      <c r="EI820" s="36"/>
      <c r="EJ820" s="36"/>
      <c r="EK820" s="36"/>
      <c r="EL820" s="36"/>
      <c r="EM820" s="36"/>
      <c r="EN820" s="36"/>
      <c r="EO820" s="36"/>
      <c r="EP820" s="36"/>
      <c r="EQ820" s="36"/>
      <c r="ER820" s="36"/>
      <c r="ES820" s="36"/>
      <c r="ET820" s="36"/>
      <c r="EU820" s="36"/>
      <c r="EV820" s="36"/>
      <c r="EW820" s="36"/>
      <c r="EX820" s="36"/>
      <c r="EY820" s="36"/>
      <c r="EZ820" s="36"/>
      <c r="FA820" s="36"/>
      <c r="FB820" s="36"/>
      <c r="FC820" s="36"/>
      <c r="FD820" s="36"/>
      <c r="FE820" s="36"/>
      <c r="FF820" s="36"/>
      <c r="FG820" s="36"/>
      <c r="FH820" s="36"/>
      <c r="FI820" s="36"/>
      <c r="FJ820" s="36"/>
      <c r="FK820" s="36"/>
      <c r="FL820" s="36"/>
      <c r="FM820" s="36"/>
      <c r="FN820" s="36"/>
      <c r="FO820" s="36"/>
      <c r="FP820" s="36"/>
      <c r="FQ820" s="36"/>
      <c r="FR820" s="36"/>
      <c r="FS820" s="36"/>
      <c r="FT820" s="36"/>
      <c r="FU820" s="36"/>
      <c r="FV820" s="36"/>
      <c r="FW820" s="36"/>
      <c r="FX820" s="36"/>
      <c r="FY820" s="36"/>
      <c r="FZ820" s="36"/>
      <c r="GA820" s="36"/>
      <c r="GB820" s="36"/>
      <c r="GC820" s="36"/>
      <c r="GD820" s="36"/>
      <c r="GE820" s="36"/>
      <c r="GF820" s="36"/>
      <c r="GG820" s="36"/>
      <c r="GH820" s="36"/>
      <c r="GI820" s="36"/>
      <c r="GJ820" s="36"/>
      <c r="GK820" s="36"/>
      <c r="GL820" s="36"/>
      <c r="GM820" s="36"/>
      <c r="GN820" s="36"/>
      <c r="GO820" s="36"/>
      <c r="GP820" s="36"/>
      <c r="GQ820" s="36"/>
      <c r="GR820" s="36"/>
      <c r="GS820" s="36"/>
      <c r="GT820" s="36"/>
      <c r="GU820" s="36"/>
      <c r="GV820" s="36"/>
      <c r="GW820" s="36"/>
      <c r="GX820" s="36"/>
      <c r="GY820" s="36"/>
      <c r="GZ820" s="36"/>
      <c r="HA820" s="36"/>
      <c r="HB820" s="36"/>
      <c r="HC820" s="36"/>
    </row>
    <row r="821" spans="1:211" s="38" customFormat="1" x14ac:dyDescent="0.25">
      <c r="A821" s="51"/>
      <c r="B821" s="97"/>
      <c r="C821" s="98"/>
      <c r="D821" s="19"/>
      <c r="E821" s="19"/>
      <c r="F821" s="19"/>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c r="BU821" s="36"/>
      <c r="BV821" s="36"/>
      <c r="BW821" s="36"/>
      <c r="BX821" s="36"/>
      <c r="BY821" s="36"/>
      <c r="BZ821" s="36"/>
      <c r="CA821" s="36"/>
      <c r="CB821" s="36"/>
      <c r="CC821" s="36"/>
      <c r="CD821" s="36"/>
      <c r="CE821" s="36"/>
      <c r="CF821" s="36"/>
      <c r="CG821" s="36"/>
      <c r="CH821" s="36"/>
      <c r="CI821" s="36"/>
      <c r="CJ821" s="36"/>
      <c r="CK821" s="36"/>
      <c r="CL821" s="36"/>
      <c r="CM821" s="36"/>
      <c r="CN821" s="36"/>
      <c r="CO821" s="36"/>
      <c r="CP821" s="36"/>
      <c r="CQ821" s="36"/>
      <c r="CR821" s="36"/>
      <c r="CS821" s="36"/>
      <c r="CT821" s="36"/>
      <c r="CU821" s="36"/>
      <c r="CV821" s="36"/>
      <c r="CW821" s="36"/>
      <c r="CX821" s="36"/>
      <c r="CY821" s="36"/>
      <c r="CZ821" s="36"/>
      <c r="DA821" s="36"/>
      <c r="DB821" s="36"/>
      <c r="DC821" s="36"/>
      <c r="DD821" s="36"/>
      <c r="DE821" s="36"/>
      <c r="DF821" s="36"/>
      <c r="DG821" s="36"/>
      <c r="DH821" s="36"/>
      <c r="DI821" s="36"/>
      <c r="DJ821" s="36"/>
      <c r="DK821" s="36"/>
      <c r="DL821" s="36"/>
      <c r="DM821" s="36"/>
      <c r="DN821" s="36"/>
      <c r="DO821" s="36"/>
      <c r="DP821" s="36"/>
      <c r="DQ821" s="36"/>
      <c r="DR821" s="36"/>
      <c r="DS821" s="36"/>
      <c r="DT821" s="36"/>
      <c r="DU821" s="36"/>
      <c r="DV821" s="36"/>
      <c r="DW821" s="36"/>
      <c r="DX821" s="36"/>
      <c r="DY821" s="36"/>
      <c r="DZ821" s="36"/>
      <c r="EA821" s="36"/>
      <c r="EB821" s="36"/>
      <c r="EC821" s="36"/>
      <c r="ED821" s="36"/>
      <c r="EE821" s="36"/>
      <c r="EF821" s="36"/>
      <c r="EG821" s="36"/>
      <c r="EH821" s="36"/>
      <c r="EI821" s="36"/>
      <c r="EJ821" s="36"/>
      <c r="EK821" s="36"/>
      <c r="EL821" s="36"/>
      <c r="EM821" s="36"/>
      <c r="EN821" s="36"/>
      <c r="EO821" s="36"/>
      <c r="EP821" s="36"/>
      <c r="EQ821" s="36"/>
      <c r="ER821" s="36"/>
      <c r="ES821" s="36"/>
      <c r="ET821" s="36"/>
      <c r="EU821" s="36"/>
      <c r="EV821" s="36"/>
      <c r="EW821" s="36"/>
      <c r="EX821" s="36"/>
      <c r="EY821" s="36"/>
      <c r="EZ821" s="36"/>
      <c r="FA821" s="36"/>
      <c r="FB821" s="36"/>
      <c r="FC821" s="36"/>
      <c r="FD821" s="36"/>
      <c r="FE821" s="36"/>
      <c r="FF821" s="36"/>
      <c r="FG821" s="36"/>
      <c r="FH821" s="36"/>
      <c r="FI821" s="36"/>
      <c r="FJ821" s="36"/>
      <c r="FK821" s="36"/>
      <c r="FL821" s="36"/>
      <c r="FM821" s="36"/>
      <c r="FN821" s="36"/>
      <c r="FO821" s="36"/>
      <c r="FP821" s="36"/>
      <c r="FQ821" s="36"/>
      <c r="FR821" s="36"/>
      <c r="FS821" s="36"/>
      <c r="FT821" s="36"/>
      <c r="FU821" s="36"/>
      <c r="FV821" s="36"/>
      <c r="FW821" s="36"/>
      <c r="FX821" s="36"/>
      <c r="FY821" s="36"/>
      <c r="FZ821" s="36"/>
      <c r="GA821" s="36"/>
      <c r="GB821" s="36"/>
      <c r="GC821" s="36"/>
      <c r="GD821" s="36"/>
      <c r="GE821" s="36"/>
      <c r="GF821" s="36"/>
      <c r="GG821" s="36"/>
      <c r="GH821" s="36"/>
      <c r="GI821" s="36"/>
      <c r="GJ821" s="36"/>
      <c r="GK821" s="36"/>
      <c r="GL821" s="36"/>
      <c r="GM821" s="36"/>
      <c r="GN821" s="36"/>
      <c r="GO821" s="36"/>
      <c r="GP821" s="36"/>
      <c r="GQ821" s="36"/>
      <c r="GR821" s="36"/>
      <c r="GS821" s="36"/>
      <c r="GT821" s="36"/>
      <c r="GU821" s="36"/>
      <c r="GV821" s="36"/>
      <c r="GW821" s="36"/>
      <c r="GX821" s="36"/>
      <c r="GY821" s="36"/>
      <c r="GZ821" s="36"/>
      <c r="HA821" s="36"/>
      <c r="HB821" s="36"/>
      <c r="HC821" s="36"/>
    </row>
    <row r="822" spans="1:211" s="38" customFormat="1" x14ac:dyDescent="0.25">
      <c r="A822" s="51"/>
      <c r="B822" s="97"/>
      <c r="C822" s="98"/>
      <c r="D822" s="19"/>
      <c r="E822" s="19"/>
      <c r="F822" s="19"/>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c r="BU822" s="36"/>
      <c r="BV822" s="36"/>
      <c r="BW822" s="36"/>
      <c r="BX822" s="36"/>
      <c r="BY822" s="36"/>
      <c r="BZ822" s="36"/>
      <c r="CA822" s="36"/>
      <c r="CB822" s="36"/>
      <c r="CC822" s="36"/>
      <c r="CD822" s="36"/>
      <c r="CE822" s="36"/>
      <c r="CF822" s="36"/>
      <c r="CG822" s="36"/>
      <c r="CH822" s="36"/>
      <c r="CI822" s="36"/>
      <c r="CJ822" s="36"/>
      <c r="CK822" s="36"/>
      <c r="CL822" s="36"/>
      <c r="CM822" s="36"/>
      <c r="CN822" s="36"/>
      <c r="CO822" s="36"/>
      <c r="CP822" s="36"/>
      <c r="CQ822" s="36"/>
      <c r="CR822" s="36"/>
      <c r="CS822" s="36"/>
      <c r="CT822" s="36"/>
      <c r="CU822" s="36"/>
      <c r="CV822" s="36"/>
      <c r="CW822" s="36"/>
      <c r="CX822" s="36"/>
      <c r="CY822" s="36"/>
      <c r="CZ822" s="36"/>
      <c r="DA822" s="36"/>
      <c r="DB822" s="36"/>
      <c r="DC822" s="36"/>
      <c r="DD822" s="36"/>
      <c r="DE822" s="36"/>
      <c r="DF822" s="36"/>
      <c r="DG822" s="36"/>
      <c r="DH822" s="36"/>
      <c r="DI822" s="36"/>
      <c r="DJ822" s="36"/>
      <c r="DK822" s="36"/>
      <c r="DL822" s="36"/>
      <c r="DM822" s="36"/>
      <c r="DN822" s="36"/>
      <c r="DO822" s="36"/>
      <c r="DP822" s="36"/>
      <c r="DQ822" s="36"/>
      <c r="DR822" s="36"/>
      <c r="DS822" s="36"/>
      <c r="DT822" s="36"/>
      <c r="DU822" s="36"/>
      <c r="DV822" s="36"/>
      <c r="DW822" s="36"/>
      <c r="DX822" s="36"/>
      <c r="DY822" s="36"/>
      <c r="DZ822" s="36"/>
      <c r="EA822" s="36"/>
      <c r="EB822" s="36"/>
      <c r="EC822" s="36"/>
      <c r="ED822" s="36"/>
      <c r="EE822" s="36"/>
      <c r="EF822" s="36"/>
      <c r="EG822" s="36"/>
      <c r="EH822" s="36"/>
      <c r="EI822" s="36"/>
      <c r="EJ822" s="36"/>
      <c r="EK822" s="36"/>
      <c r="EL822" s="36"/>
      <c r="EM822" s="36"/>
      <c r="EN822" s="36"/>
      <c r="EO822" s="36"/>
      <c r="EP822" s="36"/>
      <c r="EQ822" s="36"/>
      <c r="ER822" s="36"/>
      <c r="ES822" s="36"/>
      <c r="ET822" s="36"/>
      <c r="EU822" s="36"/>
      <c r="EV822" s="36"/>
      <c r="EW822" s="36"/>
      <c r="EX822" s="36"/>
      <c r="EY822" s="36"/>
      <c r="EZ822" s="36"/>
      <c r="FA822" s="36"/>
      <c r="FB822" s="36"/>
      <c r="FC822" s="36"/>
      <c r="FD822" s="36"/>
      <c r="FE822" s="36"/>
      <c r="FF822" s="36"/>
      <c r="FG822" s="36"/>
      <c r="FH822" s="36"/>
      <c r="FI822" s="36"/>
      <c r="FJ822" s="36"/>
      <c r="FK822" s="36"/>
      <c r="FL822" s="36"/>
      <c r="FM822" s="36"/>
      <c r="FN822" s="36"/>
      <c r="FO822" s="36"/>
      <c r="FP822" s="36"/>
      <c r="FQ822" s="36"/>
      <c r="FR822" s="36"/>
      <c r="FS822" s="36"/>
      <c r="FT822" s="36"/>
      <c r="FU822" s="36"/>
      <c r="FV822" s="36"/>
      <c r="FW822" s="36"/>
      <c r="FX822" s="36"/>
      <c r="FY822" s="36"/>
      <c r="FZ822" s="36"/>
      <c r="GA822" s="36"/>
      <c r="GB822" s="36"/>
      <c r="GC822" s="36"/>
      <c r="GD822" s="36"/>
      <c r="GE822" s="36"/>
      <c r="GF822" s="36"/>
      <c r="GG822" s="36"/>
      <c r="GH822" s="36"/>
      <c r="GI822" s="36"/>
      <c r="GJ822" s="36"/>
      <c r="GK822" s="36"/>
      <c r="GL822" s="36"/>
      <c r="GM822" s="36"/>
      <c r="GN822" s="36"/>
      <c r="GO822" s="36"/>
      <c r="GP822" s="36"/>
      <c r="GQ822" s="36"/>
      <c r="GR822" s="36"/>
      <c r="GS822" s="36"/>
      <c r="GT822" s="36"/>
      <c r="GU822" s="36"/>
      <c r="GV822" s="36"/>
      <c r="GW822" s="36"/>
      <c r="GX822" s="36"/>
      <c r="GY822" s="36"/>
      <c r="GZ822" s="36"/>
      <c r="HA822" s="36"/>
      <c r="HB822" s="36"/>
      <c r="HC822" s="36"/>
    </row>
    <row r="823" spans="1:211" s="38" customFormat="1" x14ac:dyDescent="0.25">
      <c r="A823" s="51"/>
      <c r="B823" s="97"/>
      <c r="C823" s="98"/>
      <c r="D823" s="19"/>
      <c r="E823" s="19"/>
      <c r="F823" s="19"/>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c r="BU823" s="36"/>
      <c r="BV823" s="36"/>
      <c r="BW823" s="36"/>
      <c r="BX823" s="36"/>
      <c r="BY823" s="36"/>
      <c r="BZ823" s="36"/>
      <c r="CA823" s="36"/>
      <c r="CB823" s="36"/>
      <c r="CC823" s="36"/>
      <c r="CD823" s="36"/>
      <c r="CE823" s="36"/>
      <c r="CF823" s="36"/>
      <c r="CG823" s="36"/>
      <c r="CH823" s="36"/>
      <c r="CI823" s="36"/>
      <c r="CJ823" s="36"/>
      <c r="CK823" s="36"/>
      <c r="CL823" s="36"/>
      <c r="CM823" s="36"/>
      <c r="CN823" s="36"/>
      <c r="CO823" s="36"/>
      <c r="CP823" s="36"/>
      <c r="CQ823" s="36"/>
      <c r="CR823" s="36"/>
      <c r="CS823" s="36"/>
      <c r="CT823" s="36"/>
      <c r="CU823" s="36"/>
      <c r="CV823" s="36"/>
      <c r="CW823" s="36"/>
      <c r="CX823" s="36"/>
      <c r="CY823" s="36"/>
      <c r="CZ823" s="36"/>
      <c r="DA823" s="36"/>
      <c r="DB823" s="36"/>
      <c r="DC823" s="36"/>
      <c r="DD823" s="36"/>
      <c r="DE823" s="36"/>
      <c r="DF823" s="36"/>
      <c r="DG823" s="36"/>
      <c r="DH823" s="36"/>
      <c r="DI823" s="36"/>
      <c r="DJ823" s="36"/>
      <c r="DK823" s="36"/>
      <c r="DL823" s="36"/>
      <c r="DM823" s="36"/>
      <c r="DN823" s="36"/>
      <c r="DO823" s="36"/>
      <c r="DP823" s="36"/>
      <c r="DQ823" s="36"/>
      <c r="DR823" s="36"/>
      <c r="DS823" s="36"/>
      <c r="DT823" s="36"/>
      <c r="DU823" s="36"/>
      <c r="DV823" s="36"/>
      <c r="DW823" s="36"/>
      <c r="DX823" s="36"/>
      <c r="DY823" s="36"/>
      <c r="DZ823" s="36"/>
      <c r="EA823" s="36"/>
      <c r="EB823" s="36"/>
      <c r="EC823" s="36"/>
      <c r="ED823" s="36"/>
      <c r="EE823" s="36"/>
      <c r="EF823" s="36"/>
      <c r="EG823" s="36"/>
      <c r="EH823" s="36"/>
      <c r="EI823" s="36"/>
      <c r="EJ823" s="36"/>
      <c r="EK823" s="36"/>
      <c r="EL823" s="36"/>
      <c r="EM823" s="36"/>
      <c r="EN823" s="36"/>
      <c r="EO823" s="36"/>
      <c r="EP823" s="36"/>
      <c r="EQ823" s="36"/>
      <c r="ER823" s="36"/>
      <c r="ES823" s="36"/>
      <c r="ET823" s="36"/>
      <c r="EU823" s="36"/>
      <c r="EV823" s="36"/>
      <c r="EW823" s="36"/>
      <c r="EX823" s="36"/>
      <c r="EY823" s="36"/>
      <c r="EZ823" s="36"/>
      <c r="FA823" s="36"/>
      <c r="FB823" s="36"/>
      <c r="FC823" s="36"/>
      <c r="FD823" s="36"/>
      <c r="FE823" s="36"/>
      <c r="FF823" s="36"/>
      <c r="FG823" s="36"/>
      <c r="FH823" s="36"/>
      <c r="FI823" s="36"/>
      <c r="FJ823" s="36"/>
      <c r="FK823" s="36"/>
      <c r="FL823" s="36"/>
      <c r="FM823" s="36"/>
      <c r="FN823" s="36"/>
      <c r="FO823" s="36"/>
      <c r="FP823" s="36"/>
      <c r="FQ823" s="36"/>
      <c r="FR823" s="36"/>
      <c r="FS823" s="36"/>
      <c r="FT823" s="36"/>
      <c r="FU823" s="36"/>
      <c r="FV823" s="36"/>
      <c r="FW823" s="36"/>
      <c r="FX823" s="36"/>
      <c r="FY823" s="36"/>
      <c r="FZ823" s="36"/>
      <c r="GA823" s="36"/>
      <c r="GB823" s="36"/>
      <c r="GC823" s="36"/>
      <c r="GD823" s="36"/>
      <c r="GE823" s="36"/>
      <c r="GF823" s="36"/>
      <c r="GG823" s="36"/>
      <c r="GH823" s="36"/>
      <c r="GI823" s="36"/>
      <c r="GJ823" s="36"/>
      <c r="GK823" s="36"/>
      <c r="GL823" s="36"/>
      <c r="GM823" s="36"/>
      <c r="GN823" s="36"/>
      <c r="GO823" s="36"/>
      <c r="GP823" s="36"/>
      <c r="GQ823" s="36"/>
      <c r="GR823" s="36"/>
      <c r="GS823" s="36"/>
      <c r="GT823" s="36"/>
      <c r="GU823" s="36"/>
      <c r="GV823" s="36"/>
      <c r="GW823" s="36"/>
      <c r="GX823" s="36"/>
      <c r="GY823" s="36"/>
      <c r="GZ823" s="36"/>
      <c r="HA823" s="36"/>
      <c r="HB823" s="36"/>
      <c r="HC823" s="36"/>
    </row>
    <row r="824" spans="1:211" s="38" customFormat="1" x14ac:dyDescent="0.25">
      <c r="A824" s="51"/>
      <c r="B824" s="97"/>
      <c r="C824" s="98"/>
      <c r="D824" s="19"/>
      <c r="E824" s="19"/>
      <c r="F824" s="19"/>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c r="BU824" s="36"/>
      <c r="BV824" s="36"/>
      <c r="BW824" s="36"/>
      <c r="BX824" s="36"/>
      <c r="BY824" s="36"/>
      <c r="BZ824" s="36"/>
      <c r="CA824" s="36"/>
      <c r="CB824" s="36"/>
      <c r="CC824" s="36"/>
      <c r="CD824" s="36"/>
      <c r="CE824" s="36"/>
      <c r="CF824" s="36"/>
      <c r="CG824" s="36"/>
      <c r="CH824" s="36"/>
      <c r="CI824" s="36"/>
      <c r="CJ824" s="36"/>
      <c r="CK824" s="36"/>
      <c r="CL824" s="36"/>
      <c r="CM824" s="36"/>
      <c r="CN824" s="36"/>
      <c r="CO824" s="36"/>
      <c r="CP824" s="36"/>
      <c r="CQ824" s="36"/>
      <c r="CR824" s="36"/>
      <c r="CS824" s="36"/>
      <c r="CT824" s="36"/>
      <c r="CU824" s="36"/>
      <c r="CV824" s="36"/>
      <c r="CW824" s="36"/>
      <c r="CX824" s="36"/>
      <c r="CY824" s="36"/>
      <c r="CZ824" s="36"/>
      <c r="DA824" s="36"/>
      <c r="DB824" s="36"/>
      <c r="DC824" s="36"/>
      <c r="DD824" s="36"/>
      <c r="DE824" s="36"/>
      <c r="DF824" s="36"/>
      <c r="DG824" s="36"/>
      <c r="DH824" s="36"/>
      <c r="DI824" s="36"/>
      <c r="DJ824" s="36"/>
      <c r="DK824" s="36"/>
      <c r="DL824" s="36"/>
      <c r="DM824" s="36"/>
      <c r="DN824" s="36"/>
      <c r="DO824" s="36"/>
      <c r="DP824" s="36"/>
      <c r="DQ824" s="36"/>
      <c r="DR824" s="36"/>
      <c r="DS824" s="36"/>
      <c r="DT824" s="36"/>
      <c r="DU824" s="36"/>
      <c r="DV824" s="36"/>
      <c r="DW824" s="36"/>
      <c r="DX824" s="36"/>
      <c r="DY824" s="36"/>
      <c r="DZ824" s="36"/>
      <c r="EA824" s="36"/>
      <c r="EB824" s="36"/>
      <c r="EC824" s="36"/>
      <c r="ED824" s="36"/>
      <c r="EE824" s="36"/>
      <c r="EF824" s="36"/>
      <c r="EG824" s="36"/>
      <c r="EH824" s="36"/>
      <c r="EI824" s="36"/>
      <c r="EJ824" s="36"/>
      <c r="EK824" s="36"/>
      <c r="EL824" s="36"/>
      <c r="EM824" s="36"/>
      <c r="EN824" s="36"/>
      <c r="EO824" s="36"/>
      <c r="EP824" s="36"/>
      <c r="EQ824" s="36"/>
      <c r="ER824" s="36"/>
      <c r="ES824" s="36"/>
      <c r="ET824" s="36"/>
      <c r="EU824" s="36"/>
      <c r="EV824" s="36"/>
      <c r="EW824" s="36"/>
      <c r="EX824" s="36"/>
      <c r="EY824" s="36"/>
      <c r="EZ824" s="36"/>
      <c r="FA824" s="36"/>
      <c r="FB824" s="36"/>
      <c r="FC824" s="36"/>
      <c r="FD824" s="36"/>
      <c r="FE824" s="36"/>
      <c r="FF824" s="36"/>
      <c r="FG824" s="36"/>
      <c r="FH824" s="36"/>
      <c r="FI824" s="36"/>
      <c r="FJ824" s="36"/>
      <c r="FK824" s="36"/>
      <c r="FL824" s="36"/>
      <c r="FM824" s="36"/>
      <c r="FN824" s="36"/>
      <c r="FO824" s="36"/>
      <c r="FP824" s="36"/>
      <c r="FQ824" s="36"/>
      <c r="FR824" s="36"/>
      <c r="FS824" s="36"/>
      <c r="FT824" s="36"/>
      <c r="FU824" s="36"/>
      <c r="FV824" s="36"/>
      <c r="FW824" s="36"/>
      <c r="FX824" s="36"/>
      <c r="FY824" s="36"/>
      <c r="FZ824" s="36"/>
      <c r="GA824" s="36"/>
      <c r="GB824" s="36"/>
      <c r="GC824" s="36"/>
      <c r="GD824" s="36"/>
      <c r="GE824" s="36"/>
      <c r="GF824" s="36"/>
      <c r="GG824" s="36"/>
      <c r="GH824" s="36"/>
      <c r="GI824" s="36"/>
      <c r="GJ824" s="36"/>
      <c r="GK824" s="36"/>
      <c r="GL824" s="36"/>
      <c r="GM824" s="36"/>
      <c r="GN824" s="36"/>
      <c r="GO824" s="36"/>
      <c r="GP824" s="36"/>
      <c r="GQ824" s="36"/>
      <c r="GR824" s="36"/>
      <c r="GS824" s="36"/>
      <c r="GT824" s="36"/>
      <c r="GU824" s="36"/>
      <c r="GV824" s="36"/>
      <c r="GW824" s="36"/>
      <c r="GX824" s="36"/>
      <c r="GY824" s="36"/>
      <c r="GZ824" s="36"/>
      <c r="HA824" s="36"/>
      <c r="HB824" s="36"/>
      <c r="HC824" s="36"/>
    </row>
    <row r="825" spans="1:211" s="38" customFormat="1" x14ac:dyDescent="0.25">
      <c r="A825" s="51"/>
      <c r="B825" s="97"/>
      <c r="C825" s="98"/>
      <c r="D825" s="19"/>
      <c r="E825" s="19"/>
      <c r="F825" s="19"/>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c r="BU825" s="36"/>
      <c r="BV825" s="36"/>
      <c r="BW825" s="36"/>
      <c r="BX825" s="36"/>
      <c r="BY825" s="36"/>
      <c r="BZ825" s="36"/>
      <c r="CA825" s="36"/>
      <c r="CB825" s="36"/>
      <c r="CC825" s="36"/>
      <c r="CD825" s="36"/>
      <c r="CE825" s="36"/>
      <c r="CF825" s="36"/>
      <c r="CG825" s="36"/>
      <c r="CH825" s="36"/>
      <c r="CI825" s="36"/>
      <c r="CJ825" s="36"/>
      <c r="CK825" s="36"/>
      <c r="CL825" s="36"/>
      <c r="CM825" s="36"/>
      <c r="CN825" s="36"/>
      <c r="CO825" s="36"/>
      <c r="CP825" s="36"/>
      <c r="CQ825" s="36"/>
      <c r="CR825" s="36"/>
      <c r="CS825" s="36"/>
      <c r="CT825" s="36"/>
      <c r="CU825" s="36"/>
      <c r="CV825" s="36"/>
      <c r="CW825" s="36"/>
      <c r="CX825" s="36"/>
      <c r="CY825" s="36"/>
      <c r="CZ825" s="36"/>
      <c r="DA825" s="36"/>
      <c r="DB825" s="36"/>
      <c r="DC825" s="36"/>
      <c r="DD825" s="36"/>
      <c r="DE825" s="36"/>
      <c r="DF825" s="36"/>
      <c r="DG825" s="36"/>
      <c r="DH825" s="36"/>
      <c r="DI825" s="36"/>
      <c r="DJ825" s="36"/>
      <c r="DK825" s="36"/>
      <c r="DL825" s="36"/>
      <c r="DM825" s="36"/>
      <c r="DN825" s="36"/>
      <c r="DO825" s="36"/>
      <c r="DP825" s="36"/>
      <c r="DQ825" s="36"/>
      <c r="DR825" s="36"/>
      <c r="DS825" s="36"/>
      <c r="DT825" s="36"/>
      <c r="DU825" s="36"/>
      <c r="DV825" s="36"/>
      <c r="DW825" s="36"/>
      <c r="DX825" s="36"/>
      <c r="DY825" s="36"/>
      <c r="DZ825" s="36"/>
      <c r="EA825" s="36"/>
      <c r="EB825" s="36"/>
      <c r="EC825" s="36"/>
      <c r="ED825" s="36"/>
      <c r="EE825" s="36"/>
      <c r="EF825" s="36"/>
      <c r="EG825" s="36"/>
      <c r="EH825" s="36"/>
      <c r="EI825" s="36"/>
      <c r="EJ825" s="36"/>
      <c r="EK825" s="36"/>
      <c r="EL825" s="36"/>
      <c r="EM825" s="36"/>
      <c r="EN825" s="36"/>
      <c r="EO825" s="36"/>
      <c r="EP825" s="36"/>
      <c r="EQ825" s="36"/>
      <c r="ER825" s="36"/>
      <c r="ES825" s="36"/>
      <c r="ET825" s="36"/>
      <c r="EU825" s="36"/>
      <c r="EV825" s="36"/>
      <c r="EW825" s="36"/>
      <c r="EX825" s="36"/>
      <c r="EY825" s="36"/>
      <c r="EZ825" s="36"/>
      <c r="FA825" s="36"/>
      <c r="FB825" s="36"/>
      <c r="FC825" s="36"/>
      <c r="FD825" s="36"/>
      <c r="FE825" s="36"/>
      <c r="FF825" s="36"/>
      <c r="FG825" s="36"/>
      <c r="FH825" s="36"/>
      <c r="FI825" s="36"/>
      <c r="FJ825" s="36"/>
      <c r="FK825" s="36"/>
      <c r="FL825" s="36"/>
      <c r="FM825" s="36"/>
      <c r="FN825" s="36"/>
      <c r="FO825" s="36"/>
      <c r="FP825" s="36"/>
      <c r="FQ825" s="36"/>
      <c r="FR825" s="36"/>
      <c r="FS825" s="36"/>
      <c r="FT825" s="36"/>
      <c r="FU825" s="36"/>
      <c r="FV825" s="36"/>
      <c r="FW825" s="36"/>
      <c r="FX825" s="36"/>
      <c r="FY825" s="36"/>
      <c r="FZ825" s="36"/>
      <c r="GA825" s="36"/>
      <c r="GB825" s="36"/>
      <c r="GC825" s="36"/>
      <c r="GD825" s="36"/>
      <c r="GE825" s="36"/>
      <c r="GF825" s="36"/>
      <c r="GG825" s="36"/>
      <c r="GH825" s="36"/>
      <c r="GI825" s="36"/>
      <c r="GJ825" s="36"/>
      <c r="GK825" s="36"/>
      <c r="GL825" s="36"/>
      <c r="GM825" s="36"/>
      <c r="GN825" s="36"/>
      <c r="GO825" s="36"/>
      <c r="GP825" s="36"/>
      <c r="GQ825" s="36"/>
      <c r="GR825" s="36"/>
      <c r="GS825" s="36"/>
      <c r="GT825" s="36"/>
      <c r="GU825" s="36"/>
      <c r="GV825" s="36"/>
      <c r="GW825" s="36"/>
      <c r="GX825" s="36"/>
      <c r="GY825" s="36"/>
      <c r="GZ825" s="36"/>
      <c r="HA825" s="36"/>
      <c r="HB825" s="36"/>
      <c r="HC825" s="36"/>
    </row>
    <row r="826" spans="1:211" s="38" customFormat="1" x14ac:dyDescent="0.25">
      <c r="A826" s="51"/>
      <c r="B826" s="97"/>
      <c r="C826" s="98"/>
      <c r="D826" s="19"/>
      <c r="E826" s="19"/>
      <c r="F826" s="19"/>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c r="BU826" s="36"/>
      <c r="BV826" s="36"/>
      <c r="BW826" s="36"/>
      <c r="BX826" s="36"/>
      <c r="BY826" s="36"/>
      <c r="BZ826" s="36"/>
      <c r="CA826" s="36"/>
      <c r="CB826" s="36"/>
      <c r="CC826" s="36"/>
      <c r="CD826" s="36"/>
      <c r="CE826" s="36"/>
      <c r="CF826" s="36"/>
      <c r="CG826" s="36"/>
      <c r="CH826" s="36"/>
      <c r="CI826" s="36"/>
      <c r="CJ826" s="36"/>
      <c r="CK826" s="36"/>
      <c r="CL826" s="36"/>
      <c r="CM826" s="36"/>
      <c r="CN826" s="36"/>
      <c r="CO826" s="36"/>
      <c r="CP826" s="36"/>
      <c r="CQ826" s="36"/>
      <c r="CR826" s="36"/>
      <c r="CS826" s="36"/>
      <c r="CT826" s="36"/>
      <c r="CU826" s="36"/>
      <c r="CV826" s="36"/>
      <c r="CW826" s="36"/>
      <c r="CX826" s="36"/>
      <c r="CY826" s="36"/>
      <c r="CZ826" s="36"/>
      <c r="DA826" s="36"/>
      <c r="DB826" s="36"/>
      <c r="DC826" s="36"/>
      <c r="DD826" s="36"/>
      <c r="DE826" s="36"/>
      <c r="DF826" s="36"/>
      <c r="DG826" s="36"/>
      <c r="DH826" s="36"/>
      <c r="DI826" s="36"/>
      <c r="DJ826" s="36"/>
      <c r="DK826" s="36"/>
      <c r="DL826" s="36"/>
      <c r="DM826" s="36"/>
      <c r="DN826" s="36"/>
      <c r="DO826" s="36"/>
      <c r="DP826" s="36"/>
      <c r="DQ826" s="36"/>
      <c r="DR826" s="36"/>
      <c r="DS826" s="36"/>
      <c r="DT826" s="36"/>
      <c r="DU826" s="36"/>
      <c r="DV826" s="36"/>
      <c r="DW826" s="36"/>
      <c r="DX826" s="36"/>
      <c r="DY826" s="36"/>
      <c r="DZ826" s="36"/>
      <c r="EA826" s="36"/>
      <c r="EB826" s="36"/>
      <c r="EC826" s="36"/>
      <c r="ED826" s="36"/>
      <c r="EE826" s="36"/>
      <c r="EF826" s="36"/>
      <c r="EG826" s="36"/>
      <c r="EH826" s="36"/>
      <c r="EI826" s="36"/>
      <c r="EJ826" s="36"/>
      <c r="EK826" s="36"/>
      <c r="EL826" s="36"/>
      <c r="EM826" s="36"/>
      <c r="EN826" s="36"/>
      <c r="EO826" s="36"/>
      <c r="EP826" s="36"/>
      <c r="EQ826" s="36"/>
      <c r="ER826" s="36"/>
      <c r="ES826" s="36"/>
      <c r="ET826" s="36"/>
      <c r="EU826" s="36"/>
      <c r="EV826" s="36"/>
      <c r="EW826" s="36"/>
      <c r="EX826" s="36"/>
      <c r="EY826" s="36"/>
      <c r="EZ826" s="36"/>
      <c r="FA826" s="36"/>
      <c r="FB826" s="36"/>
      <c r="FC826" s="36"/>
      <c r="FD826" s="36"/>
      <c r="FE826" s="36"/>
      <c r="FF826" s="36"/>
      <c r="FG826" s="36"/>
      <c r="FH826" s="36"/>
      <c r="FI826" s="36"/>
      <c r="FJ826" s="36"/>
      <c r="FK826" s="36"/>
      <c r="FL826" s="36"/>
      <c r="FM826" s="36"/>
      <c r="FN826" s="36"/>
      <c r="FO826" s="36"/>
      <c r="FP826" s="36"/>
      <c r="FQ826" s="36"/>
      <c r="FR826" s="36"/>
      <c r="FS826" s="36"/>
      <c r="FT826" s="36"/>
      <c r="FU826" s="36"/>
      <c r="FV826" s="36"/>
      <c r="FW826" s="36"/>
      <c r="FX826" s="36"/>
      <c r="FY826" s="36"/>
      <c r="FZ826" s="36"/>
      <c r="GA826" s="36"/>
      <c r="GB826" s="36"/>
      <c r="GC826" s="36"/>
      <c r="GD826" s="36"/>
      <c r="GE826" s="36"/>
      <c r="GF826" s="36"/>
      <c r="GG826" s="36"/>
      <c r="GH826" s="36"/>
      <c r="GI826" s="36"/>
      <c r="GJ826" s="36"/>
      <c r="GK826" s="36"/>
      <c r="GL826" s="36"/>
      <c r="GM826" s="36"/>
      <c r="GN826" s="36"/>
      <c r="GO826" s="36"/>
      <c r="GP826" s="36"/>
      <c r="GQ826" s="36"/>
      <c r="GR826" s="36"/>
      <c r="GS826" s="36"/>
      <c r="GT826" s="36"/>
      <c r="GU826" s="36"/>
      <c r="GV826" s="36"/>
      <c r="GW826" s="36"/>
      <c r="GX826" s="36"/>
      <c r="GY826" s="36"/>
      <c r="GZ826" s="36"/>
      <c r="HA826" s="36"/>
      <c r="HB826" s="36"/>
      <c r="HC826" s="36"/>
    </row>
    <row r="827" spans="1:211" s="38" customFormat="1" x14ac:dyDescent="0.25">
      <c r="A827" s="51"/>
      <c r="B827" s="97"/>
      <c r="C827" s="98"/>
      <c r="D827" s="19"/>
      <c r="E827" s="19"/>
      <c r="F827" s="19"/>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c r="BU827" s="36"/>
      <c r="BV827" s="36"/>
      <c r="BW827" s="36"/>
      <c r="BX827" s="36"/>
      <c r="BY827" s="36"/>
      <c r="BZ827" s="36"/>
      <c r="CA827" s="36"/>
      <c r="CB827" s="36"/>
      <c r="CC827" s="36"/>
      <c r="CD827" s="36"/>
      <c r="CE827" s="36"/>
      <c r="CF827" s="36"/>
      <c r="CG827" s="36"/>
      <c r="CH827" s="36"/>
      <c r="CI827" s="36"/>
      <c r="CJ827" s="36"/>
      <c r="CK827" s="36"/>
      <c r="CL827" s="36"/>
      <c r="CM827" s="36"/>
      <c r="CN827" s="36"/>
      <c r="CO827" s="36"/>
      <c r="CP827" s="36"/>
      <c r="CQ827" s="36"/>
      <c r="CR827" s="36"/>
      <c r="CS827" s="36"/>
      <c r="CT827" s="36"/>
      <c r="CU827" s="36"/>
      <c r="CV827" s="36"/>
      <c r="CW827" s="36"/>
      <c r="CX827" s="36"/>
      <c r="CY827" s="36"/>
      <c r="CZ827" s="36"/>
      <c r="DA827" s="36"/>
      <c r="DB827" s="36"/>
      <c r="DC827" s="36"/>
      <c r="DD827" s="36"/>
      <c r="DE827" s="36"/>
      <c r="DF827" s="36"/>
      <c r="DG827" s="36"/>
      <c r="DH827" s="36"/>
      <c r="DI827" s="36"/>
      <c r="DJ827" s="36"/>
      <c r="DK827" s="36"/>
      <c r="DL827" s="36"/>
      <c r="DM827" s="36"/>
      <c r="DN827" s="36"/>
      <c r="DO827" s="36"/>
      <c r="DP827" s="36"/>
      <c r="DQ827" s="36"/>
      <c r="DR827" s="36"/>
      <c r="DS827" s="36"/>
      <c r="DT827" s="36"/>
      <c r="DU827" s="36"/>
      <c r="DV827" s="36"/>
      <c r="DW827" s="36"/>
      <c r="DX827" s="36"/>
      <c r="DY827" s="36"/>
      <c r="DZ827" s="36"/>
      <c r="EA827" s="36"/>
      <c r="EB827" s="36"/>
      <c r="EC827" s="36"/>
      <c r="ED827" s="36"/>
      <c r="EE827" s="36"/>
      <c r="EF827" s="36"/>
      <c r="EG827" s="36"/>
      <c r="EH827" s="36"/>
      <c r="EI827" s="36"/>
      <c r="EJ827" s="36"/>
      <c r="EK827" s="36"/>
      <c r="EL827" s="36"/>
      <c r="EM827" s="36"/>
      <c r="EN827" s="36"/>
      <c r="EO827" s="36"/>
      <c r="EP827" s="36"/>
      <c r="EQ827" s="36"/>
      <c r="ER827" s="36"/>
      <c r="ES827" s="36"/>
      <c r="ET827" s="36"/>
      <c r="EU827" s="36"/>
      <c r="EV827" s="36"/>
      <c r="EW827" s="36"/>
      <c r="EX827" s="36"/>
      <c r="EY827" s="36"/>
      <c r="EZ827" s="36"/>
      <c r="FA827" s="36"/>
      <c r="FB827" s="36"/>
      <c r="FC827" s="36"/>
      <c r="FD827" s="36"/>
      <c r="FE827" s="36"/>
      <c r="FF827" s="36"/>
      <c r="FG827" s="36"/>
      <c r="FH827" s="36"/>
      <c r="FI827" s="36"/>
      <c r="FJ827" s="36"/>
      <c r="FK827" s="36"/>
      <c r="FL827" s="36"/>
      <c r="FM827" s="36"/>
      <c r="FN827" s="36"/>
      <c r="FO827" s="36"/>
      <c r="FP827" s="36"/>
      <c r="FQ827" s="36"/>
      <c r="FR827" s="36"/>
      <c r="FS827" s="36"/>
      <c r="FT827" s="36"/>
      <c r="FU827" s="36"/>
      <c r="FV827" s="36"/>
      <c r="FW827" s="36"/>
      <c r="FX827" s="36"/>
      <c r="FY827" s="36"/>
      <c r="FZ827" s="36"/>
      <c r="GA827" s="36"/>
      <c r="GB827" s="36"/>
      <c r="GC827" s="36"/>
      <c r="GD827" s="36"/>
      <c r="GE827" s="36"/>
      <c r="GF827" s="36"/>
      <c r="GG827" s="36"/>
      <c r="GH827" s="36"/>
      <c r="GI827" s="36"/>
      <c r="GJ827" s="36"/>
      <c r="GK827" s="36"/>
      <c r="GL827" s="36"/>
      <c r="GM827" s="36"/>
      <c r="GN827" s="36"/>
      <c r="GO827" s="36"/>
      <c r="GP827" s="36"/>
      <c r="GQ827" s="36"/>
      <c r="GR827" s="36"/>
      <c r="GS827" s="36"/>
      <c r="GT827" s="36"/>
      <c r="GU827" s="36"/>
      <c r="GV827" s="36"/>
      <c r="GW827" s="36"/>
      <c r="GX827" s="36"/>
      <c r="GY827" s="36"/>
      <c r="GZ827" s="36"/>
      <c r="HA827" s="36"/>
      <c r="HB827" s="36"/>
      <c r="HC827" s="36"/>
    </row>
    <row r="828" spans="1:211" s="38" customFormat="1" x14ac:dyDescent="0.25">
      <c r="A828" s="51"/>
      <c r="B828" s="97"/>
      <c r="C828" s="98"/>
      <c r="D828" s="19"/>
      <c r="E828" s="19"/>
      <c r="F828" s="19"/>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c r="BU828" s="36"/>
      <c r="BV828" s="36"/>
      <c r="BW828" s="36"/>
      <c r="BX828" s="36"/>
      <c r="BY828" s="36"/>
      <c r="BZ828" s="36"/>
      <c r="CA828" s="36"/>
      <c r="CB828" s="36"/>
      <c r="CC828" s="36"/>
      <c r="CD828" s="36"/>
      <c r="CE828" s="36"/>
      <c r="CF828" s="36"/>
      <c r="CG828" s="36"/>
      <c r="CH828" s="36"/>
      <c r="CI828" s="36"/>
      <c r="CJ828" s="36"/>
      <c r="CK828" s="36"/>
      <c r="CL828" s="36"/>
      <c r="CM828" s="36"/>
      <c r="CN828" s="36"/>
      <c r="CO828" s="36"/>
      <c r="CP828" s="36"/>
      <c r="CQ828" s="36"/>
      <c r="CR828" s="36"/>
      <c r="CS828" s="36"/>
      <c r="CT828" s="36"/>
      <c r="CU828" s="36"/>
      <c r="CV828" s="36"/>
      <c r="CW828" s="36"/>
      <c r="CX828" s="36"/>
      <c r="CY828" s="36"/>
      <c r="CZ828" s="36"/>
      <c r="DA828" s="36"/>
      <c r="DB828" s="36"/>
      <c r="DC828" s="36"/>
      <c r="DD828" s="36"/>
      <c r="DE828" s="36"/>
      <c r="DF828" s="36"/>
      <c r="DG828" s="36"/>
      <c r="DH828" s="36"/>
      <c r="DI828" s="36"/>
      <c r="DJ828" s="36"/>
      <c r="DK828" s="36"/>
      <c r="DL828" s="36"/>
      <c r="DM828" s="36"/>
      <c r="DN828" s="36"/>
      <c r="DO828" s="36"/>
      <c r="DP828" s="36"/>
      <c r="DQ828" s="36"/>
      <c r="DR828" s="36"/>
      <c r="DS828" s="36"/>
      <c r="DT828" s="36"/>
      <c r="DU828" s="36"/>
      <c r="DV828" s="36"/>
      <c r="DW828" s="36"/>
      <c r="DX828" s="36"/>
      <c r="DY828" s="36"/>
      <c r="DZ828" s="36"/>
      <c r="EA828" s="36"/>
      <c r="EB828" s="36"/>
      <c r="EC828" s="36"/>
      <c r="ED828" s="36"/>
      <c r="EE828" s="36"/>
      <c r="EF828" s="36"/>
      <c r="EG828" s="36"/>
      <c r="EH828" s="36"/>
      <c r="EI828" s="36"/>
      <c r="EJ828" s="36"/>
      <c r="EK828" s="36"/>
      <c r="EL828" s="36"/>
      <c r="EM828" s="36"/>
      <c r="EN828" s="36"/>
      <c r="EO828" s="36"/>
      <c r="EP828" s="36"/>
      <c r="EQ828" s="36"/>
      <c r="ER828" s="36"/>
      <c r="ES828" s="36"/>
      <c r="ET828" s="36"/>
      <c r="EU828" s="36"/>
      <c r="EV828" s="36"/>
      <c r="EW828" s="36"/>
      <c r="EX828" s="36"/>
      <c r="EY828" s="36"/>
      <c r="EZ828" s="36"/>
      <c r="FA828" s="36"/>
      <c r="FB828" s="36"/>
      <c r="FC828" s="36"/>
      <c r="FD828" s="36"/>
      <c r="FE828" s="36"/>
      <c r="FF828" s="36"/>
      <c r="FG828" s="36"/>
      <c r="FH828" s="36"/>
      <c r="FI828" s="36"/>
      <c r="FJ828" s="36"/>
      <c r="FK828" s="36"/>
      <c r="FL828" s="36"/>
      <c r="FM828" s="36"/>
      <c r="FN828" s="36"/>
      <c r="FO828" s="36"/>
      <c r="FP828" s="36"/>
      <c r="FQ828" s="36"/>
      <c r="FR828" s="36"/>
      <c r="FS828" s="36"/>
      <c r="FT828" s="36"/>
      <c r="FU828" s="36"/>
      <c r="FV828" s="36"/>
      <c r="FW828" s="36"/>
      <c r="FX828" s="36"/>
      <c r="FY828" s="36"/>
      <c r="FZ828" s="36"/>
      <c r="GA828" s="36"/>
      <c r="GB828" s="36"/>
      <c r="GC828" s="36"/>
      <c r="GD828" s="36"/>
      <c r="GE828" s="36"/>
      <c r="GF828" s="36"/>
      <c r="GG828" s="36"/>
      <c r="GH828" s="36"/>
      <c r="GI828" s="36"/>
      <c r="GJ828" s="36"/>
      <c r="GK828" s="36"/>
      <c r="GL828" s="36"/>
      <c r="GM828" s="36"/>
      <c r="GN828" s="36"/>
      <c r="GO828" s="36"/>
      <c r="GP828" s="36"/>
      <c r="GQ828" s="36"/>
      <c r="GR828" s="36"/>
      <c r="GS828" s="36"/>
      <c r="GT828" s="36"/>
      <c r="GU828" s="36"/>
      <c r="GV828" s="36"/>
      <c r="GW828" s="36"/>
      <c r="GX828" s="36"/>
      <c r="GY828" s="36"/>
      <c r="GZ828" s="36"/>
      <c r="HA828" s="36"/>
      <c r="HB828" s="36"/>
      <c r="HC828" s="36"/>
    </row>
    <row r="829" spans="1:211" s="38" customFormat="1" x14ac:dyDescent="0.25">
      <c r="A829" s="51"/>
      <c r="B829" s="97"/>
      <c r="C829" s="98"/>
      <c r="D829" s="19"/>
      <c r="E829" s="19"/>
      <c r="F829" s="19"/>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c r="BU829" s="36"/>
      <c r="BV829" s="36"/>
      <c r="BW829" s="36"/>
      <c r="BX829" s="36"/>
      <c r="BY829" s="36"/>
      <c r="BZ829" s="36"/>
      <c r="CA829" s="36"/>
      <c r="CB829" s="36"/>
      <c r="CC829" s="36"/>
      <c r="CD829" s="36"/>
      <c r="CE829" s="36"/>
      <c r="CF829" s="36"/>
      <c r="CG829" s="36"/>
      <c r="CH829" s="36"/>
      <c r="CI829" s="36"/>
      <c r="CJ829" s="36"/>
      <c r="CK829" s="36"/>
      <c r="CL829" s="36"/>
      <c r="CM829" s="36"/>
      <c r="CN829" s="36"/>
      <c r="CO829" s="36"/>
      <c r="CP829" s="36"/>
      <c r="CQ829" s="36"/>
      <c r="CR829" s="36"/>
      <c r="CS829" s="36"/>
      <c r="CT829" s="36"/>
      <c r="CU829" s="36"/>
      <c r="CV829" s="36"/>
      <c r="CW829" s="36"/>
      <c r="CX829" s="36"/>
      <c r="CY829" s="36"/>
      <c r="CZ829" s="36"/>
      <c r="DA829" s="36"/>
      <c r="DB829" s="36"/>
      <c r="DC829" s="36"/>
      <c r="DD829" s="36"/>
      <c r="DE829" s="36"/>
      <c r="DF829" s="36"/>
      <c r="DG829" s="36"/>
      <c r="DH829" s="36"/>
      <c r="DI829" s="36"/>
      <c r="DJ829" s="36"/>
      <c r="DK829" s="36"/>
      <c r="DL829" s="36"/>
      <c r="DM829" s="36"/>
      <c r="DN829" s="36"/>
      <c r="DO829" s="36"/>
      <c r="DP829" s="36"/>
      <c r="DQ829" s="36"/>
      <c r="DR829" s="36"/>
      <c r="DS829" s="36"/>
      <c r="DT829" s="36"/>
      <c r="DU829" s="36"/>
      <c r="DV829" s="36"/>
      <c r="DW829" s="36"/>
      <c r="DX829" s="36"/>
      <c r="DY829" s="36"/>
      <c r="DZ829" s="36"/>
      <c r="EA829" s="36"/>
      <c r="EB829" s="36"/>
      <c r="EC829" s="36"/>
      <c r="ED829" s="36"/>
      <c r="EE829" s="36"/>
      <c r="EF829" s="36"/>
      <c r="EG829" s="36"/>
      <c r="EH829" s="36"/>
      <c r="EI829" s="36"/>
      <c r="EJ829" s="36"/>
      <c r="EK829" s="36"/>
      <c r="EL829" s="36"/>
      <c r="EM829" s="36"/>
      <c r="EN829" s="36"/>
      <c r="EO829" s="36"/>
      <c r="EP829" s="36"/>
      <c r="EQ829" s="36"/>
      <c r="ER829" s="36"/>
      <c r="ES829" s="36"/>
      <c r="ET829" s="36"/>
      <c r="EU829" s="36"/>
      <c r="EV829" s="36"/>
      <c r="EW829" s="36"/>
      <c r="EX829" s="36"/>
      <c r="EY829" s="36"/>
      <c r="EZ829" s="36"/>
      <c r="FA829" s="36"/>
      <c r="FB829" s="36"/>
      <c r="FC829" s="36"/>
      <c r="FD829" s="36"/>
      <c r="FE829" s="36"/>
      <c r="FF829" s="36"/>
      <c r="FG829" s="36"/>
      <c r="FH829" s="36"/>
      <c r="FI829" s="36"/>
      <c r="FJ829" s="36"/>
      <c r="FK829" s="36"/>
      <c r="FL829" s="36"/>
      <c r="FM829" s="36"/>
      <c r="FN829" s="36"/>
      <c r="FO829" s="36"/>
      <c r="FP829" s="36"/>
      <c r="FQ829" s="36"/>
      <c r="FR829" s="36"/>
      <c r="FS829" s="36"/>
      <c r="FT829" s="36"/>
      <c r="FU829" s="36"/>
      <c r="FV829" s="36"/>
      <c r="FW829" s="36"/>
      <c r="FX829" s="36"/>
      <c r="FY829" s="36"/>
      <c r="FZ829" s="36"/>
      <c r="GA829" s="36"/>
      <c r="GB829" s="36"/>
      <c r="GC829" s="36"/>
      <c r="GD829" s="36"/>
      <c r="GE829" s="36"/>
      <c r="GF829" s="36"/>
      <c r="GG829" s="36"/>
      <c r="GH829" s="36"/>
      <c r="GI829" s="36"/>
      <c r="GJ829" s="36"/>
      <c r="GK829" s="36"/>
      <c r="GL829" s="36"/>
      <c r="GM829" s="36"/>
      <c r="GN829" s="36"/>
      <c r="GO829" s="36"/>
      <c r="GP829" s="36"/>
      <c r="GQ829" s="36"/>
      <c r="GR829" s="36"/>
      <c r="GS829" s="36"/>
      <c r="GT829" s="36"/>
      <c r="GU829" s="36"/>
      <c r="GV829" s="36"/>
      <c r="GW829" s="36"/>
      <c r="GX829" s="36"/>
      <c r="GY829" s="36"/>
      <c r="GZ829" s="36"/>
      <c r="HA829" s="36"/>
      <c r="HB829" s="36"/>
      <c r="HC829" s="36"/>
    </row>
    <row r="830" spans="1:211" s="38" customFormat="1" x14ac:dyDescent="0.25">
      <c r="A830" s="51"/>
      <c r="B830" s="97"/>
      <c r="C830" s="98"/>
      <c r="D830" s="19"/>
      <c r="E830" s="19"/>
      <c r="F830" s="19"/>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c r="BU830" s="36"/>
      <c r="BV830" s="36"/>
      <c r="BW830" s="36"/>
      <c r="BX830" s="36"/>
      <c r="BY830" s="36"/>
      <c r="BZ830" s="36"/>
      <c r="CA830" s="36"/>
      <c r="CB830" s="36"/>
      <c r="CC830" s="36"/>
      <c r="CD830" s="36"/>
      <c r="CE830" s="36"/>
      <c r="CF830" s="36"/>
      <c r="CG830" s="36"/>
      <c r="CH830" s="36"/>
      <c r="CI830" s="36"/>
      <c r="CJ830" s="36"/>
      <c r="CK830" s="36"/>
      <c r="CL830" s="36"/>
      <c r="CM830" s="36"/>
      <c r="CN830" s="36"/>
      <c r="CO830" s="36"/>
      <c r="CP830" s="36"/>
      <c r="CQ830" s="36"/>
      <c r="CR830" s="36"/>
      <c r="CS830" s="36"/>
      <c r="CT830" s="36"/>
      <c r="CU830" s="36"/>
      <c r="CV830" s="36"/>
      <c r="CW830" s="36"/>
      <c r="CX830" s="36"/>
      <c r="CY830" s="36"/>
      <c r="CZ830" s="36"/>
      <c r="DA830" s="36"/>
      <c r="DB830" s="36"/>
      <c r="DC830" s="36"/>
      <c r="DD830" s="36"/>
      <c r="DE830" s="36"/>
      <c r="DF830" s="36"/>
      <c r="DG830" s="36"/>
      <c r="DH830" s="36"/>
      <c r="DI830" s="36"/>
      <c r="DJ830" s="36"/>
      <c r="DK830" s="36"/>
      <c r="DL830" s="36"/>
      <c r="DM830" s="36"/>
      <c r="DN830" s="36"/>
      <c r="DO830" s="36"/>
      <c r="DP830" s="36"/>
      <c r="DQ830" s="36"/>
      <c r="DR830" s="36"/>
      <c r="DS830" s="36"/>
      <c r="DT830" s="36"/>
      <c r="DU830" s="36"/>
      <c r="DV830" s="36"/>
      <c r="DW830" s="36"/>
      <c r="DX830" s="36"/>
      <c r="DY830" s="36"/>
      <c r="DZ830" s="36"/>
      <c r="EA830" s="36"/>
      <c r="EB830" s="36"/>
      <c r="EC830" s="36"/>
      <c r="ED830" s="36"/>
      <c r="EE830" s="36"/>
      <c r="EF830" s="36"/>
      <c r="EG830" s="36"/>
      <c r="EH830" s="36"/>
      <c r="EI830" s="36"/>
      <c r="EJ830" s="36"/>
      <c r="EK830" s="36"/>
      <c r="EL830" s="36"/>
      <c r="EM830" s="36"/>
      <c r="EN830" s="36"/>
      <c r="EO830" s="36"/>
      <c r="EP830" s="36"/>
      <c r="EQ830" s="36"/>
      <c r="ER830" s="36"/>
      <c r="ES830" s="36"/>
      <c r="ET830" s="36"/>
      <c r="EU830" s="36"/>
      <c r="EV830" s="36"/>
      <c r="EW830" s="36"/>
      <c r="EX830" s="36"/>
      <c r="EY830" s="36"/>
      <c r="EZ830" s="36"/>
      <c r="FA830" s="36"/>
      <c r="FB830" s="36"/>
      <c r="FC830" s="36"/>
      <c r="FD830" s="36"/>
      <c r="FE830" s="36"/>
      <c r="FF830" s="36"/>
      <c r="FG830" s="36"/>
      <c r="FH830" s="36"/>
      <c r="FI830" s="36"/>
      <c r="FJ830" s="36"/>
      <c r="FK830" s="36"/>
      <c r="FL830" s="36"/>
      <c r="FM830" s="36"/>
      <c r="FN830" s="36"/>
      <c r="FO830" s="36"/>
      <c r="FP830" s="36"/>
      <c r="FQ830" s="36"/>
      <c r="FR830" s="36"/>
      <c r="FS830" s="36"/>
      <c r="FT830" s="36"/>
      <c r="FU830" s="36"/>
      <c r="FV830" s="36"/>
      <c r="FW830" s="36"/>
      <c r="FX830" s="36"/>
      <c r="FY830" s="36"/>
      <c r="FZ830" s="36"/>
      <c r="GA830" s="36"/>
      <c r="GB830" s="36"/>
      <c r="GC830" s="36"/>
      <c r="GD830" s="36"/>
      <c r="GE830" s="36"/>
      <c r="GF830" s="36"/>
      <c r="GG830" s="36"/>
      <c r="GH830" s="36"/>
      <c r="GI830" s="36"/>
      <c r="GJ830" s="36"/>
      <c r="GK830" s="36"/>
      <c r="GL830" s="36"/>
      <c r="GM830" s="36"/>
      <c r="GN830" s="36"/>
      <c r="GO830" s="36"/>
      <c r="GP830" s="36"/>
      <c r="GQ830" s="36"/>
      <c r="GR830" s="36"/>
      <c r="GS830" s="36"/>
      <c r="GT830" s="36"/>
      <c r="GU830" s="36"/>
      <c r="GV830" s="36"/>
      <c r="GW830" s="36"/>
      <c r="GX830" s="36"/>
      <c r="GY830" s="36"/>
      <c r="GZ830" s="36"/>
      <c r="HA830" s="36"/>
      <c r="HB830" s="36"/>
      <c r="HC830" s="36"/>
    </row>
    <row r="831" spans="1:211" s="38" customFormat="1" x14ac:dyDescent="0.25">
      <c r="A831" s="51"/>
      <c r="B831" s="97"/>
      <c r="C831" s="98"/>
      <c r="D831" s="19"/>
      <c r="E831" s="19"/>
      <c r="F831" s="19"/>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c r="BU831" s="36"/>
      <c r="BV831" s="36"/>
      <c r="BW831" s="36"/>
      <c r="BX831" s="36"/>
      <c r="BY831" s="36"/>
      <c r="BZ831" s="36"/>
      <c r="CA831" s="36"/>
      <c r="CB831" s="36"/>
      <c r="CC831" s="36"/>
      <c r="CD831" s="36"/>
      <c r="CE831" s="36"/>
      <c r="CF831" s="36"/>
      <c r="CG831" s="36"/>
      <c r="CH831" s="36"/>
      <c r="CI831" s="36"/>
      <c r="CJ831" s="36"/>
      <c r="CK831" s="36"/>
      <c r="CL831" s="36"/>
      <c r="CM831" s="36"/>
      <c r="CN831" s="36"/>
      <c r="CO831" s="36"/>
      <c r="CP831" s="36"/>
      <c r="CQ831" s="36"/>
      <c r="CR831" s="36"/>
      <c r="CS831" s="36"/>
      <c r="CT831" s="36"/>
      <c r="CU831" s="36"/>
      <c r="CV831" s="36"/>
      <c r="CW831" s="36"/>
      <c r="CX831" s="36"/>
      <c r="CY831" s="36"/>
      <c r="CZ831" s="36"/>
      <c r="DA831" s="36"/>
      <c r="DB831" s="36"/>
      <c r="DC831" s="36"/>
      <c r="DD831" s="36"/>
      <c r="DE831" s="36"/>
      <c r="DF831" s="36"/>
      <c r="DG831" s="36"/>
      <c r="DH831" s="36"/>
      <c r="DI831" s="36"/>
      <c r="DJ831" s="36"/>
      <c r="DK831" s="36"/>
      <c r="DL831" s="36"/>
      <c r="DM831" s="36"/>
      <c r="DN831" s="36"/>
      <c r="DO831" s="36"/>
      <c r="DP831" s="36"/>
      <c r="DQ831" s="36"/>
      <c r="DR831" s="36"/>
      <c r="DS831" s="36"/>
      <c r="DT831" s="36"/>
      <c r="DU831" s="36"/>
      <c r="DV831" s="36"/>
      <c r="DW831" s="36"/>
      <c r="DX831" s="36"/>
      <c r="DY831" s="36"/>
      <c r="DZ831" s="36"/>
      <c r="EA831" s="36"/>
      <c r="EB831" s="36"/>
      <c r="EC831" s="36"/>
      <c r="ED831" s="36"/>
      <c r="EE831" s="36"/>
      <c r="EF831" s="36"/>
      <c r="EG831" s="36"/>
      <c r="EH831" s="36"/>
      <c r="EI831" s="36"/>
      <c r="EJ831" s="36"/>
      <c r="EK831" s="36"/>
      <c r="EL831" s="36"/>
      <c r="EM831" s="36"/>
      <c r="EN831" s="36"/>
      <c r="EO831" s="36"/>
      <c r="EP831" s="36"/>
      <c r="EQ831" s="36"/>
      <c r="ER831" s="36"/>
      <c r="ES831" s="36"/>
      <c r="ET831" s="36"/>
      <c r="EU831" s="36"/>
      <c r="EV831" s="36"/>
      <c r="EW831" s="36"/>
      <c r="EX831" s="36"/>
      <c r="EY831" s="36"/>
      <c r="EZ831" s="36"/>
      <c r="FA831" s="36"/>
      <c r="FB831" s="36"/>
      <c r="FC831" s="36"/>
      <c r="FD831" s="36"/>
      <c r="FE831" s="36"/>
      <c r="FF831" s="36"/>
      <c r="FG831" s="36"/>
      <c r="FH831" s="36"/>
      <c r="FI831" s="36"/>
      <c r="FJ831" s="36"/>
      <c r="FK831" s="36"/>
      <c r="FL831" s="36"/>
      <c r="FM831" s="36"/>
      <c r="FN831" s="36"/>
      <c r="FO831" s="36"/>
      <c r="FP831" s="36"/>
      <c r="FQ831" s="36"/>
      <c r="FR831" s="36"/>
      <c r="FS831" s="36"/>
      <c r="FT831" s="36"/>
      <c r="FU831" s="36"/>
      <c r="FV831" s="36"/>
      <c r="FW831" s="36"/>
      <c r="FX831" s="36"/>
      <c r="FY831" s="36"/>
      <c r="FZ831" s="36"/>
      <c r="GA831" s="36"/>
      <c r="GB831" s="36"/>
      <c r="GC831" s="36"/>
      <c r="GD831" s="36"/>
      <c r="GE831" s="36"/>
      <c r="GF831" s="36"/>
      <c r="GG831" s="36"/>
      <c r="GH831" s="36"/>
      <c r="GI831" s="36"/>
      <c r="GJ831" s="36"/>
      <c r="GK831" s="36"/>
      <c r="GL831" s="36"/>
      <c r="GM831" s="36"/>
      <c r="GN831" s="36"/>
      <c r="GO831" s="36"/>
      <c r="GP831" s="36"/>
      <c r="GQ831" s="36"/>
      <c r="GR831" s="36"/>
      <c r="GS831" s="36"/>
      <c r="GT831" s="36"/>
      <c r="GU831" s="36"/>
      <c r="GV831" s="36"/>
      <c r="GW831" s="36"/>
      <c r="GX831" s="36"/>
      <c r="GY831" s="36"/>
      <c r="GZ831" s="36"/>
      <c r="HA831" s="36"/>
      <c r="HB831" s="36"/>
      <c r="HC831" s="36"/>
    </row>
    <row r="832" spans="1:211" s="38" customFormat="1" x14ac:dyDescent="0.25">
      <c r="A832" s="51"/>
      <c r="B832" s="97"/>
      <c r="C832" s="98"/>
      <c r="D832" s="19"/>
      <c r="E832" s="19"/>
      <c r="F832" s="19"/>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c r="BU832" s="36"/>
      <c r="BV832" s="36"/>
      <c r="BW832" s="36"/>
      <c r="BX832" s="36"/>
      <c r="BY832" s="36"/>
      <c r="BZ832" s="36"/>
      <c r="CA832" s="36"/>
      <c r="CB832" s="36"/>
      <c r="CC832" s="36"/>
      <c r="CD832" s="36"/>
      <c r="CE832" s="36"/>
      <c r="CF832" s="36"/>
      <c r="CG832" s="36"/>
      <c r="CH832" s="36"/>
      <c r="CI832" s="36"/>
      <c r="CJ832" s="36"/>
      <c r="CK832" s="36"/>
      <c r="CL832" s="36"/>
      <c r="CM832" s="36"/>
      <c r="CN832" s="36"/>
      <c r="CO832" s="36"/>
      <c r="CP832" s="36"/>
      <c r="CQ832" s="36"/>
      <c r="CR832" s="36"/>
      <c r="CS832" s="36"/>
      <c r="CT832" s="36"/>
      <c r="CU832" s="36"/>
      <c r="CV832" s="36"/>
      <c r="CW832" s="36"/>
      <c r="CX832" s="36"/>
      <c r="CY832" s="36"/>
      <c r="CZ832" s="36"/>
      <c r="DA832" s="36"/>
      <c r="DB832" s="36"/>
      <c r="DC832" s="36"/>
      <c r="DD832" s="36"/>
      <c r="DE832" s="36"/>
      <c r="DF832" s="36"/>
      <c r="DG832" s="36"/>
      <c r="DH832" s="36"/>
      <c r="DI832" s="36"/>
      <c r="DJ832" s="36"/>
      <c r="DK832" s="36"/>
      <c r="DL832" s="36"/>
      <c r="DM832" s="36"/>
      <c r="DN832" s="36"/>
      <c r="DO832" s="36"/>
      <c r="DP832" s="36"/>
      <c r="DQ832" s="36"/>
      <c r="DR832" s="36"/>
      <c r="DS832" s="36"/>
      <c r="DT832" s="36"/>
      <c r="DU832" s="36"/>
      <c r="DV832" s="36"/>
      <c r="DW832" s="36"/>
      <c r="DX832" s="36"/>
      <c r="DY832" s="36"/>
      <c r="DZ832" s="36"/>
      <c r="EA832" s="36"/>
      <c r="EB832" s="36"/>
      <c r="EC832" s="36"/>
      <c r="ED832" s="36"/>
      <c r="EE832" s="36"/>
      <c r="EF832" s="36"/>
      <c r="EG832" s="36"/>
      <c r="EH832" s="36"/>
      <c r="EI832" s="36"/>
      <c r="EJ832" s="36"/>
      <c r="EK832" s="36"/>
      <c r="EL832" s="36"/>
      <c r="EM832" s="36"/>
      <c r="EN832" s="36"/>
      <c r="EO832" s="36"/>
      <c r="EP832" s="36"/>
      <c r="EQ832" s="36"/>
      <c r="ER832" s="36"/>
      <c r="ES832" s="36"/>
      <c r="ET832" s="36"/>
      <c r="EU832" s="36"/>
      <c r="EV832" s="36"/>
      <c r="EW832" s="36"/>
      <c r="EX832" s="36"/>
      <c r="EY832" s="36"/>
      <c r="EZ832" s="36"/>
      <c r="FA832" s="36"/>
      <c r="FB832" s="36"/>
      <c r="FC832" s="36"/>
      <c r="FD832" s="36"/>
      <c r="FE832" s="36"/>
      <c r="FF832" s="36"/>
      <c r="FG832" s="36"/>
      <c r="FH832" s="36"/>
      <c r="FI832" s="36"/>
      <c r="FJ832" s="36"/>
      <c r="FK832" s="36"/>
      <c r="FL832" s="36"/>
      <c r="FM832" s="36"/>
      <c r="FN832" s="36"/>
      <c r="FO832" s="36"/>
      <c r="FP832" s="36"/>
      <c r="FQ832" s="36"/>
      <c r="FR832" s="36"/>
      <c r="FS832" s="36"/>
      <c r="FT832" s="36"/>
      <c r="FU832" s="36"/>
      <c r="FV832" s="36"/>
      <c r="FW832" s="36"/>
      <c r="FX832" s="36"/>
      <c r="FY832" s="36"/>
      <c r="FZ832" s="36"/>
      <c r="GA832" s="36"/>
      <c r="GB832" s="36"/>
      <c r="GC832" s="36"/>
      <c r="GD832" s="36"/>
      <c r="GE832" s="36"/>
      <c r="GF832" s="36"/>
      <c r="GG832" s="36"/>
      <c r="GH832" s="36"/>
      <c r="GI832" s="36"/>
      <c r="GJ832" s="36"/>
      <c r="GK832" s="36"/>
      <c r="GL832" s="36"/>
      <c r="GM832" s="36"/>
      <c r="GN832" s="36"/>
      <c r="GO832" s="36"/>
      <c r="GP832" s="36"/>
      <c r="GQ832" s="36"/>
      <c r="GR832" s="36"/>
      <c r="GS832" s="36"/>
      <c r="GT832" s="36"/>
      <c r="GU832" s="36"/>
      <c r="GV832" s="36"/>
      <c r="GW832" s="36"/>
      <c r="GX832" s="36"/>
      <c r="GY832" s="36"/>
      <c r="GZ832" s="36"/>
      <c r="HA832" s="36"/>
      <c r="HB832" s="36"/>
      <c r="HC832" s="36"/>
    </row>
    <row r="833" spans="1:211" s="38" customFormat="1" x14ac:dyDescent="0.25">
      <c r="A833" s="51"/>
      <c r="B833" s="97"/>
      <c r="C833" s="98"/>
      <c r="D833" s="19"/>
      <c r="E833" s="19"/>
      <c r="F833" s="19"/>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c r="BU833" s="36"/>
      <c r="BV833" s="36"/>
      <c r="BW833" s="36"/>
      <c r="BX833" s="36"/>
      <c r="BY833" s="36"/>
      <c r="BZ833" s="36"/>
      <c r="CA833" s="36"/>
      <c r="CB833" s="36"/>
      <c r="CC833" s="36"/>
      <c r="CD833" s="36"/>
      <c r="CE833" s="36"/>
      <c r="CF833" s="36"/>
      <c r="CG833" s="36"/>
      <c r="CH833" s="36"/>
      <c r="CI833" s="36"/>
      <c r="CJ833" s="36"/>
      <c r="CK833" s="36"/>
      <c r="CL833" s="36"/>
      <c r="CM833" s="36"/>
      <c r="CN833" s="36"/>
      <c r="CO833" s="36"/>
      <c r="CP833" s="36"/>
      <c r="CQ833" s="36"/>
      <c r="CR833" s="36"/>
      <c r="CS833" s="36"/>
      <c r="CT833" s="36"/>
      <c r="CU833" s="36"/>
      <c r="CV833" s="36"/>
      <c r="CW833" s="36"/>
      <c r="CX833" s="36"/>
      <c r="CY833" s="36"/>
      <c r="CZ833" s="36"/>
      <c r="DA833" s="36"/>
      <c r="DB833" s="36"/>
      <c r="DC833" s="36"/>
      <c r="DD833" s="36"/>
      <c r="DE833" s="36"/>
      <c r="DF833" s="36"/>
      <c r="DG833" s="36"/>
      <c r="DH833" s="36"/>
      <c r="DI833" s="36"/>
      <c r="DJ833" s="36"/>
      <c r="DK833" s="36"/>
      <c r="DL833" s="36"/>
      <c r="DM833" s="36"/>
      <c r="DN833" s="36"/>
      <c r="DO833" s="36"/>
      <c r="DP833" s="36"/>
      <c r="DQ833" s="36"/>
      <c r="DR833" s="36"/>
      <c r="DS833" s="36"/>
      <c r="DT833" s="36"/>
      <c r="DU833" s="36"/>
      <c r="DV833" s="36"/>
      <c r="DW833" s="36"/>
      <c r="DX833" s="36"/>
      <c r="DY833" s="36"/>
      <c r="DZ833" s="36"/>
      <c r="EA833" s="36"/>
      <c r="EB833" s="36"/>
      <c r="EC833" s="36"/>
      <c r="ED833" s="36"/>
      <c r="EE833" s="36"/>
      <c r="EF833" s="36"/>
      <c r="EG833" s="36"/>
      <c r="EH833" s="36"/>
      <c r="EI833" s="36"/>
      <c r="EJ833" s="36"/>
      <c r="EK833" s="36"/>
      <c r="EL833" s="36"/>
      <c r="EM833" s="36"/>
      <c r="EN833" s="36"/>
      <c r="EO833" s="36"/>
      <c r="EP833" s="36"/>
      <c r="EQ833" s="36"/>
      <c r="ER833" s="36"/>
      <c r="ES833" s="36"/>
      <c r="ET833" s="36"/>
      <c r="EU833" s="36"/>
      <c r="EV833" s="36"/>
      <c r="EW833" s="36"/>
      <c r="EX833" s="36"/>
      <c r="EY833" s="36"/>
      <c r="EZ833" s="36"/>
      <c r="FA833" s="36"/>
      <c r="FB833" s="36"/>
      <c r="FC833" s="36"/>
      <c r="FD833" s="36"/>
      <c r="FE833" s="36"/>
      <c r="FF833" s="36"/>
      <c r="FG833" s="36"/>
      <c r="FH833" s="36"/>
      <c r="FI833" s="36"/>
      <c r="FJ833" s="36"/>
      <c r="FK833" s="36"/>
      <c r="FL833" s="36"/>
      <c r="FM833" s="36"/>
      <c r="FN833" s="36"/>
      <c r="FO833" s="36"/>
      <c r="FP833" s="36"/>
      <c r="FQ833" s="36"/>
      <c r="FR833" s="36"/>
      <c r="FS833" s="36"/>
      <c r="FT833" s="36"/>
      <c r="FU833" s="36"/>
      <c r="FV833" s="36"/>
      <c r="FW833" s="36"/>
      <c r="FX833" s="36"/>
      <c r="FY833" s="36"/>
      <c r="FZ833" s="36"/>
      <c r="GA833" s="36"/>
      <c r="GB833" s="36"/>
      <c r="GC833" s="36"/>
      <c r="GD833" s="36"/>
      <c r="GE833" s="36"/>
      <c r="GF833" s="36"/>
      <c r="GG833" s="36"/>
      <c r="GH833" s="36"/>
      <c r="GI833" s="36"/>
      <c r="GJ833" s="36"/>
      <c r="GK833" s="36"/>
      <c r="GL833" s="36"/>
      <c r="GM833" s="36"/>
      <c r="GN833" s="36"/>
      <c r="GO833" s="36"/>
      <c r="GP833" s="36"/>
      <c r="GQ833" s="36"/>
      <c r="GR833" s="36"/>
      <c r="GS833" s="36"/>
      <c r="GT833" s="36"/>
      <c r="GU833" s="36"/>
      <c r="GV833" s="36"/>
      <c r="GW833" s="36"/>
      <c r="GX833" s="36"/>
      <c r="GY833" s="36"/>
      <c r="GZ833" s="36"/>
      <c r="HA833" s="36"/>
      <c r="HB833" s="36"/>
      <c r="HC833" s="36"/>
    </row>
    <row r="834" spans="1:211" s="38" customFormat="1" x14ac:dyDescent="0.25">
      <c r="A834" s="51"/>
      <c r="B834" s="97"/>
      <c r="C834" s="98"/>
      <c r="D834" s="19"/>
      <c r="E834" s="19"/>
      <c r="F834" s="19"/>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c r="BU834" s="36"/>
      <c r="BV834" s="36"/>
      <c r="BW834" s="36"/>
      <c r="BX834" s="36"/>
      <c r="BY834" s="36"/>
      <c r="BZ834" s="36"/>
      <c r="CA834" s="36"/>
      <c r="CB834" s="36"/>
      <c r="CC834" s="36"/>
      <c r="CD834" s="36"/>
      <c r="CE834" s="36"/>
      <c r="CF834" s="36"/>
      <c r="CG834" s="36"/>
      <c r="CH834" s="36"/>
      <c r="CI834" s="36"/>
      <c r="CJ834" s="36"/>
      <c r="CK834" s="36"/>
      <c r="CL834" s="36"/>
      <c r="CM834" s="36"/>
      <c r="CN834" s="36"/>
      <c r="CO834" s="36"/>
      <c r="CP834" s="36"/>
      <c r="CQ834" s="36"/>
      <c r="CR834" s="36"/>
      <c r="CS834" s="36"/>
      <c r="CT834" s="36"/>
      <c r="CU834" s="36"/>
      <c r="CV834" s="36"/>
      <c r="CW834" s="36"/>
      <c r="CX834" s="36"/>
      <c r="CY834" s="36"/>
      <c r="CZ834" s="36"/>
      <c r="DA834" s="36"/>
      <c r="DB834" s="36"/>
      <c r="DC834" s="36"/>
      <c r="DD834" s="36"/>
      <c r="DE834" s="36"/>
      <c r="DF834" s="36"/>
      <c r="DG834" s="36"/>
      <c r="DH834" s="36"/>
      <c r="DI834" s="36"/>
      <c r="DJ834" s="36"/>
      <c r="DK834" s="36"/>
      <c r="DL834" s="36"/>
      <c r="DM834" s="36"/>
      <c r="DN834" s="36"/>
      <c r="DO834" s="36"/>
      <c r="DP834" s="36"/>
      <c r="DQ834" s="36"/>
      <c r="DR834" s="36"/>
      <c r="DS834" s="36"/>
      <c r="DT834" s="36"/>
      <c r="DU834" s="36"/>
      <c r="DV834" s="36"/>
      <c r="DW834" s="36"/>
      <c r="DX834" s="36"/>
      <c r="DY834" s="36"/>
      <c r="DZ834" s="36"/>
      <c r="EA834" s="36"/>
      <c r="EB834" s="36"/>
      <c r="EC834" s="36"/>
      <c r="ED834" s="36"/>
      <c r="EE834" s="36"/>
      <c r="EF834" s="36"/>
      <c r="EG834" s="36"/>
      <c r="EH834" s="36"/>
      <c r="EI834" s="36"/>
      <c r="EJ834" s="36"/>
      <c r="EK834" s="36"/>
      <c r="EL834" s="36"/>
      <c r="EM834" s="36"/>
      <c r="EN834" s="36"/>
      <c r="EO834" s="36"/>
      <c r="EP834" s="36"/>
      <c r="EQ834" s="36"/>
      <c r="ER834" s="36"/>
      <c r="ES834" s="36"/>
      <c r="ET834" s="36"/>
      <c r="EU834" s="36"/>
      <c r="EV834" s="36"/>
      <c r="EW834" s="36"/>
      <c r="EX834" s="36"/>
      <c r="EY834" s="36"/>
      <c r="EZ834" s="36"/>
      <c r="FA834" s="36"/>
      <c r="FB834" s="36"/>
      <c r="FC834" s="36"/>
      <c r="FD834" s="36"/>
      <c r="FE834" s="36"/>
      <c r="FF834" s="36"/>
      <c r="FG834" s="36"/>
      <c r="FH834" s="36"/>
      <c r="FI834" s="36"/>
      <c r="FJ834" s="36"/>
      <c r="FK834" s="36"/>
      <c r="FL834" s="36"/>
      <c r="FM834" s="36"/>
      <c r="FN834" s="36"/>
      <c r="FO834" s="36"/>
      <c r="FP834" s="36"/>
      <c r="FQ834" s="36"/>
      <c r="FR834" s="36"/>
      <c r="FS834" s="36"/>
      <c r="FT834" s="36"/>
      <c r="FU834" s="36"/>
      <c r="FV834" s="36"/>
      <c r="FW834" s="36"/>
      <c r="FX834" s="36"/>
      <c r="FY834" s="36"/>
      <c r="FZ834" s="36"/>
      <c r="GA834" s="36"/>
      <c r="GB834" s="36"/>
      <c r="GC834" s="36"/>
      <c r="GD834" s="36"/>
      <c r="GE834" s="36"/>
      <c r="GF834" s="36"/>
      <c r="GG834" s="36"/>
      <c r="GH834" s="36"/>
      <c r="GI834" s="36"/>
      <c r="GJ834" s="36"/>
      <c r="GK834" s="36"/>
      <c r="GL834" s="36"/>
      <c r="GM834" s="36"/>
      <c r="GN834" s="36"/>
      <c r="GO834" s="36"/>
      <c r="GP834" s="36"/>
      <c r="GQ834" s="36"/>
      <c r="GR834" s="36"/>
      <c r="GS834" s="36"/>
      <c r="GT834" s="36"/>
      <c r="GU834" s="36"/>
      <c r="GV834" s="36"/>
      <c r="GW834" s="36"/>
      <c r="GX834" s="36"/>
      <c r="GY834" s="36"/>
      <c r="GZ834" s="36"/>
      <c r="HA834" s="36"/>
      <c r="HB834" s="36"/>
      <c r="HC834" s="36"/>
    </row>
    <row r="835" spans="1:211" s="38" customFormat="1" x14ac:dyDescent="0.25">
      <c r="A835" s="51"/>
      <c r="B835" s="97"/>
      <c r="C835" s="98"/>
      <c r="D835" s="19"/>
      <c r="E835" s="19"/>
      <c r="F835" s="19"/>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c r="BU835" s="36"/>
      <c r="BV835" s="36"/>
      <c r="BW835" s="36"/>
      <c r="BX835" s="36"/>
      <c r="BY835" s="36"/>
      <c r="BZ835" s="36"/>
      <c r="CA835" s="36"/>
      <c r="CB835" s="36"/>
      <c r="CC835" s="36"/>
      <c r="CD835" s="36"/>
      <c r="CE835" s="36"/>
      <c r="CF835" s="36"/>
      <c r="CG835" s="36"/>
      <c r="CH835" s="36"/>
      <c r="CI835" s="36"/>
      <c r="CJ835" s="36"/>
      <c r="CK835" s="36"/>
      <c r="CL835" s="36"/>
      <c r="CM835" s="36"/>
      <c r="CN835" s="36"/>
      <c r="CO835" s="36"/>
      <c r="CP835" s="36"/>
      <c r="CQ835" s="36"/>
      <c r="CR835" s="36"/>
      <c r="CS835" s="36"/>
      <c r="CT835" s="36"/>
      <c r="CU835" s="36"/>
      <c r="CV835" s="36"/>
      <c r="CW835" s="36"/>
      <c r="CX835" s="36"/>
      <c r="CY835" s="36"/>
      <c r="CZ835" s="36"/>
      <c r="DA835" s="36"/>
      <c r="DB835" s="36"/>
      <c r="DC835" s="36"/>
      <c r="DD835" s="36"/>
      <c r="DE835" s="36"/>
      <c r="DF835" s="36"/>
      <c r="DG835" s="36"/>
      <c r="DH835" s="36"/>
      <c r="DI835" s="36"/>
      <c r="DJ835" s="36"/>
      <c r="DK835" s="36"/>
      <c r="DL835" s="36"/>
      <c r="DM835" s="36"/>
      <c r="DN835" s="36"/>
      <c r="DO835" s="36"/>
      <c r="DP835" s="36"/>
      <c r="DQ835" s="36"/>
      <c r="DR835" s="36"/>
      <c r="DS835" s="36"/>
      <c r="DT835" s="36"/>
      <c r="DU835" s="36"/>
      <c r="DV835" s="36"/>
      <c r="DW835" s="36"/>
      <c r="DX835" s="36"/>
      <c r="DY835" s="36"/>
      <c r="DZ835" s="36"/>
      <c r="EA835" s="36"/>
      <c r="EB835" s="36"/>
      <c r="EC835" s="36"/>
      <c r="ED835" s="36"/>
      <c r="EE835" s="36"/>
      <c r="EF835" s="36"/>
      <c r="EG835" s="36"/>
      <c r="EH835" s="36"/>
      <c r="EI835" s="36"/>
      <c r="EJ835" s="36"/>
      <c r="EK835" s="36"/>
      <c r="EL835" s="36"/>
      <c r="EM835" s="36"/>
      <c r="EN835" s="36"/>
      <c r="EO835" s="36"/>
      <c r="EP835" s="36"/>
      <c r="EQ835" s="36"/>
      <c r="ER835" s="36"/>
      <c r="ES835" s="36"/>
      <c r="ET835" s="36"/>
      <c r="EU835" s="36"/>
      <c r="EV835" s="36"/>
      <c r="EW835" s="36"/>
      <c r="EX835" s="36"/>
      <c r="EY835" s="36"/>
      <c r="EZ835" s="36"/>
      <c r="FA835" s="36"/>
      <c r="FB835" s="36"/>
      <c r="FC835" s="36"/>
      <c r="FD835" s="36"/>
      <c r="FE835" s="36"/>
      <c r="FF835" s="36"/>
      <c r="FG835" s="36"/>
      <c r="FH835" s="36"/>
      <c r="FI835" s="36"/>
      <c r="FJ835" s="36"/>
      <c r="FK835" s="36"/>
      <c r="FL835" s="36"/>
      <c r="FM835" s="36"/>
      <c r="FN835" s="36"/>
      <c r="FO835" s="36"/>
      <c r="FP835" s="36"/>
      <c r="FQ835" s="36"/>
      <c r="FR835" s="36"/>
      <c r="FS835" s="36"/>
      <c r="FT835" s="36"/>
      <c r="FU835" s="36"/>
      <c r="FV835" s="36"/>
      <c r="FW835" s="36"/>
      <c r="FX835" s="36"/>
      <c r="FY835" s="36"/>
      <c r="FZ835" s="36"/>
      <c r="GA835" s="36"/>
      <c r="GB835" s="36"/>
      <c r="GC835" s="36"/>
      <c r="GD835" s="36"/>
      <c r="GE835" s="36"/>
      <c r="GF835" s="36"/>
      <c r="GG835" s="36"/>
      <c r="GH835" s="36"/>
      <c r="GI835" s="36"/>
      <c r="GJ835" s="36"/>
      <c r="GK835" s="36"/>
      <c r="GL835" s="36"/>
      <c r="GM835" s="36"/>
      <c r="GN835" s="36"/>
      <c r="GO835" s="36"/>
      <c r="GP835" s="36"/>
      <c r="GQ835" s="36"/>
      <c r="GR835" s="36"/>
      <c r="GS835" s="36"/>
      <c r="GT835" s="36"/>
      <c r="GU835" s="36"/>
      <c r="GV835" s="36"/>
      <c r="GW835" s="36"/>
      <c r="GX835" s="36"/>
      <c r="GY835" s="36"/>
      <c r="GZ835" s="36"/>
      <c r="HA835" s="36"/>
      <c r="HB835" s="36"/>
      <c r="HC835" s="36"/>
    </row>
    <row r="836" spans="1:211" s="38" customFormat="1" x14ac:dyDescent="0.25">
      <c r="A836" s="51"/>
      <c r="B836" s="97"/>
      <c r="C836" s="98"/>
      <c r="D836" s="19"/>
      <c r="E836" s="19"/>
      <c r="F836" s="19"/>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c r="BV836" s="36"/>
      <c r="BW836" s="36"/>
      <c r="BX836" s="36"/>
      <c r="BY836" s="36"/>
      <c r="BZ836" s="36"/>
      <c r="CA836" s="36"/>
      <c r="CB836" s="36"/>
      <c r="CC836" s="36"/>
      <c r="CD836" s="36"/>
      <c r="CE836" s="36"/>
      <c r="CF836" s="36"/>
      <c r="CG836" s="36"/>
      <c r="CH836" s="36"/>
      <c r="CI836" s="36"/>
      <c r="CJ836" s="36"/>
      <c r="CK836" s="36"/>
      <c r="CL836" s="36"/>
      <c r="CM836" s="36"/>
      <c r="CN836" s="36"/>
      <c r="CO836" s="36"/>
      <c r="CP836" s="36"/>
      <c r="CQ836" s="36"/>
      <c r="CR836" s="36"/>
      <c r="CS836" s="36"/>
      <c r="CT836" s="36"/>
      <c r="CU836" s="36"/>
      <c r="CV836" s="36"/>
      <c r="CW836" s="36"/>
      <c r="CX836" s="36"/>
      <c r="CY836" s="36"/>
      <c r="CZ836" s="36"/>
      <c r="DA836" s="36"/>
      <c r="DB836" s="36"/>
      <c r="DC836" s="36"/>
      <c r="DD836" s="36"/>
      <c r="DE836" s="36"/>
      <c r="DF836" s="36"/>
      <c r="DG836" s="36"/>
      <c r="DH836" s="36"/>
      <c r="DI836" s="36"/>
      <c r="DJ836" s="36"/>
      <c r="DK836" s="36"/>
      <c r="DL836" s="36"/>
      <c r="DM836" s="36"/>
      <c r="DN836" s="36"/>
      <c r="DO836" s="36"/>
      <c r="DP836" s="36"/>
      <c r="DQ836" s="36"/>
      <c r="DR836" s="36"/>
      <c r="DS836" s="36"/>
      <c r="DT836" s="36"/>
      <c r="DU836" s="36"/>
      <c r="DV836" s="36"/>
      <c r="DW836" s="36"/>
      <c r="DX836" s="36"/>
      <c r="DY836" s="36"/>
      <c r="DZ836" s="36"/>
      <c r="EA836" s="36"/>
      <c r="EB836" s="36"/>
      <c r="EC836" s="36"/>
      <c r="ED836" s="36"/>
      <c r="EE836" s="36"/>
      <c r="EF836" s="36"/>
      <c r="EG836" s="36"/>
      <c r="EH836" s="36"/>
      <c r="EI836" s="36"/>
      <c r="EJ836" s="36"/>
      <c r="EK836" s="36"/>
      <c r="EL836" s="36"/>
      <c r="EM836" s="36"/>
      <c r="EN836" s="36"/>
      <c r="EO836" s="36"/>
      <c r="EP836" s="36"/>
      <c r="EQ836" s="36"/>
      <c r="ER836" s="36"/>
      <c r="ES836" s="36"/>
      <c r="ET836" s="36"/>
      <c r="EU836" s="36"/>
      <c r="EV836" s="36"/>
      <c r="EW836" s="36"/>
      <c r="EX836" s="36"/>
      <c r="EY836" s="36"/>
      <c r="EZ836" s="36"/>
      <c r="FA836" s="36"/>
      <c r="FB836" s="36"/>
      <c r="FC836" s="36"/>
      <c r="FD836" s="36"/>
      <c r="FE836" s="36"/>
      <c r="FF836" s="36"/>
      <c r="FG836" s="36"/>
      <c r="FH836" s="36"/>
      <c r="FI836" s="36"/>
      <c r="FJ836" s="36"/>
      <c r="FK836" s="36"/>
      <c r="FL836" s="36"/>
      <c r="FM836" s="36"/>
      <c r="FN836" s="36"/>
      <c r="FO836" s="36"/>
      <c r="FP836" s="36"/>
      <c r="FQ836" s="36"/>
      <c r="FR836" s="36"/>
      <c r="FS836" s="36"/>
      <c r="FT836" s="36"/>
      <c r="FU836" s="36"/>
      <c r="FV836" s="36"/>
      <c r="FW836" s="36"/>
      <c r="FX836" s="36"/>
      <c r="FY836" s="36"/>
      <c r="FZ836" s="36"/>
      <c r="GA836" s="36"/>
      <c r="GB836" s="36"/>
      <c r="GC836" s="36"/>
      <c r="GD836" s="36"/>
      <c r="GE836" s="36"/>
      <c r="GF836" s="36"/>
      <c r="GG836" s="36"/>
      <c r="GH836" s="36"/>
      <c r="GI836" s="36"/>
      <c r="GJ836" s="36"/>
      <c r="GK836" s="36"/>
      <c r="GL836" s="36"/>
      <c r="GM836" s="36"/>
      <c r="GN836" s="36"/>
      <c r="GO836" s="36"/>
      <c r="GP836" s="36"/>
      <c r="GQ836" s="36"/>
      <c r="GR836" s="36"/>
      <c r="GS836" s="36"/>
      <c r="GT836" s="36"/>
      <c r="GU836" s="36"/>
      <c r="GV836" s="36"/>
      <c r="GW836" s="36"/>
      <c r="GX836" s="36"/>
      <c r="GY836" s="36"/>
      <c r="GZ836" s="36"/>
      <c r="HA836" s="36"/>
      <c r="HB836" s="36"/>
      <c r="HC836" s="36"/>
    </row>
    <row r="837" spans="1:211" s="38" customFormat="1" x14ac:dyDescent="0.25">
      <c r="A837" s="51"/>
      <c r="B837" s="97"/>
      <c r="C837" s="98"/>
      <c r="D837" s="19"/>
      <c r="E837" s="19"/>
      <c r="F837" s="19"/>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c r="BU837" s="36"/>
      <c r="BV837" s="36"/>
      <c r="BW837" s="36"/>
      <c r="BX837" s="36"/>
      <c r="BY837" s="36"/>
      <c r="BZ837" s="36"/>
      <c r="CA837" s="36"/>
      <c r="CB837" s="36"/>
      <c r="CC837" s="36"/>
      <c r="CD837" s="36"/>
      <c r="CE837" s="36"/>
      <c r="CF837" s="36"/>
      <c r="CG837" s="36"/>
      <c r="CH837" s="36"/>
      <c r="CI837" s="36"/>
      <c r="CJ837" s="36"/>
      <c r="CK837" s="36"/>
      <c r="CL837" s="36"/>
      <c r="CM837" s="36"/>
      <c r="CN837" s="36"/>
      <c r="CO837" s="36"/>
      <c r="CP837" s="36"/>
      <c r="CQ837" s="36"/>
      <c r="CR837" s="36"/>
      <c r="CS837" s="36"/>
      <c r="CT837" s="36"/>
      <c r="CU837" s="36"/>
      <c r="CV837" s="36"/>
      <c r="CW837" s="36"/>
      <c r="CX837" s="36"/>
      <c r="CY837" s="36"/>
      <c r="CZ837" s="36"/>
      <c r="DA837" s="36"/>
      <c r="DB837" s="36"/>
      <c r="DC837" s="36"/>
      <c r="DD837" s="36"/>
      <c r="DE837" s="36"/>
      <c r="DF837" s="36"/>
      <c r="DG837" s="36"/>
      <c r="DH837" s="36"/>
      <c r="DI837" s="36"/>
      <c r="DJ837" s="36"/>
      <c r="DK837" s="36"/>
      <c r="DL837" s="36"/>
      <c r="DM837" s="36"/>
      <c r="DN837" s="36"/>
      <c r="DO837" s="36"/>
      <c r="DP837" s="36"/>
      <c r="DQ837" s="36"/>
      <c r="DR837" s="36"/>
      <c r="DS837" s="36"/>
      <c r="DT837" s="36"/>
      <c r="DU837" s="36"/>
      <c r="DV837" s="36"/>
      <c r="DW837" s="36"/>
      <c r="DX837" s="36"/>
      <c r="DY837" s="36"/>
      <c r="DZ837" s="36"/>
      <c r="EA837" s="36"/>
      <c r="EB837" s="36"/>
      <c r="EC837" s="36"/>
      <c r="ED837" s="36"/>
      <c r="EE837" s="36"/>
      <c r="EF837" s="36"/>
      <c r="EG837" s="36"/>
      <c r="EH837" s="36"/>
      <c r="EI837" s="36"/>
      <c r="EJ837" s="36"/>
      <c r="EK837" s="36"/>
      <c r="EL837" s="36"/>
      <c r="EM837" s="36"/>
      <c r="EN837" s="36"/>
      <c r="EO837" s="36"/>
      <c r="EP837" s="36"/>
      <c r="EQ837" s="36"/>
      <c r="ER837" s="36"/>
      <c r="ES837" s="36"/>
      <c r="ET837" s="36"/>
      <c r="EU837" s="36"/>
      <c r="EV837" s="36"/>
      <c r="EW837" s="36"/>
      <c r="EX837" s="36"/>
      <c r="EY837" s="36"/>
      <c r="EZ837" s="36"/>
      <c r="FA837" s="36"/>
      <c r="FB837" s="36"/>
      <c r="FC837" s="36"/>
      <c r="FD837" s="36"/>
      <c r="FE837" s="36"/>
      <c r="FF837" s="36"/>
      <c r="FG837" s="36"/>
      <c r="FH837" s="36"/>
      <c r="FI837" s="36"/>
      <c r="FJ837" s="36"/>
      <c r="FK837" s="36"/>
      <c r="FL837" s="36"/>
      <c r="FM837" s="36"/>
      <c r="FN837" s="36"/>
      <c r="FO837" s="36"/>
      <c r="FP837" s="36"/>
      <c r="FQ837" s="36"/>
      <c r="FR837" s="36"/>
      <c r="FS837" s="36"/>
      <c r="FT837" s="36"/>
      <c r="FU837" s="36"/>
      <c r="FV837" s="36"/>
      <c r="FW837" s="36"/>
      <c r="FX837" s="36"/>
      <c r="FY837" s="36"/>
      <c r="FZ837" s="36"/>
      <c r="GA837" s="36"/>
      <c r="GB837" s="36"/>
      <c r="GC837" s="36"/>
      <c r="GD837" s="36"/>
      <c r="GE837" s="36"/>
      <c r="GF837" s="36"/>
      <c r="GG837" s="36"/>
      <c r="GH837" s="36"/>
      <c r="GI837" s="36"/>
      <c r="GJ837" s="36"/>
      <c r="GK837" s="36"/>
      <c r="GL837" s="36"/>
      <c r="GM837" s="36"/>
      <c r="GN837" s="36"/>
      <c r="GO837" s="36"/>
      <c r="GP837" s="36"/>
      <c r="GQ837" s="36"/>
      <c r="GR837" s="36"/>
      <c r="GS837" s="36"/>
      <c r="GT837" s="36"/>
      <c r="GU837" s="36"/>
      <c r="GV837" s="36"/>
      <c r="GW837" s="36"/>
      <c r="GX837" s="36"/>
      <c r="GY837" s="36"/>
      <c r="GZ837" s="36"/>
      <c r="HA837" s="36"/>
      <c r="HB837" s="36"/>
      <c r="HC837" s="36"/>
    </row>
    <row r="838" spans="1:211" s="38" customFormat="1" x14ac:dyDescent="0.25">
      <c r="A838" s="51"/>
      <c r="B838" s="97"/>
      <c r="C838" s="98"/>
      <c r="D838" s="19"/>
      <c r="E838" s="19"/>
      <c r="F838" s="19"/>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c r="BU838" s="36"/>
      <c r="BV838" s="36"/>
      <c r="BW838" s="36"/>
      <c r="BX838" s="36"/>
      <c r="BY838" s="36"/>
      <c r="BZ838" s="36"/>
      <c r="CA838" s="36"/>
      <c r="CB838" s="36"/>
      <c r="CC838" s="36"/>
      <c r="CD838" s="36"/>
      <c r="CE838" s="36"/>
      <c r="CF838" s="36"/>
      <c r="CG838" s="36"/>
      <c r="CH838" s="36"/>
      <c r="CI838" s="36"/>
      <c r="CJ838" s="36"/>
      <c r="CK838" s="36"/>
      <c r="CL838" s="36"/>
      <c r="CM838" s="36"/>
      <c r="CN838" s="36"/>
      <c r="CO838" s="36"/>
      <c r="CP838" s="36"/>
      <c r="CQ838" s="36"/>
      <c r="CR838" s="36"/>
      <c r="CS838" s="36"/>
      <c r="CT838" s="36"/>
      <c r="CU838" s="36"/>
      <c r="CV838" s="36"/>
      <c r="CW838" s="36"/>
      <c r="CX838" s="36"/>
      <c r="CY838" s="36"/>
      <c r="CZ838" s="36"/>
      <c r="DA838" s="36"/>
      <c r="DB838" s="36"/>
      <c r="DC838" s="36"/>
      <c r="DD838" s="36"/>
      <c r="DE838" s="36"/>
      <c r="DF838" s="36"/>
      <c r="DG838" s="36"/>
      <c r="DH838" s="36"/>
      <c r="DI838" s="36"/>
      <c r="DJ838" s="36"/>
      <c r="DK838" s="36"/>
      <c r="DL838" s="36"/>
      <c r="DM838" s="36"/>
      <c r="DN838" s="36"/>
      <c r="DO838" s="36"/>
      <c r="DP838" s="36"/>
      <c r="DQ838" s="36"/>
      <c r="DR838" s="36"/>
      <c r="DS838" s="36"/>
      <c r="DT838" s="36"/>
      <c r="DU838" s="36"/>
      <c r="DV838" s="36"/>
      <c r="DW838" s="36"/>
      <c r="DX838" s="36"/>
      <c r="DY838" s="36"/>
      <c r="DZ838" s="36"/>
      <c r="EA838" s="36"/>
      <c r="EB838" s="36"/>
      <c r="EC838" s="36"/>
      <c r="ED838" s="36"/>
      <c r="EE838" s="36"/>
      <c r="EF838" s="36"/>
      <c r="EG838" s="36"/>
      <c r="EH838" s="36"/>
      <c r="EI838" s="36"/>
      <c r="EJ838" s="36"/>
      <c r="EK838" s="36"/>
      <c r="EL838" s="36"/>
      <c r="EM838" s="36"/>
      <c r="EN838" s="36"/>
      <c r="EO838" s="36"/>
      <c r="EP838" s="36"/>
      <c r="EQ838" s="36"/>
      <c r="ER838" s="36"/>
      <c r="ES838" s="36"/>
      <c r="ET838" s="36"/>
      <c r="EU838" s="36"/>
      <c r="EV838" s="36"/>
      <c r="EW838" s="36"/>
      <c r="EX838" s="36"/>
      <c r="EY838" s="36"/>
      <c r="EZ838" s="36"/>
      <c r="FA838" s="36"/>
      <c r="FB838" s="36"/>
      <c r="FC838" s="36"/>
      <c r="FD838" s="36"/>
      <c r="FE838" s="36"/>
      <c r="FF838" s="36"/>
      <c r="FG838" s="36"/>
      <c r="FH838" s="36"/>
      <c r="FI838" s="36"/>
      <c r="FJ838" s="36"/>
      <c r="FK838" s="36"/>
      <c r="FL838" s="36"/>
      <c r="FM838" s="36"/>
      <c r="FN838" s="36"/>
      <c r="FO838" s="36"/>
      <c r="FP838" s="36"/>
      <c r="FQ838" s="36"/>
      <c r="FR838" s="36"/>
      <c r="FS838" s="36"/>
      <c r="FT838" s="36"/>
      <c r="FU838" s="36"/>
      <c r="FV838" s="36"/>
      <c r="FW838" s="36"/>
      <c r="FX838" s="36"/>
      <c r="FY838" s="36"/>
      <c r="FZ838" s="36"/>
      <c r="GA838" s="36"/>
      <c r="GB838" s="36"/>
      <c r="GC838" s="36"/>
      <c r="GD838" s="36"/>
      <c r="GE838" s="36"/>
      <c r="GF838" s="36"/>
      <c r="GG838" s="36"/>
      <c r="GH838" s="36"/>
      <c r="GI838" s="36"/>
      <c r="GJ838" s="36"/>
      <c r="GK838" s="36"/>
      <c r="GL838" s="36"/>
      <c r="GM838" s="36"/>
      <c r="GN838" s="36"/>
      <c r="GO838" s="36"/>
      <c r="GP838" s="36"/>
      <c r="GQ838" s="36"/>
      <c r="GR838" s="36"/>
      <c r="GS838" s="36"/>
      <c r="GT838" s="36"/>
      <c r="GU838" s="36"/>
      <c r="GV838" s="36"/>
      <c r="GW838" s="36"/>
      <c r="GX838" s="36"/>
      <c r="GY838" s="36"/>
      <c r="GZ838" s="36"/>
      <c r="HA838" s="36"/>
      <c r="HB838" s="36"/>
      <c r="HC838" s="36"/>
    </row>
    <row r="839" spans="1:211" s="38" customFormat="1" x14ac:dyDescent="0.25">
      <c r="A839" s="51"/>
      <c r="B839" s="97"/>
      <c r="C839" s="98"/>
      <c r="D839" s="19"/>
      <c r="E839" s="19"/>
      <c r="F839" s="19"/>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c r="BU839" s="36"/>
      <c r="BV839" s="36"/>
      <c r="BW839" s="36"/>
      <c r="BX839" s="36"/>
      <c r="BY839" s="36"/>
      <c r="BZ839" s="36"/>
      <c r="CA839" s="36"/>
      <c r="CB839" s="36"/>
      <c r="CC839" s="36"/>
      <c r="CD839" s="36"/>
      <c r="CE839" s="36"/>
      <c r="CF839" s="36"/>
      <c r="CG839" s="36"/>
      <c r="CH839" s="36"/>
      <c r="CI839" s="36"/>
      <c r="CJ839" s="36"/>
      <c r="CK839" s="36"/>
      <c r="CL839" s="36"/>
      <c r="CM839" s="36"/>
      <c r="CN839" s="36"/>
      <c r="CO839" s="36"/>
      <c r="CP839" s="36"/>
      <c r="CQ839" s="36"/>
      <c r="CR839" s="36"/>
      <c r="CS839" s="36"/>
      <c r="CT839" s="36"/>
      <c r="CU839" s="36"/>
      <c r="CV839" s="36"/>
      <c r="CW839" s="36"/>
      <c r="CX839" s="36"/>
      <c r="CY839" s="36"/>
      <c r="CZ839" s="36"/>
      <c r="DA839" s="36"/>
      <c r="DB839" s="36"/>
      <c r="DC839" s="36"/>
      <c r="DD839" s="36"/>
      <c r="DE839" s="36"/>
      <c r="DF839" s="36"/>
      <c r="DG839" s="36"/>
      <c r="DH839" s="36"/>
      <c r="DI839" s="36"/>
      <c r="DJ839" s="36"/>
      <c r="DK839" s="36"/>
      <c r="DL839" s="36"/>
      <c r="DM839" s="36"/>
      <c r="DN839" s="36"/>
      <c r="DO839" s="36"/>
      <c r="DP839" s="36"/>
      <c r="DQ839" s="36"/>
      <c r="DR839" s="36"/>
      <c r="DS839" s="36"/>
      <c r="DT839" s="36"/>
      <c r="DU839" s="36"/>
      <c r="DV839" s="36"/>
      <c r="DW839" s="36"/>
      <c r="DX839" s="36"/>
      <c r="DY839" s="36"/>
      <c r="DZ839" s="36"/>
      <c r="EA839" s="36"/>
      <c r="EB839" s="36"/>
      <c r="EC839" s="36"/>
      <c r="ED839" s="36"/>
      <c r="EE839" s="36"/>
      <c r="EF839" s="36"/>
      <c r="EG839" s="36"/>
      <c r="EH839" s="36"/>
      <c r="EI839" s="36"/>
      <c r="EJ839" s="36"/>
      <c r="EK839" s="36"/>
      <c r="EL839" s="36"/>
      <c r="EM839" s="36"/>
      <c r="EN839" s="36"/>
      <c r="EO839" s="36"/>
      <c r="EP839" s="36"/>
      <c r="EQ839" s="36"/>
      <c r="ER839" s="36"/>
      <c r="ES839" s="36"/>
      <c r="ET839" s="36"/>
      <c r="EU839" s="36"/>
      <c r="EV839" s="36"/>
      <c r="EW839" s="36"/>
      <c r="EX839" s="36"/>
      <c r="EY839" s="36"/>
      <c r="EZ839" s="36"/>
      <c r="FA839" s="36"/>
      <c r="FB839" s="36"/>
      <c r="FC839" s="36"/>
      <c r="FD839" s="36"/>
      <c r="FE839" s="36"/>
      <c r="FF839" s="36"/>
      <c r="FG839" s="36"/>
      <c r="FH839" s="36"/>
      <c r="FI839" s="36"/>
      <c r="FJ839" s="36"/>
      <c r="FK839" s="36"/>
      <c r="FL839" s="36"/>
      <c r="FM839" s="36"/>
      <c r="FN839" s="36"/>
      <c r="FO839" s="36"/>
      <c r="FP839" s="36"/>
      <c r="FQ839" s="36"/>
      <c r="FR839" s="36"/>
      <c r="FS839" s="36"/>
      <c r="FT839" s="36"/>
      <c r="FU839" s="36"/>
      <c r="FV839" s="36"/>
      <c r="FW839" s="36"/>
      <c r="FX839" s="36"/>
      <c r="FY839" s="36"/>
      <c r="FZ839" s="36"/>
      <c r="GA839" s="36"/>
      <c r="GB839" s="36"/>
      <c r="GC839" s="36"/>
      <c r="GD839" s="36"/>
      <c r="GE839" s="36"/>
      <c r="GF839" s="36"/>
      <c r="GG839" s="36"/>
      <c r="GH839" s="36"/>
      <c r="GI839" s="36"/>
      <c r="GJ839" s="36"/>
      <c r="GK839" s="36"/>
      <c r="GL839" s="36"/>
      <c r="GM839" s="36"/>
      <c r="GN839" s="36"/>
      <c r="GO839" s="36"/>
      <c r="GP839" s="36"/>
      <c r="GQ839" s="36"/>
      <c r="GR839" s="36"/>
      <c r="GS839" s="36"/>
      <c r="GT839" s="36"/>
      <c r="GU839" s="36"/>
      <c r="GV839" s="36"/>
      <c r="GW839" s="36"/>
      <c r="GX839" s="36"/>
      <c r="GY839" s="36"/>
      <c r="GZ839" s="36"/>
      <c r="HA839" s="36"/>
      <c r="HB839" s="36"/>
      <c r="HC839" s="36"/>
    </row>
    <row r="840" spans="1:211" s="38" customFormat="1" x14ac:dyDescent="0.25">
      <c r="A840" s="51"/>
      <c r="B840" s="97"/>
      <c r="C840" s="98"/>
      <c r="D840" s="19"/>
      <c r="E840" s="19"/>
      <c r="F840" s="19"/>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c r="BU840" s="36"/>
      <c r="BV840" s="36"/>
      <c r="BW840" s="36"/>
      <c r="BX840" s="36"/>
      <c r="BY840" s="36"/>
      <c r="BZ840" s="36"/>
      <c r="CA840" s="36"/>
      <c r="CB840" s="36"/>
      <c r="CC840" s="36"/>
      <c r="CD840" s="36"/>
      <c r="CE840" s="36"/>
      <c r="CF840" s="36"/>
      <c r="CG840" s="36"/>
      <c r="CH840" s="36"/>
      <c r="CI840" s="36"/>
      <c r="CJ840" s="36"/>
      <c r="CK840" s="36"/>
      <c r="CL840" s="36"/>
      <c r="CM840" s="36"/>
      <c r="CN840" s="36"/>
      <c r="CO840" s="36"/>
      <c r="CP840" s="36"/>
      <c r="CQ840" s="36"/>
      <c r="CR840" s="36"/>
      <c r="CS840" s="36"/>
      <c r="CT840" s="36"/>
      <c r="CU840" s="36"/>
      <c r="CV840" s="36"/>
      <c r="CW840" s="36"/>
      <c r="CX840" s="36"/>
      <c r="CY840" s="36"/>
      <c r="CZ840" s="36"/>
      <c r="DA840" s="36"/>
      <c r="DB840" s="36"/>
      <c r="DC840" s="36"/>
      <c r="DD840" s="36"/>
      <c r="DE840" s="36"/>
      <c r="DF840" s="36"/>
      <c r="DG840" s="36"/>
      <c r="DH840" s="36"/>
      <c r="DI840" s="36"/>
      <c r="DJ840" s="36"/>
      <c r="DK840" s="36"/>
      <c r="DL840" s="36"/>
      <c r="DM840" s="36"/>
      <c r="DN840" s="36"/>
      <c r="DO840" s="36"/>
      <c r="DP840" s="36"/>
      <c r="DQ840" s="36"/>
      <c r="DR840" s="36"/>
      <c r="DS840" s="36"/>
      <c r="DT840" s="36"/>
      <c r="DU840" s="36"/>
      <c r="DV840" s="36"/>
      <c r="DW840" s="36"/>
      <c r="DX840" s="36"/>
      <c r="DY840" s="36"/>
      <c r="DZ840" s="36"/>
      <c r="EA840" s="36"/>
      <c r="EB840" s="36"/>
      <c r="EC840" s="36"/>
      <c r="ED840" s="36"/>
      <c r="EE840" s="36"/>
      <c r="EF840" s="36"/>
      <c r="EG840" s="36"/>
      <c r="EH840" s="36"/>
      <c r="EI840" s="36"/>
      <c r="EJ840" s="36"/>
      <c r="EK840" s="36"/>
      <c r="EL840" s="36"/>
      <c r="EM840" s="36"/>
      <c r="EN840" s="36"/>
      <c r="EO840" s="36"/>
      <c r="EP840" s="36"/>
      <c r="EQ840" s="36"/>
      <c r="ER840" s="36"/>
      <c r="ES840" s="36"/>
      <c r="ET840" s="36"/>
      <c r="EU840" s="36"/>
      <c r="EV840" s="36"/>
      <c r="EW840" s="36"/>
      <c r="EX840" s="36"/>
      <c r="EY840" s="36"/>
      <c r="EZ840" s="36"/>
      <c r="FA840" s="36"/>
      <c r="FB840" s="36"/>
      <c r="FC840" s="36"/>
      <c r="FD840" s="36"/>
      <c r="FE840" s="36"/>
      <c r="FF840" s="36"/>
      <c r="FG840" s="36"/>
      <c r="FH840" s="36"/>
      <c r="FI840" s="36"/>
      <c r="FJ840" s="36"/>
      <c r="FK840" s="36"/>
      <c r="FL840" s="36"/>
      <c r="FM840" s="36"/>
      <c r="FN840" s="36"/>
      <c r="FO840" s="36"/>
      <c r="FP840" s="36"/>
      <c r="FQ840" s="36"/>
      <c r="FR840" s="36"/>
      <c r="FS840" s="36"/>
      <c r="FT840" s="36"/>
      <c r="FU840" s="36"/>
      <c r="FV840" s="36"/>
      <c r="FW840" s="36"/>
      <c r="FX840" s="36"/>
      <c r="FY840" s="36"/>
      <c r="FZ840" s="36"/>
      <c r="GA840" s="36"/>
      <c r="GB840" s="36"/>
      <c r="GC840" s="36"/>
      <c r="GD840" s="36"/>
      <c r="GE840" s="36"/>
      <c r="GF840" s="36"/>
      <c r="GG840" s="36"/>
      <c r="GH840" s="36"/>
      <c r="GI840" s="36"/>
      <c r="GJ840" s="36"/>
      <c r="GK840" s="36"/>
      <c r="GL840" s="36"/>
      <c r="GM840" s="36"/>
      <c r="GN840" s="36"/>
      <c r="GO840" s="36"/>
      <c r="GP840" s="36"/>
      <c r="GQ840" s="36"/>
      <c r="GR840" s="36"/>
      <c r="GS840" s="36"/>
      <c r="GT840" s="36"/>
      <c r="GU840" s="36"/>
      <c r="GV840" s="36"/>
      <c r="GW840" s="36"/>
      <c r="GX840" s="36"/>
      <c r="GY840" s="36"/>
      <c r="GZ840" s="36"/>
      <c r="HA840" s="36"/>
      <c r="HB840" s="36"/>
      <c r="HC840" s="36"/>
    </row>
    <row r="841" spans="1:211" s="38" customFormat="1" x14ac:dyDescent="0.25">
      <c r="A841" s="51"/>
      <c r="B841" s="97"/>
      <c r="C841" s="98"/>
      <c r="D841" s="19"/>
      <c r="E841" s="19"/>
      <c r="F841" s="19"/>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c r="BU841" s="36"/>
      <c r="BV841" s="36"/>
      <c r="BW841" s="36"/>
      <c r="BX841" s="36"/>
      <c r="BY841" s="36"/>
      <c r="BZ841" s="36"/>
      <c r="CA841" s="36"/>
      <c r="CB841" s="36"/>
      <c r="CC841" s="36"/>
      <c r="CD841" s="36"/>
      <c r="CE841" s="36"/>
      <c r="CF841" s="36"/>
      <c r="CG841" s="36"/>
      <c r="CH841" s="36"/>
      <c r="CI841" s="36"/>
      <c r="CJ841" s="36"/>
      <c r="CK841" s="36"/>
      <c r="CL841" s="36"/>
      <c r="CM841" s="36"/>
      <c r="CN841" s="36"/>
      <c r="CO841" s="36"/>
      <c r="CP841" s="36"/>
      <c r="CQ841" s="36"/>
      <c r="CR841" s="36"/>
      <c r="CS841" s="36"/>
      <c r="CT841" s="36"/>
      <c r="CU841" s="36"/>
      <c r="CV841" s="36"/>
      <c r="CW841" s="36"/>
      <c r="CX841" s="36"/>
      <c r="CY841" s="36"/>
      <c r="CZ841" s="36"/>
      <c r="DA841" s="36"/>
      <c r="DB841" s="36"/>
      <c r="DC841" s="36"/>
      <c r="DD841" s="36"/>
      <c r="DE841" s="36"/>
      <c r="DF841" s="36"/>
      <c r="DG841" s="36"/>
      <c r="DH841" s="36"/>
      <c r="DI841" s="36"/>
      <c r="DJ841" s="36"/>
      <c r="DK841" s="36"/>
      <c r="DL841" s="36"/>
      <c r="DM841" s="36"/>
      <c r="DN841" s="36"/>
      <c r="DO841" s="36"/>
      <c r="DP841" s="36"/>
      <c r="DQ841" s="36"/>
      <c r="DR841" s="36"/>
      <c r="DS841" s="36"/>
      <c r="DT841" s="36"/>
      <c r="DU841" s="36"/>
      <c r="DV841" s="36"/>
      <c r="DW841" s="36"/>
      <c r="DX841" s="36"/>
      <c r="DY841" s="36"/>
      <c r="DZ841" s="36"/>
      <c r="EA841" s="36"/>
      <c r="EB841" s="36"/>
      <c r="EC841" s="36"/>
      <c r="ED841" s="36"/>
      <c r="EE841" s="36"/>
      <c r="EF841" s="36"/>
      <c r="EG841" s="36"/>
      <c r="EH841" s="36"/>
      <c r="EI841" s="36"/>
      <c r="EJ841" s="36"/>
      <c r="EK841" s="36"/>
      <c r="EL841" s="36"/>
      <c r="EM841" s="36"/>
      <c r="EN841" s="36"/>
      <c r="EO841" s="36"/>
      <c r="EP841" s="36"/>
      <c r="EQ841" s="36"/>
      <c r="ER841" s="36"/>
      <c r="ES841" s="36"/>
      <c r="ET841" s="36"/>
      <c r="EU841" s="36"/>
      <c r="EV841" s="36"/>
      <c r="EW841" s="36"/>
      <c r="EX841" s="36"/>
      <c r="EY841" s="36"/>
      <c r="EZ841" s="36"/>
      <c r="FA841" s="36"/>
      <c r="FB841" s="36"/>
      <c r="FC841" s="36"/>
      <c r="FD841" s="36"/>
      <c r="FE841" s="36"/>
      <c r="FF841" s="36"/>
      <c r="FG841" s="36"/>
      <c r="FH841" s="36"/>
      <c r="FI841" s="36"/>
      <c r="FJ841" s="36"/>
      <c r="FK841" s="36"/>
      <c r="FL841" s="36"/>
      <c r="FM841" s="36"/>
      <c r="FN841" s="36"/>
      <c r="FO841" s="36"/>
      <c r="FP841" s="36"/>
      <c r="FQ841" s="36"/>
      <c r="FR841" s="36"/>
      <c r="FS841" s="36"/>
      <c r="FT841" s="36"/>
      <c r="FU841" s="36"/>
      <c r="FV841" s="36"/>
      <c r="FW841" s="36"/>
      <c r="FX841" s="36"/>
      <c r="FY841" s="36"/>
      <c r="FZ841" s="36"/>
      <c r="GA841" s="36"/>
      <c r="GB841" s="36"/>
      <c r="GC841" s="36"/>
      <c r="GD841" s="36"/>
      <c r="GE841" s="36"/>
      <c r="GF841" s="36"/>
      <c r="GG841" s="36"/>
      <c r="GH841" s="36"/>
      <c r="GI841" s="36"/>
      <c r="GJ841" s="36"/>
      <c r="GK841" s="36"/>
      <c r="GL841" s="36"/>
      <c r="GM841" s="36"/>
      <c r="GN841" s="36"/>
      <c r="GO841" s="36"/>
      <c r="GP841" s="36"/>
      <c r="GQ841" s="36"/>
      <c r="GR841" s="36"/>
      <c r="GS841" s="36"/>
      <c r="GT841" s="36"/>
      <c r="GU841" s="36"/>
      <c r="GV841" s="36"/>
      <c r="GW841" s="36"/>
      <c r="GX841" s="36"/>
      <c r="GY841" s="36"/>
      <c r="GZ841" s="36"/>
      <c r="HA841" s="36"/>
      <c r="HB841" s="36"/>
      <c r="HC841" s="36"/>
    </row>
    <row r="842" spans="1:211" s="38" customFormat="1" x14ac:dyDescent="0.25">
      <c r="A842" s="51"/>
      <c r="B842" s="97"/>
      <c r="C842" s="98"/>
      <c r="D842" s="19"/>
      <c r="E842" s="19"/>
      <c r="F842" s="19"/>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c r="BU842" s="36"/>
      <c r="BV842" s="36"/>
      <c r="BW842" s="36"/>
      <c r="BX842" s="36"/>
      <c r="BY842" s="36"/>
      <c r="BZ842" s="36"/>
      <c r="CA842" s="36"/>
      <c r="CB842" s="36"/>
      <c r="CC842" s="36"/>
      <c r="CD842" s="36"/>
      <c r="CE842" s="36"/>
      <c r="CF842" s="36"/>
      <c r="CG842" s="36"/>
      <c r="CH842" s="36"/>
      <c r="CI842" s="36"/>
      <c r="CJ842" s="36"/>
      <c r="CK842" s="36"/>
      <c r="CL842" s="36"/>
      <c r="CM842" s="36"/>
      <c r="CN842" s="36"/>
      <c r="CO842" s="36"/>
      <c r="CP842" s="36"/>
      <c r="CQ842" s="36"/>
      <c r="CR842" s="36"/>
      <c r="CS842" s="36"/>
      <c r="CT842" s="36"/>
      <c r="CU842" s="36"/>
      <c r="CV842" s="36"/>
      <c r="CW842" s="36"/>
      <c r="CX842" s="36"/>
      <c r="CY842" s="36"/>
      <c r="CZ842" s="36"/>
      <c r="DA842" s="36"/>
      <c r="DB842" s="36"/>
      <c r="DC842" s="36"/>
      <c r="DD842" s="36"/>
      <c r="DE842" s="36"/>
      <c r="DF842" s="36"/>
      <c r="DG842" s="36"/>
      <c r="DH842" s="36"/>
      <c r="DI842" s="36"/>
      <c r="DJ842" s="36"/>
      <c r="DK842" s="36"/>
      <c r="DL842" s="36"/>
      <c r="DM842" s="36"/>
      <c r="DN842" s="36"/>
      <c r="DO842" s="36"/>
      <c r="DP842" s="36"/>
      <c r="DQ842" s="36"/>
      <c r="DR842" s="36"/>
      <c r="DS842" s="36"/>
      <c r="DT842" s="36"/>
      <c r="DU842" s="36"/>
      <c r="DV842" s="36"/>
      <c r="DW842" s="36"/>
      <c r="DX842" s="36"/>
      <c r="DY842" s="36"/>
      <c r="DZ842" s="36"/>
      <c r="EA842" s="36"/>
      <c r="EB842" s="36"/>
      <c r="EC842" s="36"/>
      <c r="ED842" s="36"/>
      <c r="EE842" s="36"/>
      <c r="EF842" s="36"/>
      <c r="EG842" s="36"/>
      <c r="EH842" s="36"/>
      <c r="EI842" s="36"/>
      <c r="EJ842" s="36"/>
      <c r="EK842" s="36"/>
      <c r="EL842" s="36"/>
      <c r="EM842" s="36"/>
      <c r="EN842" s="36"/>
      <c r="EO842" s="36"/>
      <c r="EP842" s="36"/>
      <c r="EQ842" s="36"/>
      <c r="ER842" s="36"/>
      <c r="ES842" s="36"/>
      <c r="ET842" s="36"/>
      <c r="EU842" s="36"/>
      <c r="EV842" s="36"/>
      <c r="EW842" s="36"/>
      <c r="EX842" s="36"/>
      <c r="EY842" s="36"/>
      <c r="EZ842" s="36"/>
      <c r="FA842" s="36"/>
      <c r="FB842" s="36"/>
      <c r="FC842" s="36"/>
      <c r="FD842" s="36"/>
      <c r="FE842" s="36"/>
      <c r="FF842" s="36"/>
      <c r="FG842" s="36"/>
      <c r="FH842" s="36"/>
      <c r="FI842" s="36"/>
      <c r="FJ842" s="36"/>
      <c r="FK842" s="36"/>
      <c r="FL842" s="36"/>
      <c r="FM842" s="36"/>
      <c r="FN842" s="36"/>
      <c r="FO842" s="36"/>
      <c r="FP842" s="36"/>
      <c r="FQ842" s="36"/>
      <c r="FR842" s="36"/>
      <c r="FS842" s="36"/>
      <c r="FT842" s="36"/>
      <c r="FU842" s="36"/>
      <c r="FV842" s="36"/>
      <c r="FW842" s="36"/>
      <c r="FX842" s="36"/>
      <c r="FY842" s="36"/>
      <c r="FZ842" s="36"/>
      <c r="GA842" s="36"/>
      <c r="GB842" s="36"/>
      <c r="GC842" s="36"/>
      <c r="GD842" s="36"/>
      <c r="GE842" s="36"/>
      <c r="GF842" s="36"/>
      <c r="GG842" s="36"/>
      <c r="GH842" s="36"/>
      <c r="GI842" s="36"/>
      <c r="GJ842" s="36"/>
      <c r="GK842" s="36"/>
      <c r="GL842" s="36"/>
      <c r="GM842" s="36"/>
      <c r="GN842" s="36"/>
      <c r="GO842" s="36"/>
      <c r="GP842" s="36"/>
      <c r="GQ842" s="36"/>
      <c r="GR842" s="36"/>
      <c r="GS842" s="36"/>
      <c r="GT842" s="36"/>
      <c r="GU842" s="36"/>
      <c r="GV842" s="36"/>
      <c r="GW842" s="36"/>
      <c r="GX842" s="36"/>
      <c r="GY842" s="36"/>
      <c r="GZ842" s="36"/>
      <c r="HA842" s="36"/>
      <c r="HB842" s="36"/>
      <c r="HC842" s="36"/>
    </row>
    <row r="843" spans="1:211" s="38" customFormat="1" x14ac:dyDescent="0.25">
      <c r="A843" s="51"/>
      <c r="B843" s="97"/>
      <c r="C843" s="98"/>
      <c r="D843" s="19"/>
      <c r="E843" s="19"/>
      <c r="F843" s="19"/>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c r="BU843" s="36"/>
      <c r="BV843" s="36"/>
      <c r="BW843" s="36"/>
      <c r="BX843" s="36"/>
      <c r="BY843" s="36"/>
      <c r="BZ843" s="36"/>
      <c r="CA843" s="36"/>
      <c r="CB843" s="36"/>
      <c r="CC843" s="36"/>
      <c r="CD843" s="36"/>
      <c r="CE843" s="36"/>
      <c r="CF843" s="36"/>
      <c r="CG843" s="36"/>
      <c r="CH843" s="36"/>
      <c r="CI843" s="36"/>
      <c r="CJ843" s="36"/>
      <c r="CK843" s="36"/>
      <c r="CL843" s="36"/>
      <c r="CM843" s="36"/>
      <c r="CN843" s="36"/>
      <c r="CO843" s="36"/>
      <c r="CP843" s="36"/>
      <c r="CQ843" s="36"/>
      <c r="CR843" s="36"/>
      <c r="CS843" s="36"/>
      <c r="CT843" s="36"/>
      <c r="CU843" s="36"/>
      <c r="CV843" s="36"/>
      <c r="CW843" s="36"/>
      <c r="CX843" s="36"/>
      <c r="CY843" s="36"/>
      <c r="CZ843" s="36"/>
      <c r="DA843" s="36"/>
      <c r="DB843" s="36"/>
      <c r="DC843" s="36"/>
      <c r="DD843" s="36"/>
      <c r="DE843" s="36"/>
      <c r="DF843" s="36"/>
      <c r="DG843" s="36"/>
      <c r="DH843" s="36"/>
      <c r="DI843" s="36"/>
      <c r="DJ843" s="36"/>
      <c r="DK843" s="36"/>
      <c r="DL843" s="36"/>
      <c r="DM843" s="36"/>
      <c r="DN843" s="36"/>
      <c r="DO843" s="36"/>
      <c r="DP843" s="36"/>
      <c r="DQ843" s="36"/>
      <c r="DR843" s="36"/>
      <c r="DS843" s="36"/>
      <c r="DT843" s="36"/>
      <c r="DU843" s="36"/>
      <c r="DV843" s="36"/>
      <c r="DW843" s="36"/>
      <c r="DX843" s="36"/>
      <c r="DY843" s="36"/>
      <c r="DZ843" s="36"/>
      <c r="EA843" s="36"/>
      <c r="EB843" s="36"/>
      <c r="EC843" s="36"/>
      <c r="ED843" s="36"/>
      <c r="EE843" s="36"/>
      <c r="EF843" s="36"/>
      <c r="EG843" s="36"/>
      <c r="EH843" s="36"/>
      <c r="EI843" s="36"/>
      <c r="EJ843" s="36"/>
      <c r="EK843" s="36"/>
      <c r="EL843" s="36"/>
      <c r="EM843" s="36"/>
      <c r="EN843" s="36"/>
      <c r="EO843" s="36"/>
      <c r="EP843" s="36"/>
      <c r="EQ843" s="36"/>
      <c r="ER843" s="36"/>
      <c r="ES843" s="36"/>
      <c r="ET843" s="36"/>
      <c r="EU843" s="36"/>
      <c r="EV843" s="36"/>
      <c r="EW843" s="36"/>
      <c r="EX843" s="36"/>
      <c r="EY843" s="36"/>
      <c r="EZ843" s="36"/>
      <c r="FA843" s="36"/>
      <c r="FB843" s="36"/>
      <c r="FC843" s="36"/>
      <c r="FD843" s="36"/>
      <c r="FE843" s="36"/>
      <c r="FF843" s="36"/>
      <c r="FG843" s="36"/>
      <c r="FH843" s="36"/>
      <c r="FI843" s="36"/>
      <c r="FJ843" s="36"/>
      <c r="FK843" s="36"/>
      <c r="FL843" s="36"/>
      <c r="FM843" s="36"/>
      <c r="FN843" s="36"/>
      <c r="FO843" s="36"/>
      <c r="FP843" s="36"/>
      <c r="FQ843" s="36"/>
      <c r="FR843" s="36"/>
      <c r="FS843" s="36"/>
      <c r="FT843" s="36"/>
      <c r="FU843" s="36"/>
      <c r="FV843" s="36"/>
      <c r="FW843" s="36"/>
      <c r="FX843" s="36"/>
      <c r="FY843" s="36"/>
      <c r="FZ843" s="36"/>
      <c r="GA843" s="36"/>
      <c r="GB843" s="36"/>
      <c r="GC843" s="36"/>
      <c r="GD843" s="36"/>
      <c r="GE843" s="36"/>
      <c r="GF843" s="36"/>
      <c r="GG843" s="36"/>
      <c r="GH843" s="36"/>
      <c r="GI843" s="36"/>
      <c r="GJ843" s="36"/>
      <c r="GK843" s="36"/>
      <c r="GL843" s="36"/>
      <c r="GM843" s="36"/>
      <c r="GN843" s="36"/>
      <c r="GO843" s="36"/>
      <c r="GP843" s="36"/>
      <c r="GQ843" s="36"/>
      <c r="GR843" s="36"/>
      <c r="GS843" s="36"/>
      <c r="GT843" s="36"/>
      <c r="GU843" s="36"/>
      <c r="GV843" s="36"/>
      <c r="GW843" s="36"/>
      <c r="GX843" s="36"/>
      <c r="GY843" s="36"/>
      <c r="GZ843" s="36"/>
      <c r="HA843" s="36"/>
      <c r="HB843" s="36"/>
      <c r="HC843" s="36"/>
    </row>
    <row r="844" spans="1:211" s="38" customFormat="1" x14ac:dyDescent="0.25">
      <c r="A844" s="51"/>
      <c r="B844" s="97"/>
      <c r="C844" s="98"/>
      <c r="D844" s="19"/>
      <c r="E844" s="19"/>
      <c r="F844" s="19"/>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c r="BU844" s="36"/>
      <c r="BV844" s="36"/>
      <c r="BW844" s="36"/>
      <c r="BX844" s="36"/>
      <c r="BY844" s="36"/>
      <c r="BZ844" s="36"/>
      <c r="CA844" s="36"/>
      <c r="CB844" s="36"/>
      <c r="CC844" s="36"/>
      <c r="CD844" s="36"/>
      <c r="CE844" s="36"/>
      <c r="CF844" s="36"/>
      <c r="CG844" s="36"/>
      <c r="CH844" s="36"/>
      <c r="CI844" s="36"/>
      <c r="CJ844" s="36"/>
      <c r="CK844" s="36"/>
      <c r="CL844" s="36"/>
      <c r="CM844" s="36"/>
      <c r="CN844" s="36"/>
      <c r="CO844" s="36"/>
      <c r="CP844" s="36"/>
      <c r="CQ844" s="36"/>
      <c r="CR844" s="36"/>
      <c r="CS844" s="36"/>
      <c r="CT844" s="36"/>
      <c r="CU844" s="36"/>
      <c r="CV844" s="36"/>
      <c r="CW844" s="36"/>
      <c r="CX844" s="36"/>
      <c r="CY844" s="36"/>
      <c r="CZ844" s="36"/>
      <c r="DA844" s="36"/>
      <c r="DB844" s="36"/>
      <c r="DC844" s="36"/>
      <c r="DD844" s="36"/>
      <c r="DE844" s="36"/>
      <c r="DF844" s="36"/>
      <c r="DG844" s="36"/>
      <c r="DH844" s="36"/>
      <c r="DI844" s="36"/>
      <c r="DJ844" s="36"/>
      <c r="DK844" s="36"/>
      <c r="DL844" s="36"/>
      <c r="DM844" s="36"/>
      <c r="DN844" s="36"/>
      <c r="DO844" s="36"/>
      <c r="DP844" s="36"/>
      <c r="DQ844" s="36"/>
      <c r="DR844" s="36"/>
      <c r="DS844" s="36"/>
      <c r="DT844" s="36"/>
      <c r="DU844" s="36"/>
      <c r="DV844" s="36"/>
      <c r="DW844" s="36"/>
      <c r="DX844" s="36"/>
      <c r="DY844" s="36"/>
      <c r="DZ844" s="36"/>
      <c r="EA844" s="36"/>
      <c r="EB844" s="36"/>
      <c r="EC844" s="36"/>
      <c r="ED844" s="36"/>
      <c r="EE844" s="36"/>
      <c r="EF844" s="36"/>
      <c r="EG844" s="36"/>
      <c r="EH844" s="36"/>
      <c r="EI844" s="36"/>
      <c r="EJ844" s="36"/>
      <c r="EK844" s="36"/>
      <c r="EL844" s="36"/>
      <c r="EM844" s="36"/>
      <c r="EN844" s="36"/>
      <c r="EO844" s="36"/>
      <c r="EP844" s="36"/>
      <c r="EQ844" s="36"/>
      <c r="ER844" s="36"/>
      <c r="ES844" s="36"/>
      <c r="ET844" s="36"/>
      <c r="EU844" s="36"/>
      <c r="EV844" s="36"/>
      <c r="EW844" s="36"/>
      <c r="EX844" s="36"/>
      <c r="EY844" s="36"/>
      <c r="EZ844" s="36"/>
      <c r="FA844" s="36"/>
      <c r="FB844" s="36"/>
      <c r="FC844" s="36"/>
      <c r="FD844" s="36"/>
      <c r="FE844" s="36"/>
      <c r="FF844" s="36"/>
      <c r="FG844" s="36"/>
      <c r="FH844" s="36"/>
      <c r="FI844" s="36"/>
      <c r="FJ844" s="36"/>
      <c r="FK844" s="36"/>
      <c r="FL844" s="36"/>
      <c r="FM844" s="36"/>
      <c r="FN844" s="36"/>
      <c r="FO844" s="36"/>
      <c r="FP844" s="36"/>
      <c r="FQ844" s="36"/>
      <c r="FR844" s="36"/>
      <c r="FS844" s="36"/>
      <c r="FT844" s="36"/>
      <c r="FU844" s="36"/>
      <c r="FV844" s="36"/>
      <c r="FW844" s="36"/>
      <c r="FX844" s="36"/>
      <c r="FY844" s="36"/>
      <c r="FZ844" s="36"/>
      <c r="GA844" s="36"/>
      <c r="GB844" s="36"/>
      <c r="GC844" s="36"/>
      <c r="GD844" s="36"/>
      <c r="GE844" s="36"/>
      <c r="GF844" s="36"/>
      <c r="GG844" s="36"/>
      <c r="GH844" s="36"/>
      <c r="GI844" s="36"/>
      <c r="GJ844" s="36"/>
      <c r="GK844" s="36"/>
      <c r="GL844" s="36"/>
      <c r="GM844" s="36"/>
      <c r="GN844" s="36"/>
      <c r="GO844" s="36"/>
      <c r="GP844" s="36"/>
      <c r="GQ844" s="36"/>
      <c r="GR844" s="36"/>
      <c r="GS844" s="36"/>
      <c r="GT844" s="36"/>
      <c r="GU844" s="36"/>
      <c r="GV844" s="36"/>
      <c r="GW844" s="36"/>
      <c r="GX844" s="36"/>
      <c r="GY844" s="36"/>
      <c r="GZ844" s="36"/>
      <c r="HA844" s="36"/>
      <c r="HB844" s="36"/>
      <c r="HC844" s="36"/>
    </row>
    <row r="845" spans="1:211" s="38" customFormat="1" x14ac:dyDescent="0.25">
      <c r="A845" s="51"/>
      <c r="B845" s="97"/>
      <c r="C845" s="98"/>
      <c r="D845" s="19"/>
      <c r="E845" s="19"/>
      <c r="F845" s="19"/>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c r="BU845" s="36"/>
      <c r="BV845" s="36"/>
      <c r="BW845" s="36"/>
      <c r="BX845" s="36"/>
      <c r="BY845" s="36"/>
      <c r="BZ845" s="36"/>
      <c r="CA845" s="36"/>
      <c r="CB845" s="36"/>
      <c r="CC845" s="36"/>
      <c r="CD845" s="36"/>
      <c r="CE845" s="36"/>
      <c r="CF845" s="36"/>
      <c r="CG845" s="36"/>
      <c r="CH845" s="36"/>
      <c r="CI845" s="36"/>
      <c r="CJ845" s="36"/>
      <c r="CK845" s="36"/>
      <c r="CL845" s="36"/>
      <c r="CM845" s="36"/>
      <c r="CN845" s="36"/>
      <c r="CO845" s="36"/>
      <c r="CP845" s="36"/>
      <c r="CQ845" s="36"/>
      <c r="CR845" s="36"/>
      <c r="CS845" s="36"/>
      <c r="CT845" s="36"/>
      <c r="CU845" s="36"/>
      <c r="CV845" s="36"/>
      <c r="CW845" s="36"/>
      <c r="CX845" s="36"/>
      <c r="CY845" s="36"/>
      <c r="CZ845" s="36"/>
      <c r="DA845" s="36"/>
      <c r="DB845" s="36"/>
      <c r="DC845" s="36"/>
      <c r="DD845" s="36"/>
      <c r="DE845" s="36"/>
      <c r="DF845" s="36"/>
      <c r="DG845" s="36"/>
      <c r="DH845" s="36"/>
      <c r="DI845" s="36"/>
      <c r="DJ845" s="36"/>
      <c r="DK845" s="36"/>
      <c r="DL845" s="36"/>
      <c r="DM845" s="36"/>
      <c r="DN845" s="36"/>
      <c r="DO845" s="36"/>
      <c r="DP845" s="36"/>
      <c r="DQ845" s="36"/>
      <c r="DR845" s="36"/>
      <c r="DS845" s="36"/>
      <c r="DT845" s="36"/>
      <c r="DU845" s="36"/>
      <c r="DV845" s="36"/>
      <c r="DW845" s="36"/>
      <c r="DX845" s="36"/>
      <c r="DY845" s="36"/>
      <c r="DZ845" s="36"/>
      <c r="EA845" s="36"/>
      <c r="EB845" s="36"/>
      <c r="EC845" s="36"/>
      <c r="ED845" s="36"/>
      <c r="EE845" s="36"/>
      <c r="EF845" s="36"/>
      <c r="EG845" s="36"/>
      <c r="EH845" s="36"/>
      <c r="EI845" s="36"/>
      <c r="EJ845" s="36"/>
      <c r="EK845" s="36"/>
      <c r="EL845" s="36"/>
      <c r="EM845" s="36"/>
      <c r="EN845" s="36"/>
      <c r="EO845" s="36"/>
      <c r="EP845" s="36"/>
      <c r="EQ845" s="36"/>
      <c r="ER845" s="36"/>
      <c r="ES845" s="36"/>
      <c r="ET845" s="36"/>
      <c r="EU845" s="36"/>
      <c r="EV845" s="36"/>
      <c r="EW845" s="36"/>
      <c r="EX845" s="36"/>
      <c r="EY845" s="36"/>
      <c r="EZ845" s="36"/>
      <c r="FA845" s="36"/>
      <c r="FB845" s="36"/>
      <c r="FC845" s="36"/>
      <c r="FD845" s="36"/>
      <c r="FE845" s="36"/>
      <c r="FF845" s="36"/>
      <c r="FG845" s="36"/>
      <c r="FH845" s="36"/>
      <c r="FI845" s="36"/>
      <c r="FJ845" s="36"/>
      <c r="FK845" s="36"/>
      <c r="FL845" s="36"/>
      <c r="FM845" s="36"/>
      <c r="FN845" s="36"/>
      <c r="FO845" s="36"/>
      <c r="FP845" s="36"/>
      <c r="FQ845" s="36"/>
      <c r="FR845" s="36"/>
      <c r="FS845" s="36"/>
      <c r="FT845" s="36"/>
      <c r="FU845" s="36"/>
      <c r="FV845" s="36"/>
      <c r="FW845" s="36"/>
      <c r="FX845" s="36"/>
      <c r="FY845" s="36"/>
      <c r="FZ845" s="36"/>
      <c r="GA845" s="36"/>
      <c r="GB845" s="36"/>
      <c r="GC845" s="36"/>
      <c r="GD845" s="36"/>
      <c r="GE845" s="36"/>
      <c r="GF845" s="36"/>
      <c r="GG845" s="36"/>
      <c r="GH845" s="36"/>
      <c r="GI845" s="36"/>
      <c r="GJ845" s="36"/>
      <c r="GK845" s="36"/>
      <c r="GL845" s="36"/>
      <c r="GM845" s="36"/>
      <c r="GN845" s="36"/>
      <c r="GO845" s="36"/>
      <c r="GP845" s="36"/>
      <c r="GQ845" s="36"/>
      <c r="GR845" s="36"/>
      <c r="GS845" s="36"/>
      <c r="GT845" s="36"/>
      <c r="GU845" s="36"/>
      <c r="GV845" s="36"/>
      <c r="GW845" s="36"/>
      <c r="GX845" s="36"/>
      <c r="GY845" s="36"/>
      <c r="GZ845" s="36"/>
      <c r="HA845" s="36"/>
      <c r="HB845" s="36"/>
      <c r="HC845" s="36"/>
    </row>
    <row r="846" spans="1:211" s="38" customFormat="1" x14ac:dyDescent="0.25">
      <c r="A846" s="51"/>
      <c r="B846" s="97"/>
      <c r="C846" s="98"/>
      <c r="D846" s="19"/>
      <c r="E846" s="19"/>
      <c r="F846" s="19"/>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c r="BV846" s="36"/>
      <c r="BW846" s="36"/>
      <c r="BX846" s="36"/>
      <c r="BY846" s="36"/>
      <c r="BZ846" s="36"/>
      <c r="CA846" s="36"/>
      <c r="CB846" s="36"/>
      <c r="CC846" s="36"/>
      <c r="CD846" s="36"/>
      <c r="CE846" s="36"/>
      <c r="CF846" s="36"/>
      <c r="CG846" s="36"/>
      <c r="CH846" s="36"/>
      <c r="CI846" s="36"/>
      <c r="CJ846" s="36"/>
      <c r="CK846" s="36"/>
      <c r="CL846" s="36"/>
      <c r="CM846" s="36"/>
      <c r="CN846" s="36"/>
      <c r="CO846" s="36"/>
      <c r="CP846" s="36"/>
      <c r="CQ846" s="36"/>
      <c r="CR846" s="36"/>
      <c r="CS846" s="36"/>
      <c r="CT846" s="36"/>
      <c r="CU846" s="36"/>
      <c r="CV846" s="36"/>
      <c r="CW846" s="36"/>
      <c r="CX846" s="36"/>
      <c r="CY846" s="36"/>
      <c r="CZ846" s="36"/>
      <c r="DA846" s="36"/>
      <c r="DB846" s="36"/>
      <c r="DC846" s="36"/>
      <c r="DD846" s="36"/>
      <c r="DE846" s="36"/>
      <c r="DF846" s="36"/>
      <c r="DG846" s="36"/>
      <c r="DH846" s="36"/>
      <c r="DI846" s="36"/>
      <c r="DJ846" s="36"/>
      <c r="DK846" s="36"/>
      <c r="DL846" s="36"/>
      <c r="DM846" s="36"/>
      <c r="DN846" s="36"/>
      <c r="DO846" s="36"/>
      <c r="DP846" s="36"/>
      <c r="DQ846" s="36"/>
      <c r="DR846" s="36"/>
      <c r="DS846" s="36"/>
      <c r="DT846" s="36"/>
      <c r="DU846" s="36"/>
      <c r="DV846" s="36"/>
      <c r="DW846" s="36"/>
      <c r="DX846" s="36"/>
      <c r="DY846" s="36"/>
      <c r="DZ846" s="36"/>
      <c r="EA846" s="36"/>
      <c r="EB846" s="36"/>
      <c r="EC846" s="36"/>
      <c r="ED846" s="36"/>
      <c r="EE846" s="36"/>
      <c r="EF846" s="36"/>
      <c r="EG846" s="36"/>
      <c r="EH846" s="36"/>
      <c r="EI846" s="36"/>
      <c r="EJ846" s="36"/>
      <c r="EK846" s="36"/>
      <c r="EL846" s="36"/>
      <c r="EM846" s="36"/>
      <c r="EN846" s="36"/>
      <c r="EO846" s="36"/>
      <c r="EP846" s="36"/>
      <c r="EQ846" s="36"/>
      <c r="ER846" s="36"/>
      <c r="ES846" s="36"/>
      <c r="ET846" s="36"/>
      <c r="EU846" s="36"/>
      <c r="EV846" s="36"/>
      <c r="EW846" s="36"/>
      <c r="EX846" s="36"/>
      <c r="EY846" s="36"/>
      <c r="EZ846" s="36"/>
      <c r="FA846" s="36"/>
      <c r="FB846" s="36"/>
      <c r="FC846" s="36"/>
      <c r="FD846" s="36"/>
      <c r="FE846" s="36"/>
      <c r="FF846" s="36"/>
      <c r="FG846" s="36"/>
      <c r="FH846" s="36"/>
      <c r="FI846" s="36"/>
      <c r="FJ846" s="36"/>
      <c r="FK846" s="36"/>
      <c r="FL846" s="36"/>
      <c r="FM846" s="36"/>
      <c r="FN846" s="36"/>
      <c r="FO846" s="36"/>
      <c r="FP846" s="36"/>
      <c r="FQ846" s="36"/>
      <c r="FR846" s="36"/>
      <c r="FS846" s="36"/>
      <c r="FT846" s="36"/>
      <c r="FU846" s="36"/>
      <c r="FV846" s="36"/>
      <c r="FW846" s="36"/>
      <c r="FX846" s="36"/>
      <c r="FY846" s="36"/>
      <c r="FZ846" s="36"/>
      <c r="GA846" s="36"/>
      <c r="GB846" s="36"/>
      <c r="GC846" s="36"/>
      <c r="GD846" s="36"/>
      <c r="GE846" s="36"/>
      <c r="GF846" s="36"/>
      <c r="GG846" s="36"/>
      <c r="GH846" s="36"/>
      <c r="GI846" s="36"/>
      <c r="GJ846" s="36"/>
      <c r="GK846" s="36"/>
      <c r="GL846" s="36"/>
      <c r="GM846" s="36"/>
      <c r="GN846" s="36"/>
      <c r="GO846" s="36"/>
      <c r="GP846" s="36"/>
      <c r="GQ846" s="36"/>
      <c r="GR846" s="36"/>
      <c r="GS846" s="36"/>
      <c r="GT846" s="36"/>
      <c r="GU846" s="36"/>
      <c r="GV846" s="36"/>
      <c r="GW846" s="36"/>
      <c r="GX846" s="36"/>
      <c r="GY846" s="36"/>
      <c r="GZ846" s="36"/>
      <c r="HA846" s="36"/>
      <c r="HB846" s="36"/>
      <c r="HC846" s="36"/>
    </row>
    <row r="847" spans="1:211" s="38" customFormat="1" x14ac:dyDescent="0.25">
      <c r="A847" s="51"/>
      <c r="B847" s="97"/>
      <c r="C847" s="98"/>
      <c r="D847" s="19"/>
      <c r="E847" s="19"/>
      <c r="F847" s="19"/>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c r="BU847" s="36"/>
      <c r="BV847" s="36"/>
      <c r="BW847" s="36"/>
      <c r="BX847" s="36"/>
      <c r="BY847" s="36"/>
      <c r="BZ847" s="36"/>
      <c r="CA847" s="36"/>
      <c r="CB847" s="36"/>
      <c r="CC847" s="36"/>
      <c r="CD847" s="36"/>
      <c r="CE847" s="36"/>
      <c r="CF847" s="36"/>
      <c r="CG847" s="36"/>
      <c r="CH847" s="36"/>
      <c r="CI847" s="36"/>
      <c r="CJ847" s="36"/>
      <c r="CK847" s="36"/>
      <c r="CL847" s="36"/>
      <c r="CM847" s="36"/>
      <c r="CN847" s="36"/>
      <c r="CO847" s="36"/>
      <c r="CP847" s="36"/>
      <c r="CQ847" s="36"/>
      <c r="CR847" s="36"/>
      <c r="CS847" s="36"/>
      <c r="CT847" s="36"/>
      <c r="CU847" s="36"/>
      <c r="CV847" s="36"/>
      <c r="CW847" s="36"/>
      <c r="CX847" s="36"/>
      <c r="CY847" s="36"/>
      <c r="CZ847" s="36"/>
      <c r="DA847" s="36"/>
      <c r="DB847" s="36"/>
      <c r="DC847" s="36"/>
      <c r="DD847" s="36"/>
      <c r="DE847" s="36"/>
      <c r="DF847" s="36"/>
      <c r="DG847" s="36"/>
      <c r="DH847" s="36"/>
      <c r="DI847" s="36"/>
      <c r="DJ847" s="36"/>
      <c r="DK847" s="36"/>
      <c r="DL847" s="36"/>
      <c r="DM847" s="36"/>
      <c r="DN847" s="36"/>
      <c r="DO847" s="36"/>
      <c r="DP847" s="36"/>
      <c r="DQ847" s="36"/>
      <c r="DR847" s="36"/>
      <c r="DS847" s="36"/>
      <c r="DT847" s="36"/>
      <c r="DU847" s="36"/>
      <c r="DV847" s="36"/>
      <c r="DW847" s="36"/>
      <c r="DX847" s="36"/>
      <c r="DY847" s="36"/>
      <c r="DZ847" s="36"/>
      <c r="EA847" s="36"/>
      <c r="EB847" s="36"/>
      <c r="EC847" s="36"/>
      <c r="ED847" s="36"/>
      <c r="EE847" s="36"/>
      <c r="EF847" s="36"/>
      <c r="EG847" s="36"/>
      <c r="EH847" s="36"/>
      <c r="EI847" s="36"/>
      <c r="EJ847" s="36"/>
      <c r="EK847" s="36"/>
      <c r="EL847" s="36"/>
      <c r="EM847" s="36"/>
      <c r="EN847" s="36"/>
      <c r="EO847" s="36"/>
      <c r="EP847" s="36"/>
      <c r="EQ847" s="36"/>
      <c r="ER847" s="36"/>
      <c r="ES847" s="36"/>
      <c r="ET847" s="36"/>
      <c r="EU847" s="36"/>
      <c r="EV847" s="36"/>
      <c r="EW847" s="36"/>
      <c r="EX847" s="36"/>
      <c r="EY847" s="36"/>
      <c r="EZ847" s="36"/>
      <c r="FA847" s="36"/>
      <c r="FB847" s="36"/>
      <c r="FC847" s="36"/>
      <c r="FD847" s="36"/>
      <c r="FE847" s="36"/>
      <c r="FF847" s="36"/>
      <c r="FG847" s="36"/>
      <c r="FH847" s="36"/>
      <c r="FI847" s="36"/>
      <c r="FJ847" s="36"/>
      <c r="FK847" s="36"/>
      <c r="FL847" s="36"/>
      <c r="FM847" s="36"/>
      <c r="FN847" s="36"/>
      <c r="FO847" s="36"/>
      <c r="FP847" s="36"/>
      <c r="FQ847" s="36"/>
      <c r="FR847" s="36"/>
      <c r="FS847" s="36"/>
      <c r="FT847" s="36"/>
      <c r="FU847" s="36"/>
      <c r="FV847" s="36"/>
      <c r="FW847" s="36"/>
      <c r="FX847" s="36"/>
      <c r="FY847" s="36"/>
      <c r="FZ847" s="36"/>
      <c r="GA847" s="36"/>
      <c r="GB847" s="36"/>
      <c r="GC847" s="36"/>
      <c r="GD847" s="36"/>
      <c r="GE847" s="36"/>
      <c r="GF847" s="36"/>
      <c r="GG847" s="36"/>
      <c r="GH847" s="36"/>
      <c r="GI847" s="36"/>
      <c r="GJ847" s="36"/>
      <c r="GK847" s="36"/>
      <c r="GL847" s="36"/>
      <c r="GM847" s="36"/>
      <c r="GN847" s="36"/>
      <c r="GO847" s="36"/>
      <c r="GP847" s="36"/>
      <c r="GQ847" s="36"/>
      <c r="GR847" s="36"/>
      <c r="GS847" s="36"/>
      <c r="GT847" s="36"/>
      <c r="GU847" s="36"/>
      <c r="GV847" s="36"/>
      <c r="GW847" s="36"/>
      <c r="GX847" s="36"/>
      <c r="GY847" s="36"/>
      <c r="GZ847" s="36"/>
      <c r="HA847" s="36"/>
      <c r="HB847" s="36"/>
      <c r="HC847" s="36"/>
    </row>
    <row r="848" spans="1:211" s="38" customFormat="1" x14ac:dyDescent="0.25">
      <c r="A848" s="51"/>
      <c r="B848" s="97"/>
      <c r="C848" s="98"/>
      <c r="D848" s="19"/>
      <c r="E848" s="19"/>
      <c r="F848" s="19"/>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c r="BU848" s="36"/>
      <c r="BV848" s="36"/>
      <c r="BW848" s="36"/>
      <c r="BX848" s="36"/>
      <c r="BY848" s="36"/>
      <c r="BZ848" s="36"/>
      <c r="CA848" s="36"/>
      <c r="CB848" s="36"/>
      <c r="CC848" s="36"/>
      <c r="CD848" s="36"/>
      <c r="CE848" s="36"/>
      <c r="CF848" s="36"/>
      <c r="CG848" s="36"/>
      <c r="CH848" s="36"/>
      <c r="CI848" s="36"/>
      <c r="CJ848" s="36"/>
      <c r="CK848" s="36"/>
      <c r="CL848" s="36"/>
      <c r="CM848" s="36"/>
      <c r="CN848" s="36"/>
      <c r="CO848" s="36"/>
      <c r="CP848" s="36"/>
      <c r="CQ848" s="36"/>
      <c r="CR848" s="36"/>
      <c r="CS848" s="36"/>
      <c r="CT848" s="36"/>
      <c r="CU848" s="36"/>
      <c r="CV848" s="36"/>
      <c r="CW848" s="36"/>
      <c r="CX848" s="36"/>
      <c r="CY848" s="36"/>
      <c r="CZ848" s="36"/>
      <c r="DA848" s="36"/>
      <c r="DB848" s="36"/>
      <c r="DC848" s="36"/>
      <c r="DD848" s="36"/>
      <c r="DE848" s="36"/>
      <c r="DF848" s="36"/>
      <c r="DG848" s="36"/>
      <c r="DH848" s="36"/>
      <c r="DI848" s="36"/>
      <c r="DJ848" s="36"/>
      <c r="DK848" s="36"/>
      <c r="DL848" s="36"/>
      <c r="DM848" s="36"/>
      <c r="DN848" s="36"/>
      <c r="DO848" s="36"/>
      <c r="DP848" s="36"/>
      <c r="DQ848" s="36"/>
      <c r="DR848" s="36"/>
      <c r="DS848" s="36"/>
      <c r="DT848" s="36"/>
      <c r="DU848" s="36"/>
      <c r="DV848" s="36"/>
      <c r="DW848" s="36"/>
      <c r="DX848" s="36"/>
      <c r="DY848" s="36"/>
      <c r="DZ848" s="36"/>
      <c r="EA848" s="36"/>
      <c r="EB848" s="36"/>
      <c r="EC848" s="36"/>
      <c r="ED848" s="36"/>
      <c r="EE848" s="36"/>
      <c r="EF848" s="36"/>
      <c r="EG848" s="36"/>
      <c r="EH848" s="36"/>
      <c r="EI848" s="36"/>
      <c r="EJ848" s="36"/>
      <c r="EK848" s="36"/>
      <c r="EL848" s="36"/>
      <c r="EM848" s="36"/>
      <c r="EN848" s="36"/>
      <c r="EO848" s="36"/>
      <c r="EP848" s="36"/>
      <c r="EQ848" s="36"/>
      <c r="ER848" s="36"/>
      <c r="ES848" s="36"/>
      <c r="ET848" s="36"/>
      <c r="EU848" s="36"/>
      <c r="EV848" s="36"/>
      <c r="EW848" s="36"/>
      <c r="EX848" s="36"/>
      <c r="EY848" s="36"/>
      <c r="EZ848" s="36"/>
      <c r="FA848" s="36"/>
      <c r="FB848" s="36"/>
      <c r="FC848" s="36"/>
      <c r="FD848" s="36"/>
      <c r="FE848" s="36"/>
      <c r="FF848" s="36"/>
      <c r="FG848" s="36"/>
      <c r="FH848" s="36"/>
      <c r="FI848" s="36"/>
      <c r="FJ848" s="36"/>
      <c r="FK848" s="36"/>
      <c r="FL848" s="36"/>
      <c r="FM848" s="36"/>
      <c r="FN848" s="36"/>
      <c r="FO848" s="36"/>
      <c r="FP848" s="36"/>
      <c r="FQ848" s="36"/>
      <c r="FR848" s="36"/>
      <c r="FS848" s="36"/>
      <c r="FT848" s="36"/>
      <c r="FU848" s="36"/>
      <c r="FV848" s="36"/>
      <c r="FW848" s="36"/>
      <c r="FX848" s="36"/>
      <c r="FY848" s="36"/>
      <c r="FZ848" s="36"/>
      <c r="GA848" s="36"/>
      <c r="GB848" s="36"/>
      <c r="GC848" s="36"/>
      <c r="GD848" s="36"/>
      <c r="GE848" s="36"/>
      <c r="GF848" s="36"/>
      <c r="GG848" s="36"/>
      <c r="GH848" s="36"/>
      <c r="GI848" s="36"/>
      <c r="GJ848" s="36"/>
      <c r="GK848" s="36"/>
      <c r="GL848" s="36"/>
      <c r="GM848" s="36"/>
      <c r="GN848" s="36"/>
      <c r="GO848" s="36"/>
      <c r="GP848" s="36"/>
      <c r="GQ848" s="36"/>
      <c r="GR848" s="36"/>
      <c r="GS848" s="36"/>
      <c r="GT848" s="36"/>
      <c r="GU848" s="36"/>
      <c r="GV848" s="36"/>
      <c r="GW848" s="36"/>
      <c r="GX848" s="36"/>
      <c r="GY848" s="36"/>
      <c r="GZ848" s="36"/>
      <c r="HA848" s="36"/>
      <c r="HB848" s="36"/>
      <c r="HC848" s="36"/>
    </row>
    <row r="849" spans="1:211" s="38" customFormat="1" x14ac:dyDescent="0.25">
      <c r="A849" s="51"/>
      <c r="B849" s="97"/>
      <c r="C849" s="98"/>
      <c r="D849" s="19"/>
      <c r="E849" s="19"/>
      <c r="F849" s="19"/>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c r="BU849" s="36"/>
      <c r="BV849" s="36"/>
      <c r="BW849" s="36"/>
      <c r="BX849" s="36"/>
      <c r="BY849" s="36"/>
      <c r="BZ849" s="36"/>
      <c r="CA849" s="36"/>
      <c r="CB849" s="36"/>
      <c r="CC849" s="36"/>
      <c r="CD849" s="36"/>
      <c r="CE849" s="36"/>
      <c r="CF849" s="36"/>
      <c r="CG849" s="36"/>
      <c r="CH849" s="36"/>
      <c r="CI849" s="36"/>
      <c r="CJ849" s="36"/>
      <c r="CK849" s="36"/>
      <c r="CL849" s="36"/>
      <c r="CM849" s="36"/>
      <c r="CN849" s="36"/>
      <c r="CO849" s="36"/>
      <c r="CP849" s="36"/>
      <c r="CQ849" s="36"/>
      <c r="CR849" s="36"/>
      <c r="CS849" s="36"/>
      <c r="CT849" s="36"/>
      <c r="CU849" s="36"/>
      <c r="CV849" s="36"/>
      <c r="CW849" s="36"/>
      <c r="CX849" s="36"/>
      <c r="CY849" s="36"/>
      <c r="CZ849" s="36"/>
      <c r="DA849" s="36"/>
      <c r="DB849" s="36"/>
      <c r="DC849" s="36"/>
      <c r="DD849" s="36"/>
      <c r="DE849" s="36"/>
      <c r="DF849" s="36"/>
      <c r="DG849" s="36"/>
      <c r="DH849" s="36"/>
      <c r="DI849" s="36"/>
      <c r="DJ849" s="36"/>
      <c r="DK849" s="36"/>
      <c r="DL849" s="36"/>
      <c r="DM849" s="36"/>
      <c r="DN849" s="36"/>
      <c r="DO849" s="36"/>
      <c r="DP849" s="36"/>
      <c r="DQ849" s="36"/>
      <c r="DR849" s="36"/>
      <c r="DS849" s="36"/>
      <c r="DT849" s="36"/>
      <c r="DU849" s="36"/>
      <c r="DV849" s="36"/>
      <c r="DW849" s="36"/>
      <c r="DX849" s="36"/>
      <c r="DY849" s="36"/>
      <c r="DZ849" s="36"/>
      <c r="EA849" s="36"/>
      <c r="EB849" s="36"/>
      <c r="EC849" s="36"/>
      <c r="ED849" s="36"/>
      <c r="EE849" s="36"/>
      <c r="EF849" s="36"/>
      <c r="EG849" s="36"/>
      <c r="EH849" s="36"/>
      <c r="EI849" s="36"/>
      <c r="EJ849" s="36"/>
      <c r="EK849" s="36"/>
      <c r="EL849" s="36"/>
      <c r="EM849" s="36"/>
      <c r="EN849" s="36"/>
      <c r="EO849" s="36"/>
      <c r="EP849" s="36"/>
      <c r="EQ849" s="36"/>
      <c r="ER849" s="36"/>
      <c r="ES849" s="36"/>
      <c r="ET849" s="36"/>
      <c r="EU849" s="36"/>
      <c r="EV849" s="36"/>
      <c r="EW849" s="36"/>
      <c r="EX849" s="36"/>
      <c r="EY849" s="36"/>
      <c r="EZ849" s="36"/>
      <c r="FA849" s="36"/>
      <c r="FB849" s="36"/>
      <c r="FC849" s="36"/>
      <c r="FD849" s="36"/>
      <c r="FE849" s="36"/>
      <c r="FF849" s="36"/>
      <c r="FG849" s="36"/>
      <c r="FH849" s="36"/>
      <c r="FI849" s="36"/>
      <c r="FJ849" s="36"/>
      <c r="FK849" s="36"/>
      <c r="FL849" s="36"/>
      <c r="FM849" s="36"/>
      <c r="FN849" s="36"/>
      <c r="FO849" s="36"/>
      <c r="FP849" s="36"/>
      <c r="FQ849" s="36"/>
      <c r="FR849" s="36"/>
      <c r="FS849" s="36"/>
      <c r="FT849" s="36"/>
      <c r="FU849" s="36"/>
      <c r="FV849" s="36"/>
      <c r="FW849" s="36"/>
      <c r="FX849" s="36"/>
      <c r="FY849" s="36"/>
      <c r="FZ849" s="36"/>
      <c r="GA849" s="36"/>
      <c r="GB849" s="36"/>
      <c r="GC849" s="36"/>
      <c r="GD849" s="36"/>
      <c r="GE849" s="36"/>
      <c r="GF849" s="36"/>
      <c r="GG849" s="36"/>
      <c r="GH849" s="36"/>
      <c r="GI849" s="36"/>
      <c r="GJ849" s="36"/>
      <c r="GK849" s="36"/>
      <c r="GL849" s="36"/>
      <c r="GM849" s="36"/>
      <c r="GN849" s="36"/>
      <c r="GO849" s="36"/>
      <c r="GP849" s="36"/>
      <c r="GQ849" s="36"/>
      <c r="GR849" s="36"/>
      <c r="GS849" s="36"/>
      <c r="GT849" s="36"/>
      <c r="GU849" s="36"/>
      <c r="GV849" s="36"/>
      <c r="GW849" s="36"/>
      <c r="GX849" s="36"/>
      <c r="GY849" s="36"/>
      <c r="GZ849" s="36"/>
      <c r="HA849" s="36"/>
      <c r="HB849" s="36"/>
      <c r="HC849" s="36"/>
    </row>
    <row r="850" spans="1:211" s="38" customFormat="1" x14ac:dyDescent="0.25">
      <c r="A850" s="51"/>
      <c r="B850" s="97"/>
      <c r="C850" s="98"/>
      <c r="D850" s="19"/>
      <c r="E850" s="19"/>
      <c r="F850" s="19"/>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c r="BU850" s="36"/>
      <c r="BV850" s="36"/>
      <c r="BW850" s="36"/>
      <c r="BX850" s="36"/>
      <c r="BY850" s="36"/>
      <c r="BZ850" s="36"/>
      <c r="CA850" s="36"/>
      <c r="CB850" s="36"/>
      <c r="CC850" s="36"/>
      <c r="CD850" s="36"/>
      <c r="CE850" s="36"/>
      <c r="CF850" s="36"/>
      <c r="CG850" s="36"/>
      <c r="CH850" s="36"/>
      <c r="CI850" s="36"/>
      <c r="CJ850" s="36"/>
      <c r="CK850" s="36"/>
      <c r="CL850" s="36"/>
      <c r="CM850" s="36"/>
      <c r="CN850" s="36"/>
      <c r="CO850" s="36"/>
      <c r="CP850" s="36"/>
      <c r="CQ850" s="36"/>
      <c r="CR850" s="36"/>
      <c r="CS850" s="36"/>
      <c r="CT850" s="36"/>
      <c r="CU850" s="36"/>
      <c r="CV850" s="36"/>
      <c r="CW850" s="36"/>
      <c r="CX850" s="36"/>
      <c r="CY850" s="36"/>
      <c r="CZ850" s="36"/>
      <c r="DA850" s="36"/>
      <c r="DB850" s="36"/>
      <c r="DC850" s="36"/>
      <c r="DD850" s="36"/>
      <c r="DE850" s="36"/>
      <c r="DF850" s="36"/>
      <c r="DG850" s="36"/>
      <c r="DH850" s="36"/>
      <c r="DI850" s="36"/>
      <c r="DJ850" s="36"/>
      <c r="DK850" s="36"/>
      <c r="DL850" s="36"/>
      <c r="DM850" s="36"/>
      <c r="DN850" s="36"/>
      <c r="DO850" s="36"/>
      <c r="DP850" s="36"/>
      <c r="DQ850" s="36"/>
      <c r="DR850" s="36"/>
      <c r="DS850" s="36"/>
      <c r="DT850" s="36"/>
      <c r="DU850" s="36"/>
      <c r="DV850" s="36"/>
      <c r="DW850" s="36"/>
      <c r="DX850" s="36"/>
      <c r="DY850" s="36"/>
      <c r="DZ850" s="36"/>
      <c r="EA850" s="36"/>
      <c r="EB850" s="36"/>
      <c r="EC850" s="36"/>
      <c r="ED850" s="36"/>
      <c r="EE850" s="36"/>
      <c r="EF850" s="36"/>
      <c r="EG850" s="36"/>
      <c r="EH850" s="36"/>
      <c r="EI850" s="36"/>
      <c r="EJ850" s="36"/>
      <c r="EK850" s="36"/>
      <c r="EL850" s="36"/>
      <c r="EM850" s="36"/>
      <c r="EN850" s="36"/>
      <c r="EO850" s="36"/>
      <c r="EP850" s="36"/>
      <c r="EQ850" s="36"/>
      <c r="ER850" s="36"/>
      <c r="ES850" s="36"/>
      <c r="ET850" s="36"/>
      <c r="EU850" s="36"/>
      <c r="EV850" s="36"/>
      <c r="EW850" s="36"/>
      <c r="EX850" s="36"/>
      <c r="EY850" s="36"/>
      <c r="EZ850" s="36"/>
      <c r="FA850" s="36"/>
      <c r="FB850" s="36"/>
      <c r="FC850" s="36"/>
      <c r="FD850" s="36"/>
      <c r="FE850" s="36"/>
      <c r="FF850" s="36"/>
      <c r="FG850" s="36"/>
      <c r="FH850" s="36"/>
      <c r="FI850" s="36"/>
      <c r="FJ850" s="36"/>
      <c r="FK850" s="36"/>
      <c r="FL850" s="36"/>
      <c r="FM850" s="36"/>
      <c r="FN850" s="36"/>
      <c r="FO850" s="36"/>
      <c r="FP850" s="36"/>
      <c r="FQ850" s="36"/>
      <c r="FR850" s="36"/>
      <c r="FS850" s="36"/>
      <c r="FT850" s="36"/>
      <c r="FU850" s="36"/>
      <c r="FV850" s="36"/>
      <c r="FW850" s="36"/>
      <c r="FX850" s="36"/>
      <c r="FY850" s="36"/>
      <c r="FZ850" s="36"/>
      <c r="GA850" s="36"/>
      <c r="GB850" s="36"/>
      <c r="GC850" s="36"/>
      <c r="GD850" s="36"/>
      <c r="GE850" s="36"/>
      <c r="GF850" s="36"/>
      <c r="GG850" s="36"/>
      <c r="GH850" s="36"/>
      <c r="GI850" s="36"/>
      <c r="GJ850" s="36"/>
      <c r="GK850" s="36"/>
      <c r="GL850" s="36"/>
      <c r="GM850" s="36"/>
      <c r="GN850" s="36"/>
      <c r="GO850" s="36"/>
      <c r="GP850" s="36"/>
      <c r="GQ850" s="36"/>
      <c r="GR850" s="36"/>
      <c r="GS850" s="36"/>
      <c r="GT850" s="36"/>
      <c r="GU850" s="36"/>
      <c r="GV850" s="36"/>
      <c r="GW850" s="36"/>
      <c r="GX850" s="36"/>
      <c r="GY850" s="36"/>
      <c r="GZ850" s="36"/>
      <c r="HA850" s="36"/>
      <c r="HB850" s="36"/>
      <c r="HC850" s="36"/>
    </row>
    <row r="851" spans="1:211" s="38" customFormat="1" x14ac:dyDescent="0.25">
      <c r="A851" s="51"/>
      <c r="B851" s="97"/>
      <c r="C851" s="98"/>
      <c r="D851" s="19"/>
      <c r="E851" s="19"/>
      <c r="F851" s="19"/>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c r="BU851" s="36"/>
      <c r="BV851" s="36"/>
      <c r="BW851" s="36"/>
      <c r="BX851" s="36"/>
      <c r="BY851" s="36"/>
      <c r="BZ851" s="36"/>
      <c r="CA851" s="36"/>
      <c r="CB851" s="36"/>
      <c r="CC851" s="36"/>
      <c r="CD851" s="36"/>
      <c r="CE851" s="36"/>
      <c r="CF851" s="36"/>
      <c r="CG851" s="36"/>
      <c r="CH851" s="36"/>
      <c r="CI851" s="36"/>
      <c r="CJ851" s="36"/>
      <c r="CK851" s="36"/>
      <c r="CL851" s="36"/>
      <c r="CM851" s="36"/>
      <c r="CN851" s="36"/>
      <c r="CO851" s="36"/>
      <c r="CP851" s="36"/>
      <c r="CQ851" s="36"/>
      <c r="CR851" s="36"/>
      <c r="CS851" s="36"/>
      <c r="CT851" s="36"/>
      <c r="CU851" s="36"/>
      <c r="CV851" s="36"/>
      <c r="CW851" s="36"/>
      <c r="CX851" s="36"/>
      <c r="CY851" s="36"/>
      <c r="CZ851" s="36"/>
      <c r="DA851" s="36"/>
      <c r="DB851" s="36"/>
      <c r="DC851" s="36"/>
      <c r="DD851" s="36"/>
      <c r="DE851" s="36"/>
      <c r="DF851" s="36"/>
      <c r="DG851" s="36"/>
      <c r="DH851" s="36"/>
      <c r="DI851" s="36"/>
      <c r="DJ851" s="36"/>
      <c r="DK851" s="36"/>
      <c r="DL851" s="36"/>
      <c r="DM851" s="36"/>
      <c r="DN851" s="36"/>
      <c r="DO851" s="36"/>
      <c r="DP851" s="36"/>
      <c r="DQ851" s="36"/>
      <c r="DR851" s="36"/>
      <c r="DS851" s="36"/>
      <c r="DT851" s="36"/>
      <c r="DU851" s="36"/>
      <c r="DV851" s="36"/>
      <c r="DW851" s="36"/>
      <c r="DX851" s="36"/>
      <c r="DY851" s="36"/>
      <c r="DZ851" s="36"/>
      <c r="EA851" s="36"/>
      <c r="EB851" s="36"/>
      <c r="EC851" s="36"/>
      <c r="ED851" s="36"/>
      <c r="EE851" s="36"/>
      <c r="EF851" s="36"/>
      <c r="EG851" s="36"/>
      <c r="EH851" s="36"/>
      <c r="EI851" s="36"/>
      <c r="EJ851" s="36"/>
      <c r="EK851" s="36"/>
      <c r="EL851" s="36"/>
      <c r="EM851" s="36"/>
      <c r="EN851" s="36"/>
      <c r="EO851" s="36"/>
      <c r="EP851" s="36"/>
      <c r="EQ851" s="36"/>
      <c r="ER851" s="36"/>
      <c r="ES851" s="36"/>
      <c r="ET851" s="36"/>
      <c r="EU851" s="36"/>
      <c r="EV851" s="36"/>
      <c r="EW851" s="36"/>
      <c r="EX851" s="36"/>
      <c r="EY851" s="36"/>
      <c r="EZ851" s="36"/>
      <c r="FA851" s="36"/>
      <c r="FB851" s="36"/>
      <c r="FC851" s="36"/>
      <c r="FD851" s="36"/>
      <c r="FE851" s="36"/>
      <c r="FF851" s="36"/>
      <c r="FG851" s="36"/>
      <c r="FH851" s="36"/>
      <c r="FI851" s="36"/>
      <c r="FJ851" s="36"/>
      <c r="FK851" s="36"/>
      <c r="FL851" s="36"/>
      <c r="FM851" s="36"/>
      <c r="FN851" s="36"/>
      <c r="FO851" s="36"/>
      <c r="FP851" s="36"/>
      <c r="FQ851" s="36"/>
      <c r="FR851" s="36"/>
      <c r="FS851" s="36"/>
      <c r="FT851" s="36"/>
      <c r="FU851" s="36"/>
      <c r="FV851" s="36"/>
      <c r="FW851" s="36"/>
      <c r="FX851" s="36"/>
      <c r="FY851" s="36"/>
      <c r="FZ851" s="36"/>
      <c r="GA851" s="36"/>
      <c r="GB851" s="36"/>
      <c r="GC851" s="36"/>
      <c r="GD851" s="36"/>
      <c r="GE851" s="36"/>
      <c r="GF851" s="36"/>
      <c r="GG851" s="36"/>
      <c r="GH851" s="36"/>
      <c r="GI851" s="36"/>
      <c r="GJ851" s="36"/>
      <c r="GK851" s="36"/>
      <c r="GL851" s="36"/>
      <c r="GM851" s="36"/>
      <c r="GN851" s="36"/>
      <c r="GO851" s="36"/>
      <c r="GP851" s="36"/>
      <c r="GQ851" s="36"/>
      <c r="GR851" s="36"/>
      <c r="GS851" s="36"/>
      <c r="GT851" s="36"/>
      <c r="GU851" s="36"/>
      <c r="GV851" s="36"/>
      <c r="GW851" s="36"/>
      <c r="GX851" s="36"/>
      <c r="GY851" s="36"/>
      <c r="GZ851" s="36"/>
      <c r="HA851" s="36"/>
      <c r="HB851" s="36"/>
      <c r="HC851" s="36"/>
    </row>
    <row r="852" spans="1:211" s="38" customFormat="1" x14ac:dyDescent="0.25">
      <c r="A852" s="51"/>
      <c r="B852" s="97"/>
      <c r="C852" s="98"/>
      <c r="D852" s="19"/>
      <c r="E852" s="19"/>
      <c r="F852" s="19"/>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c r="BU852" s="36"/>
      <c r="BV852" s="36"/>
      <c r="BW852" s="36"/>
      <c r="BX852" s="36"/>
      <c r="BY852" s="36"/>
      <c r="BZ852" s="36"/>
      <c r="CA852" s="36"/>
      <c r="CB852" s="36"/>
      <c r="CC852" s="36"/>
      <c r="CD852" s="36"/>
      <c r="CE852" s="36"/>
      <c r="CF852" s="36"/>
      <c r="CG852" s="36"/>
      <c r="CH852" s="36"/>
      <c r="CI852" s="36"/>
      <c r="CJ852" s="36"/>
      <c r="CK852" s="36"/>
      <c r="CL852" s="36"/>
      <c r="CM852" s="36"/>
      <c r="CN852" s="36"/>
      <c r="CO852" s="36"/>
      <c r="CP852" s="36"/>
      <c r="CQ852" s="36"/>
      <c r="CR852" s="36"/>
      <c r="CS852" s="36"/>
      <c r="CT852" s="36"/>
      <c r="CU852" s="36"/>
      <c r="CV852" s="36"/>
      <c r="CW852" s="36"/>
      <c r="CX852" s="36"/>
      <c r="CY852" s="36"/>
      <c r="CZ852" s="36"/>
      <c r="DA852" s="36"/>
      <c r="DB852" s="36"/>
      <c r="DC852" s="36"/>
      <c r="DD852" s="36"/>
      <c r="DE852" s="36"/>
      <c r="DF852" s="36"/>
      <c r="DG852" s="36"/>
      <c r="DH852" s="36"/>
      <c r="DI852" s="36"/>
      <c r="DJ852" s="36"/>
      <c r="DK852" s="36"/>
      <c r="DL852" s="36"/>
      <c r="DM852" s="36"/>
      <c r="DN852" s="36"/>
      <c r="DO852" s="36"/>
      <c r="DP852" s="36"/>
      <c r="DQ852" s="36"/>
      <c r="DR852" s="36"/>
      <c r="DS852" s="36"/>
      <c r="DT852" s="36"/>
      <c r="DU852" s="36"/>
      <c r="DV852" s="36"/>
      <c r="DW852" s="36"/>
      <c r="DX852" s="36"/>
      <c r="DY852" s="36"/>
      <c r="DZ852" s="36"/>
      <c r="EA852" s="36"/>
      <c r="EB852" s="36"/>
      <c r="EC852" s="36"/>
      <c r="ED852" s="36"/>
      <c r="EE852" s="36"/>
      <c r="EF852" s="36"/>
      <c r="EG852" s="36"/>
      <c r="EH852" s="36"/>
      <c r="EI852" s="36"/>
      <c r="EJ852" s="36"/>
      <c r="EK852" s="36"/>
      <c r="EL852" s="36"/>
      <c r="EM852" s="36"/>
      <c r="EN852" s="36"/>
      <c r="EO852" s="36"/>
      <c r="EP852" s="36"/>
      <c r="EQ852" s="36"/>
      <c r="ER852" s="36"/>
      <c r="ES852" s="36"/>
      <c r="ET852" s="36"/>
      <c r="EU852" s="36"/>
      <c r="EV852" s="36"/>
      <c r="EW852" s="36"/>
      <c r="EX852" s="36"/>
      <c r="EY852" s="36"/>
      <c r="EZ852" s="36"/>
      <c r="FA852" s="36"/>
      <c r="FB852" s="36"/>
      <c r="FC852" s="36"/>
      <c r="FD852" s="36"/>
      <c r="FE852" s="36"/>
      <c r="FF852" s="36"/>
      <c r="FG852" s="36"/>
      <c r="FH852" s="36"/>
      <c r="FI852" s="36"/>
      <c r="FJ852" s="36"/>
      <c r="FK852" s="36"/>
      <c r="FL852" s="36"/>
      <c r="FM852" s="36"/>
      <c r="FN852" s="36"/>
      <c r="FO852" s="36"/>
      <c r="FP852" s="36"/>
      <c r="FQ852" s="36"/>
      <c r="FR852" s="36"/>
      <c r="FS852" s="36"/>
      <c r="FT852" s="36"/>
      <c r="FU852" s="36"/>
      <c r="FV852" s="36"/>
      <c r="FW852" s="36"/>
      <c r="FX852" s="36"/>
      <c r="FY852" s="36"/>
      <c r="FZ852" s="36"/>
      <c r="GA852" s="36"/>
      <c r="GB852" s="36"/>
      <c r="GC852" s="36"/>
      <c r="GD852" s="36"/>
      <c r="GE852" s="36"/>
      <c r="GF852" s="36"/>
      <c r="GG852" s="36"/>
      <c r="GH852" s="36"/>
      <c r="GI852" s="36"/>
      <c r="GJ852" s="36"/>
      <c r="GK852" s="36"/>
      <c r="GL852" s="36"/>
      <c r="GM852" s="36"/>
      <c r="GN852" s="36"/>
      <c r="GO852" s="36"/>
      <c r="GP852" s="36"/>
      <c r="GQ852" s="36"/>
      <c r="GR852" s="36"/>
      <c r="GS852" s="36"/>
      <c r="GT852" s="36"/>
      <c r="GU852" s="36"/>
      <c r="GV852" s="36"/>
      <c r="GW852" s="36"/>
      <c r="GX852" s="36"/>
      <c r="GY852" s="36"/>
      <c r="GZ852" s="36"/>
      <c r="HA852" s="36"/>
      <c r="HB852" s="36"/>
      <c r="HC852" s="36"/>
    </row>
    <row r="853" spans="1:211" s="38" customFormat="1" x14ac:dyDescent="0.25">
      <c r="A853" s="51"/>
      <c r="B853" s="97"/>
      <c r="C853" s="98"/>
      <c r="D853" s="19"/>
      <c r="E853" s="19"/>
      <c r="F853" s="19"/>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c r="BU853" s="36"/>
      <c r="BV853" s="36"/>
      <c r="BW853" s="36"/>
      <c r="BX853" s="36"/>
      <c r="BY853" s="36"/>
      <c r="BZ853" s="36"/>
      <c r="CA853" s="36"/>
      <c r="CB853" s="36"/>
      <c r="CC853" s="36"/>
      <c r="CD853" s="36"/>
      <c r="CE853" s="36"/>
      <c r="CF853" s="36"/>
      <c r="CG853" s="36"/>
      <c r="CH853" s="36"/>
      <c r="CI853" s="36"/>
      <c r="CJ853" s="36"/>
      <c r="CK853" s="36"/>
      <c r="CL853" s="36"/>
      <c r="CM853" s="36"/>
      <c r="CN853" s="36"/>
      <c r="CO853" s="36"/>
      <c r="CP853" s="36"/>
      <c r="CQ853" s="36"/>
      <c r="CR853" s="36"/>
      <c r="CS853" s="36"/>
      <c r="CT853" s="36"/>
      <c r="CU853" s="36"/>
      <c r="CV853" s="36"/>
      <c r="CW853" s="36"/>
      <c r="CX853" s="36"/>
      <c r="CY853" s="36"/>
      <c r="CZ853" s="36"/>
      <c r="DA853" s="36"/>
      <c r="DB853" s="36"/>
      <c r="DC853" s="36"/>
      <c r="DD853" s="36"/>
      <c r="DE853" s="36"/>
      <c r="DF853" s="36"/>
      <c r="DG853" s="36"/>
      <c r="DH853" s="36"/>
      <c r="DI853" s="36"/>
      <c r="DJ853" s="36"/>
      <c r="DK853" s="36"/>
      <c r="DL853" s="36"/>
      <c r="DM853" s="36"/>
      <c r="DN853" s="36"/>
      <c r="DO853" s="36"/>
      <c r="DP853" s="36"/>
      <c r="DQ853" s="36"/>
      <c r="DR853" s="36"/>
      <c r="DS853" s="36"/>
      <c r="DT853" s="36"/>
      <c r="DU853" s="36"/>
      <c r="DV853" s="36"/>
      <c r="DW853" s="36"/>
      <c r="DX853" s="36"/>
      <c r="DY853" s="36"/>
      <c r="DZ853" s="36"/>
      <c r="EA853" s="36"/>
      <c r="EB853" s="36"/>
      <c r="EC853" s="36"/>
      <c r="ED853" s="36"/>
      <c r="EE853" s="36"/>
      <c r="EF853" s="36"/>
      <c r="EG853" s="36"/>
      <c r="EH853" s="36"/>
      <c r="EI853" s="36"/>
      <c r="EJ853" s="36"/>
      <c r="EK853" s="36"/>
      <c r="EL853" s="36"/>
      <c r="EM853" s="36"/>
      <c r="EN853" s="36"/>
      <c r="EO853" s="36"/>
      <c r="EP853" s="36"/>
      <c r="EQ853" s="36"/>
      <c r="ER853" s="36"/>
      <c r="ES853" s="36"/>
      <c r="ET853" s="36"/>
      <c r="EU853" s="36"/>
      <c r="EV853" s="36"/>
      <c r="EW853" s="36"/>
      <c r="EX853" s="36"/>
      <c r="EY853" s="36"/>
      <c r="EZ853" s="36"/>
      <c r="FA853" s="36"/>
      <c r="FB853" s="36"/>
      <c r="FC853" s="36"/>
      <c r="FD853" s="36"/>
      <c r="FE853" s="36"/>
      <c r="FF853" s="36"/>
      <c r="FG853" s="36"/>
      <c r="FH853" s="36"/>
      <c r="FI853" s="36"/>
      <c r="FJ853" s="36"/>
      <c r="FK853" s="36"/>
      <c r="FL853" s="36"/>
      <c r="FM853" s="36"/>
      <c r="FN853" s="36"/>
      <c r="FO853" s="36"/>
      <c r="FP853" s="36"/>
      <c r="FQ853" s="36"/>
      <c r="FR853" s="36"/>
      <c r="FS853" s="36"/>
      <c r="FT853" s="36"/>
      <c r="FU853" s="36"/>
      <c r="FV853" s="36"/>
      <c r="FW853" s="36"/>
      <c r="FX853" s="36"/>
      <c r="FY853" s="36"/>
      <c r="FZ853" s="36"/>
      <c r="GA853" s="36"/>
      <c r="GB853" s="36"/>
      <c r="GC853" s="36"/>
      <c r="GD853" s="36"/>
      <c r="GE853" s="36"/>
      <c r="GF853" s="36"/>
      <c r="GG853" s="36"/>
      <c r="GH853" s="36"/>
      <c r="GI853" s="36"/>
      <c r="GJ853" s="36"/>
      <c r="GK853" s="36"/>
      <c r="GL853" s="36"/>
      <c r="GM853" s="36"/>
      <c r="GN853" s="36"/>
      <c r="GO853" s="36"/>
      <c r="GP853" s="36"/>
      <c r="GQ853" s="36"/>
      <c r="GR853" s="36"/>
      <c r="GS853" s="36"/>
      <c r="GT853" s="36"/>
      <c r="GU853" s="36"/>
      <c r="GV853" s="36"/>
      <c r="GW853" s="36"/>
      <c r="GX853" s="36"/>
      <c r="GY853" s="36"/>
      <c r="GZ853" s="36"/>
      <c r="HA853" s="36"/>
      <c r="HB853" s="36"/>
      <c r="HC853" s="36"/>
    </row>
    <row r="854" spans="1:211" s="38" customFormat="1" x14ac:dyDescent="0.25">
      <c r="A854" s="51"/>
      <c r="B854" s="97"/>
      <c r="C854" s="98"/>
      <c r="D854" s="19"/>
      <c r="E854" s="19"/>
      <c r="F854" s="19"/>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c r="BU854" s="36"/>
      <c r="BV854" s="36"/>
      <c r="BW854" s="36"/>
      <c r="BX854" s="36"/>
      <c r="BY854" s="36"/>
      <c r="BZ854" s="36"/>
      <c r="CA854" s="36"/>
      <c r="CB854" s="36"/>
      <c r="CC854" s="36"/>
      <c r="CD854" s="36"/>
      <c r="CE854" s="36"/>
      <c r="CF854" s="36"/>
      <c r="CG854" s="36"/>
      <c r="CH854" s="36"/>
      <c r="CI854" s="36"/>
      <c r="CJ854" s="36"/>
      <c r="CK854" s="36"/>
      <c r="CL854" s="36"/>
      <c r="CM854" s="36"/>
      <c r="CN854" s="36"/>
      <c r="CO854" s="36"/>
      <c r="CP854" s="36"/>
      <c r="CQ854" s="36"/>
      <c r="CR854" s="36"/>
      <c r="CS854" s="36"/>
      <c r="CT854" s="36"/>
      <c r="CU854" s="36"/>
      <c r="CV854" s="36"/>
      <c r="CW854" s="36"/>
      <c r="CX854" s="36"/>
      <c r="CY854" s="36"/>
      <c r="CZ854" s="36"/>
      <c r="DA854" s="36"/>
      <c r="DB854" s="36"/>
      <c r="DC854" s="36"/>
      <c r="DD854" s="36"/>
      <c r="DE854" s="36"/>
      <c r="DF854" s="36"/>
      <c r="DG854" s="36"/>
      <c r="DH854" s="36"/>
      <c r="DI854" s="36"/>
      <c r="DJ854" s="36"/>
      <c r="DK854" s="36"/>
      <c r="DL854" s="36"/>
      <c r="DM854" s="36"/>
      <c r="DN854" s="36"/>
      <c r="DO854" s="36"/>
      <c r="DP854" s="36"/>
      <c r="DQ854" s="36"/>
      <c r="DR854" s="36"/>
      <c r="DS854" s="36"/>
      <c r="DT854" s="36"/>
      <c r="DU854" s="36"/>
      <c r="DV854" s="36"/>
      <c r="DW854" s="36"/>
      <c r="DX854" s="36"/>
      <c r="DY854" s="36"/>
      <c r="DZ854" s="36"/>
      <c r="EA854" s="36"/>
      <c r="EB854" s="36"/>
      <c r="EC854" s="36"/>
      <c r="ED854" s="36"/>
      <c r="EE854" s="36"/>
      <c r="EF854" s="36"/>
      <c r="EG854" s="36"/>
      <c r="EH854" s="36"/>
      <c r="EI854" s="36"/>
      <c r="EJ854" s="36"/>
      <c r="EK854" s="36"/>
      <c r="EL854" s="36"/>
      <c r="EM854" s="36"/>
      <c r="EN854" s="36"/>
      <c r="EO854" s="36"/>
      <c r="EP854" s="36"/>
      <c r="EQ854" s="36"/>
      <c r="ER854" s="36"/>
      <c r="ES854" s="36"/>
      <c r="ET854" s="36"/>
      <c r="EU854" s="36"/>
      <c r="EV854" s="36"/>
      <c r="EW854" s="36"/>
      <c r="EX854" s="36"/>
      <c r="EY854" s="36"/>
      <c r="EZ854" s="36"/>
      <c r="FA854" s="36"/>
      <c r="FB854" s="36"/>
      <c r="FC854" s="36"/>
      <c r="FD854" s="36"/>
      <c r="FE854" s="36"/>
      <c r="FF854" s="36"/>
      <c r="FG854" s="36"/>
      <c r="FH854" s="36"/>
      <c r="FI854" s="36"/>
      <c r="FJ854" s="36"/>
      <c r="FK854" s="36"/>
      <c r="FL854" s="36"/>
      <c r="FM854" s="36"/>
      <c r="FN854" s="36"/>
      <c r="FO854" s="36"/>
      <c r="FP854" s="36"/>
      <c r="FQ854" s="36"/>
      <c r="FR854" s="36"/>
      <c r="FS854" s="36"/>
      <c r="FT854" s="36"/>
      <c r="FU854" s="36"/>
      <c r="FV854" s="36"/>
      <c r="FW854" s="36"/>
      <c r="FX854" s="36"/>
      <c r="FY854" s="36"/>
      <c r="FZ854" s="36"/>
      <c r="GA854" s="36"/>
      <c r="GB854" s="36"/>
      <c r="GC854" s="36"/>
      <c r="GD854" s="36"/>
      <c r="GE854" s="36"/>
      <c r="GF854" s="36"/>
      <c r="GG854" s="36"/>
      <c r="GH854" s="36"/>
      <c r="GI854" s="36"/>
      <c r="GJ854" s="36"/>
      <c r="GK854" s="36"/>
      <c r="GL854" s="36"/>
      <c r="GM854" s="36"/>
      <c r="GN854" s="36"/>
      <c r="GO854" s="36"/>
      <c r="GP854" s="36"/>
      <c r="GQ854" s="36"/>
      <c r="GR854" s="36"/>
      <c r="GS854" s="36"/>
      <c r="GT854" s="36"/>
      <c r="GU854" s="36"/>
      <c r="GV854" s="36"/>
      <c r="GW854" s="36"/>
      <c r="GX854" s="36"/>
      <c r="GY854" s="36"/>
      <c r="GZ854" s="36"/>
      <c r="HA854" s="36"/>
      <c r="HB854" s="36"/>
      <c r="HC854" s="36"/>
    </row>
    <row r="855" spans="1:211" s="38" customFormat="1" x14ac:dyDescent="0.25">
      <c r="A855" s="51"/>
      <c r="B855" s="97"/>
      <c r="C855" s="98"/>
      <c r="D855" s="19"/>
      <c r="E855" s="19"/>
      <c r="F855" s="19"/>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c r="BU855" s="36"/>
      <c r="BV855" s="36"/>
      <c r="BW855" s="36"/>
      <c r="BX855" s="36"/>
      <c r="BY855" s="36"/>
      <c r="BZ855" s="36"/>
      <c r="CA855" s="36"/>
      <c r="CB855" s="36"/>
      <c r="CC855" s="36"/>
      <c r="CD855" s="36"/>
      <c r="CE855" s="36"/>
      <c r="CF855" s="36"/>
      <c r="CG855" s="36"/>
      <c r="CH855" s="36"/>
      <c r="CI855" s="36"/>
      <c r="CJ855" s="36"/>
      <c r="CK855" s="36"/>
      <c r="CL855" s="36"/>
      <c r="CM855" s="36"/>
      <c r="CN855" s="36"/>
      <c r="CO855" s="36"/>
      <c r="CP855" s="36"/>
      <c r="CQ855" s="36"/>
      <c r="CR855" s="36"/>
      <c r="CS855" s="36"/>
      <c r="CT855" s="36"/>
      <c r="CU855" s="36"/>
      <c r="CV855" s="36"/>
      <c r="CW855" s="36"/>
      <c r="CX855" s="36"/>
      <c r="CY855" s="36"/>
      <c r="CZ855" s="36"/>
      <c r="DA855" s="36"/>
      <c r="DB855" s="36"/>
      <c r="DC855" s="36"/>
      <c r="DD855" s="36"/>
      <c r="DE855" s="36"/>
      <c r="DF855" s="36"/>
      <c r="DG855" s="36"/>
      <c r="DH855" s="36"/>
      <c r="DI855" s="36"/>
      <c r="DJ855" s="36"/>
      <c r="DK855" s="36"/>
      <c r="DL855" s="36"/>
      <c r="DM855" s="36"/>
      <c r="DN855" s="36"/>
      <c r="DO855" s="36"/>
      <c r="DP855" s="36"/>
      <c r="DQ855" s="36"/>
      <c r="DR855" s="36"/>
      <c r="DS855" s="36"/>
      <c r="DT855" s="36"/>
      <c r="DU855" s="36"/>
      <c r="DV855" s="36"/>
      <c r="DW855" s="36"/>
      <c r="DX855" s="36"/>
      <c r="DY855" s="36"/>
      <c r="DZ855" s="36"/>
      <c r="EA855" s="36"/>
      <c r="EB855" s="36"/>
      <c r="EC855" s="36"/>
      <c r="ED855" s="36"/>
      <c r="EE855" s="36"/>
      <c r="EF855" s="36"/>
      <c r="EG855" s="36"/>
      <c r="EH855" s="36"/>
      <c r="EI855" s="36"/>
      <c r="EJ855" s="36"/>
      <c r="EK855" s="36"/>
      <c r="EL855" s="36"/>
      <c r="EM855" s="36"/>
      <c r="EN855" s="36"/>
      <c r="EO855" s="36"/>
      <c r="EP855" s="36"/>
      <c r="EQ855" s="36"/>
      <c r="ER855" s="36"/>
      <c r="ES855" s="36"/>
      <c r="ET855" s="36"/>
      <c r="EU855" s="36"/>
      <c r="EV855" s="36"/>
      <c r="EW855" s="36"/>
      <c r="EX855" s="36"/>
      <c r="EY855" s="36"/>
      <c r="EZ855" s="36"/>
      <c r="FA855" s="36"/>
      <c r="FB855" s="36"/>
      <c r="FC855" s="36"/>
      <c r="FD855" s="36"/>
      <c r="FE855" s="36"/>
      <c r="FF855" s="36"/>
      <c r="FG855" s="36"/>
      <c r="FH855" s="36"/>
      <c r="FI855" s="36"/>
      <c r="FJ855" s="36"/>
      <c r="FK855" s="36"/>
      <c r="FL855" s="36"/>
      <c r="FM855" s="36"/>
      <c r="FN855" s="36"/>
      <c r="FO855" s="36"/>
      <c r="FP855" s="36"/>
      <c r="FQ855" s="36"/>
      <c r="FR855" s="36"/>
      <c r="FS855" s="36"/>
      <c r="FT855" s="36"/>
      <c r="FU855" s="36"/>
      <c r="FV855" s="36"/>
      <c r="FW855" s="36"/>
      <c r="FX855" s="36"/>
      <c r="FY855" s="36"/>
      <c r="FZ855" s="36"/>
      <c r="GA855" s="36"/>
      <c r="GB855" s="36"/>
      <c r="GC855" s="36"/>
      <c r="GD855" s="36"/>
      <c r="GE855" s="36"/>
      <c r="GF855" s="36"/>
      <c r="GG855" s="36"/>
      <c r="GH855" s="36"/>
      <c r="GI855" s="36"/>
      <c r="GJ855" s="36"/>
      <c r="GK855" s="36"/>
      <c r="GL855" s="36"/>
      <c r="GM855" s="36"/>
      <c r="GN855" s="36"/>
      <c r="GO855" s="36"/>
      <c r="GP855" s="36"/>
      <c r="GQ855" s="36"/>
      <c r="GR855" s="36"/>
      <c r="GS855" s="36"/>
      <c r="GT855" s="36"/>
      <c r="GU855" s="36"/>
      <c r="GV855" s="36"/>
      <c r="GW855" s="36"/>
      <c r="GX855" s="36"/>
      <c r="GY855" s="36"/>
      <c r="GZ855" s="36"/>
      <c r="HA855" s="36"/>
      <c r="HB855" s="36"/>
      <c r="HC855" s="36"/>
    </row>
    <row r="856" spans="1:211" s="38" customFormat="1" x14ac:dyDescent="0.25">
      <c r="A856" s="51"/>
      <c r="B856" s="97"/>
      <c r="C856" s="98"/>
      <c r="D856" s="19"/>
      <c r="E856" s="19"/>
      <c r="F856" s="19"/>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c r="BV856" s="36"/>
      <c r="BW856" s="36"/>
      <c r="BX856" s="36"/>
      <c r="BY856" s="36"/>
      <c r="BZ856" s="36"/>
      <c r="CA856" s="36"/>
      <c r="CB856" s="36"/>
      <c r="CC856" s="36"/>
      <c r="CD856" s="36"/>
      <c r="CE856" s="36"/>
      <c r="CF856" s="36"/>
      <c r="CG856" s="36"/>
      <c r="CH856" s="36"/>
      <c r="CI856" s="36"/>
      <c r="CJ856" s="36"/>
      <c r="CK856" s="36"/>
      <c r="CL856" s="36"/>
      <c r="CM856" s="36"/>
      <c r="CN856" s="36"/>
      <c r="CO856" s="36"/>
      <c r="CP856" s="36"/>
      <c r="CQ856" s="36"/>
      <c r="CR856" s="36"/>
      <c r="CS856" s="36"/>
      <c r="CT856" s="36"/>
      <c r="CU856" s="36"/>
      <c r="CV856" s="36"/>
      <c r="CW856" s="36"/>
      <c r="CX856" s="36"/>
      <c r="CY856" s="36"/>
      <c r="CZ856" s="36"/>
      <c r="DA856" s="36"/>
      <c r="DB856" s="36"/>
      <c r="DC856" s="36"/>
      <c r="DD856" s="36"/>
      <c r="DE856" s="36"/>
      <c r="DF856" s="36"/>
      <c r="DG856" s="36"/>
      <c r="DH856" s="36"/>
      <c r="DI856" s="36"/>
      <c r="DJ856" s="36"/>
      <c r="DK856" s="36"/>
      <c r="DL856" s="36"/>
      <c r="DM856" s="36"/>
      <c r="DN856" s="36"/>
      <c r="DO856" s="36"/>
      <c r="DP856" s="36"/>
      <c r="DQ856" s="36"/>
      <c r="DR856" s="36"/>
      <c r="DS856" s="36"/>
      <c r="DT856" s="36"/>
      <c r="DU856" s="36"/>
      <c r="DV856" s="36"/>
      <c r="DW856" s="36"/>
      <c r="DX856" s="36"/>
      <c r="DY856" s="36"/>
      <c r="DZ856" s="36"/>
      <c r="EA856" s="36"/>
      <c r="EB856" s="36"/>
      <c r="EC856" s="36"/>
      <c r="ED856" s="36"/>
      <c r="EE856" s="36"/>
      <c r="EF856" s="36"/>
      <c r="EG856" s="36"/>
      <c r="EH856" s="36"/>
      <c r="EI856" s="36"/>
      <c r="EJ856" s="36"/>
      <c r="EK856" s="36"/>
      <c r="EL856" s="36"/>
      <c r="EM856" s="36"/>
      <c r="EN856" s="36"/>
      <c r="EO856" s="36"/>
      <c r="EP856" s="36"/>
      <c r="EQ856" s="36"/>
      <c r="ER856" s="36"/>
      <c r="ES856" s="36"/>
      <c r="ET856" s="36"/>
      <c r="EU856" s="36"/>
      <c r="EV856" s="36"/>
      <c r="EW856" s="36"/>
      <c r="EX856" s="36"/>
      <c r="EY856" s="36"/>
      <c r="EZ856" s="36"/>
      <c r="FA856" s="36"/>
      <c r="FB856" s="36"/>
      <c r="FC856" s="36"/>
      <c r="FD856" s="36"/>
      <c r="FE856" s="36"/>
      <c r="FF856" s="36"/>
      <c r="FG856" s="36"/>
      <c r="FH856" s="36"/>
      <c r="FI856" s="36"/>
      <c r="FJ856" s="36"/>
      <c r="FK856" s="36"/>
      <c r="FL856" s="36"/>
      <c r="FM856" s="36"/>
      <c r="FN856" s="36"/>
      <c r="FO856" s="36"/>
      <c r="FP856" s="36"/>
      <c r="FQ856" s="36"/>
      <c r="FR856" s="36"/>
      <c r="FS856" s="36"/>
      <c r="FT856" s="36"/>
      <c r="FU856" s="36"/>
      <c r="FV856" s="36"/>
      <c r="FW856" s="36"/>
      <c r="FX856" s="36"/>
      <c r="FY856" s="36"/>
      <c r="FZ856" s="36"/>
      <c r="GA856" s="36"/>
      <c r="GB856" s="36"/>
      <c r="GC856" s="36"/>
      <c r="GD856" s="36"/>
      <c r="GE856" s="36"/>
      <c r="GF856" s="36"/>
      <c r="GG856" s="36"/>
      <c r="GH856" s="36"/>
      <c r="GI856" s="36"/>
      <c r="GJ856" s="36"/>
      <c r="GK856" s="36"/>
      <c r="GL856" s="36"/>
      <c r="GM856" s="36"/>
      <c r="GN856" s="36"/>
      <c r="GO856" s="36"/>
      <c r="GP856" s="36"/>
      <c r="GQ856" s="36"/>
      <c r="GR856" s="36"/>
      <c r="GS856" s="36"/>
      <c r="GT856" s="36"/>
      <c r="GU856" s="36"/>
      <c r="GV856" s="36"/>
      <c r="GW856" s="36"/>
      <c r="GX856" s="36"/>
      <c r="GY856" s="36"/>
      <c r="GZ856" s="36"/>
      <c r="HA856" s="36"/>
      <c r="HB856" s="36"/>
      <c r="HC856" s="36"/>
    </row>
    <row r="857" spans="1:211" s="38" customFormat="1" x14ac:dyDescent="0.25">
      <c r="A857" s="51"/>
      <c r="B857" s="97"/>
      <c r="C857" s="98"/>
      <c r="D857" s="19"/>
      <c r="E857" s="19"/>
      <c r="F857" s="19"/>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c r="BU857" s="36"/>
      <c r="BV857" s="36"/>
      <c r="BW857" s="36"/>
      <c r="BX857" s="36"/>
      <c r="BY857" s="36"/>
      <c r="BZ857" s="36"/>
      <c r="CA857" s="36"/>
      <c r="CB857" s="36"/>
      <c r="CC857" s="36"/>
      <c r="CD857" s="36"/>
      <c r="CE857" s="36"/>
      <c r="CF857" s="36"/>
      <c r="CG857" s="36"/>
      <c r="CH857" s="36"/>
      <c r="CI857" s="36"/>
      <c r="CJ857" s="36"/>
      <c r="CK857" s="36"/>
      <c r="CL857" s="36"/>
      <c r="CM857" s="36"/>
      <c r="CN857" s="36"/>
      <c r="CO857" s="36"/>
      <c r="CP857" s="36"/>
      <c r="CQ857" s="36"/>
      <c r="CR857" s="36"/>
      <c r="CS857" s="36"/>
      <c r="CT857" s="36"/>
      <c r="CU857" s="36"/>
      <c r="CV857" s="36"/>
      <c r="CW857" s="36"/>
      <c r="CX857" s="36"/>
      <c r="CY857" s="36"/>
      <c r="CZ857" s="36"/>
      <c r="DA857" s="36"/>
      <c r="DB857" s="36"/>
      <c r="DC857" s="36"/>
      <c r="DD857" s="36"/>
      <c r="DE857" s="36"/>
      <c r="DF857" s="36"/>
      <c r="DG857" s="36"/>
      <c r="DH857" s="36"/>
      <c r="DI857" s="36"/>
      <c r="DJ857" s="36"/>
      <c r="DK857" s="36"/>
      <c r="DL857" s="36"/>
      <c r="DM857" s="36"/>
      <c r="DN857" s="36"/>
      <c r="DO857" s="36"/>
      <c r="DP857" s="36"/>
      <c r="DQ857" s="36"/>
      <c r="DR857" s="36"/>
      <c r="DS857" s="36"/>
      <c r="DT857" s="36"/>
      <c r="DU857" s="36"/>
      <c r="DV857" s="36"/>
      <c r="DW857" s="36"/>
      <c r="DX857" s="36"/>
      <c r="DY857" s="36"/>
      <c r="DZ857" s="36"/>
      <c r="EA857" s="36"/>
      <c r="EB857" s="36"/>
      <c r="EC857" s="36"/>
      <c r="ED857" s="36"/>
      <c r="EE857" s="36"/>
      <c r="EF857" s="36"/>
      <c r="EG857" s="36"/>
      <c r="EH857" s="36"/>
      <c r="EI857" s="36"/>
      <c r="EJ857" s="36"/>
      <c r="EK857" s="36"/>
      <c r="EL857" s="36"/>
      <c r="EM857" s="36"/>
      <c r="EN857" s="36"/>
      <c r="EO857" s="36"/>
      <c r="EP857" s="36"/>
      <c r="EQ857" s="36"/>
      <c r="ER857" s="36"/>
      <c r="ES857" s="36"/>
      <c r="ET857" s="36"/>
      <c r="EU857" s="36"/>
      <c r="EV857" s="36"/>
      <c r="EW857" s="36"/>
      <c r="EX857" s="36"/>
      <c r="EY857" s="36"/>
      <c r="EZ857" s="36"/>
      <c r="FA857" s="36"/>
      <c r="FB857" s="36"/>
      <c r="FC857" s="36"/>
      <c r="FD857" s="36"/>
      <c r="FE857" s="36"/>
      <c r="FF857" s="36"/>
      <c r="FG857" s="36"/>
      <c r="FH857" s="36"/>
      <c r="FI857" s="36"/>
      <c r="FJ857" s="36"/>
      <c r="FK857" s="36"/>
      <c r="FL857" s="36"/>
      <c r="FM857" s="36"/>
      <c r="FN857" s="36"/>
      <c r="FO857" s="36"/>
      <c r="FP857" s="36"/>
      <c r="FQ857" s="36"/>
      <c r="FR857" s="36"/>
      <c r="FS857" s="36"/>
      <c r="FT857" s="36"/>
      <c r="FU857" s="36"/>
      <c r="FV857" s="36"/>
      <c r="FW857" s="36"/>
      <c r="FX857" s="36"/>
      <c r="FY857" s="36"/>
      <c r="FZ857" s="36"/>
      <c r="GA857" s="36"/>
      <c r="GB857" s="36"/>
      <c r="GC857" s="36"/>
      <c r="GD857" s="36"/>
      <c r="GE857" s="36"/>
      <c r="GF857" s="36"/>
      <c r="GG857" s="36"/>
      <c r="GH857" s="36"/>
      <c r="GI857" s="36"/>
      <c r="GJ857" s="36"/>
      <c r="GK857" s="36"/>
      <c r="GL857" s="36"/>
      <c r="GM857" s="36"/>
      <c r="GN857" s="36"/>
      <c r="GO857" s="36"/>
      <c r="GP857" s="36"/>
      <c r="GQ857" s="36"/>
      <c r="GR857" s="36"/>
      <c r="GS857" s="36"/>
      <c r="GT857" s="36"/>
      <c r="GU857" s="36"/>
      <c r="GV857" s="36"/>
      <c r="GW857" s="36"/>
      <c r="GX857" s="36"/>
      <c r="GY857" s="36"/>
      <c r="GZ857" s="36"/>
      <c r="HA857" s="36"/>
      <c r="HB857" s="36"/>
      <c r="HC857" s="36"/>
    </row>
    <row r="858" spans="1:211" s="38" customFormat="1" x14ac:dyDescent="0.25">
      <c r="A858" s="51"/>
      <c r="B858" s="97"/>
      <c r="C858" s="98"/>
      <c r="D858" s="19"/>
      <c r="E858" s="19"/>
      <c r="F858" s="19"/>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c r="BU858" s="36"/>
      <c r="BV858" s="36"/>
      <c r="BW858" s="36"/>
      <c r="BX858" s="36"/>
      <c r="BY858" s="36"/>
      <c r="BZ858" s="36"/>
      <c r="CA858" s="36"/>
      <c r="CB858" s="36"/>
      <c r="CC858" s="36"/>
      <c r="CD858" s="36"/>
      <c r="CE858" s="36"/>
      <c r="CF858" s="36"/>
      <c r="CG858" s="36"/>
      <c r="CH858" s="36"/>
      <c r="CI858" s="36"/>
      <c r="CJ858" s="36"/>
      <c r="CK858" s="36"/>
      <c r="CL858" s="36"/>
      <c r="CM858" s="36"/>
      <c r="CN858" s="36"/>
      <c r="CO858" s="36"/>
      <c r="CP858" s="36"/>
      <c r="CQ858" s="36"/>
      <c r="CR858" s="36"/>
      <c r="CS858" s="36"/>
      <c r="CT858" s="36"/>
      <c r="CU858" s="36"/>
      <c r="CV858" s="36"/>
      <c r="CW858" s="36"/>
      <c r="CX858" s="36"/>
      <c r="CY858" s="36"/>
      <c r="CZ858" s="36"/>
      <c r="DA858" s="36"/>
      <c r="DB858" s="36"/>
      <c r="DC858" s="36"/>
      <c r="DD858" s="36"/>
      <c r="DE858" s="36"/>
      <c r="DF858" s="36"/>
      <c r="DG858" s="36"/>
      <c r="DH858" s="36"/>
      <c r="DI858" s="36"/>
      <c r="DJ858" s="36"/>
      <c r="DK858" s="36"/>
      <c r="DL858" s="36"/>
      <c r="DM858" s="36"/>
      <c r="DN858" s="36"/>
      <c r="DO858" s="36"/>
      <c r="DP858" s="36"/>
      <c r="DQ858" s="36"/>
      <c r="DR858" s="36"/>
      <c r="DS858" s="36"/>
      <c r="DT858" s="36"/>
      <c r="DU858" s="36"/>
      <c r="DV858" s="36"/>
      <c r="DW858" s="36"/>
      <c r="DX858" s="36"/>
      <c r="DY858" s="36"/>
      <c r="DZ858" s="36"/>
      <c r="EA858" s="36"/>
      <c r="EB858" s="36"/>
      <c r="EC858" s="36"/>
      <c r="ED858" s="36"/>
      <c r="EE858" s="36"/>
      <c r="EF858" s="36"/>
      <c r="EG858" s="36"/>
      <c r="EH858" s="36"/>
      <c r="EI858" s="36"/>
      <c r="EJ858" s="36"/>
      <c r="EK858" s="36"/>
      <c r="EL858" s="36"/>
      <c r="EM858" s="36"/>
      <c r="EN858" s="36"/>
      <c r="EO858" s="36"/>
      <c r="EP858" s="36"/>
      <c r="EQ858" s="36"/>
      <c r="ER858" s="36"/>
      <c r="ES858" s="36"/>
      <c r="ET858" s="36"/>
      <c r="EU858" s="36"/>
      <c r="EV858" s="36"/>
      <c r="EW858" s="36"/>
      <c r="EX858" s="36"/>
      <c r="EY858" s="36"/>
      <c r="EZ858" s="36"/>
      <c r="FA858" s="36"/>
      <c r="FB858" s="36"/>
      <c r="FC858" s="36"/>
      <c r="FD858" s="36"/>
      <c r="FE858" s="36"/>
      <c r="FF858" s="36"/>
      <c r="FG858" s="36"/>
      <c r="FH858" s="36"/>
      <c r="FI858" s="36"/>
      <c r="FJ858" s="36"/>
      <c r="FK858" s="36"/>
      <c r="FL858" s="36"/>
      <c r="FM858" s="36"/>
      <c r="FN858" s="36"/>
      <c r="FO858" s="36"/>
      <c r="FP858" s="36"/>
      <c r="FQ858" s="36"/>
      <c r="FR858" s="36"/>
      <c r="FS858" s="36"/>
      <c r="FT858" s="36"/>
      <c r="FU858" s="36"/>
      <c r="FV858" s="36"/>
      <c r="FW858" s="36"/>
      <c r="FX858" s="36"/>
      <c r="FY858" s="36"/>
      <c r="FZ858" s="36"/>
      <c r="GA858" s="36"/>
      <c r="GB858" s="36"/>
      <c r="GC858" s="36"/>
      <c r="GD858" s="36"/>
      <c r="GE858" s="36"/>
      <c r="GF858" s="36"/>
      <c r="GG858" s="36"/>
      <c r="GH858" s="36"/>
      <c r="GI858" s="36"/>
      <c r="GJ858" s="36"/>
      <c r="GK858" s="36"/>
      <c r="GL858" s="36"/>
      <c r="GM858" s="36"/>
      <c r="GN858" s="36"/>
      <c r="GO858" s="36"/>
      <c r="GP858" s="36"/>
      <c r="GQ858" s="36"/>
      <c r="GR858" s="36"/>
      <c r="GS858" s="36"/>
      <c r="GT858" s="36"/>
      <c r="GU858" s="36"/>
      <c r="GV858" s="36"/>
      <c r="GW858" s="36"/>
      <c r="GX858" s="36"/>
      <c r="GY858" s="36"/>
      <c r="GZ858" s="36"/>
      <c r="HA858" s="36"/>
      <c r="HB858" s="36"/>
      <c r="HC858" s="36"/>
    </row>
    <row r="859" spans="1:211" s="38" customFormat="1" x14ac:dyDescent="0.25">
      <c r="A859" s="51"/>
      <c r="B859" s="97"/>
      <c r="C859" s="98"/>
      <c r="D859" s="19"/>
      <c r="E859" s="19"/>
      <c r="F859" s="19"/>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c r="BU859" s="36"/>
      <c r="BV859" s="36"/>
      <c r="BW859" s="36"/>
      <c r="BX859" s="36"/>
      <c r="BY859" s="36"/>
      <c r="BZ859" s="36"/>
      <c r="CA859" s="36"/>
      <c r="CB859" s="36"/>
      <c r="CC859" s="36"/>
      <c r="CD859" s="36"/>
      <c r="CE859" s="36"/>
      <c r="CF859" s="36"/>
      <c r="CG859" s="36"/>
      <c r="CH859" s="36"/>
      <c r="CI859" s="36"/>
      <c r="CJ859" s="36"/>
      <c r="CK859" s="36"/>
      <c r="CL859" s="36"/>
      <c r="CM859" s="36"/>
      <c r="CN859" s="36"/>
      <c r="CO859" s="36"/>
      <c r="CP859" s="36"/>
      <c r="CQ859" s="36"/>
      <c r="CR859" s="36"/>
      <c r="CS859" s="36"/>
      <c r="CT859" s="36"/>
      <c r="CU859" s="36"/>
      <c r="CV859" s="36"/>
      <c r="CW859" s="36"/>
      <c r="CX859" s="36"/>
      <c r="CY859" s="36"/>
      <c r="CZ859" s="36"/>
      <c r="DA859" s="36"/>
      <c r="DB859" s="36"/>
      <c r="DC859" s="36"/>
      <c r="DD859" s="36"/>
      <c r="DE859" s="36"/>
      <c r="DF859" s="36"/>
      <c r="DG859" s="36"/>
      <c r="DH859" s="36"/>
      <c r="DI859" s="36"/>
      <c r="DJ859" s="36"/>
      <c r="DK859" s="36"/>
      <c r="DL859" s="36"/>
      <c r="DM859" s="36"/>
      <c r="DN859" s="36"/>
      <c r="DO859" s="36"/>
      <c r="DP859" s="36"/>
      <c r="DQ859" s="36"/>
      <c r="DR859" s="36"/>
      <c r="DS859" s="36"/>
      <c r="DT859" s="36"/>
      <c r="DU859" s="36"/>
      <c r="DV859" s="36"/>
      <c r="DW859" s="36"/>
      <c r="DX859" s="36"/>
      <c r="DY859" s="36"/>
      <c r="DZ859" s="36"/>
      <c r="EA859" s="36"/>
      <c r="EB859" s="36"/>
      <c r="EC859" s="36"/>
      <c r="ED859" s="36"/>
      <c r="EE859" s="36"/>
      <c r="EF859" s="36"/>
      <c r="EG859" s="36"/>
      <c r="EH859" s="36"/>
      <c r="EI859" s="36"/>
      <c r="EJ859" s="36"/>
      <c r="EK859" s="36"/>
      <c r="EL859" s="36"/>
      <c r="EM859" s="36"/>
      <c r="EN859" s="36"/>
      <c r="EO859" s="36"/>
      <c r="EP859" s="36"/>
      <c r="EQ859" s="36"/>
      <c r="ER859" s="36"/>
      <c r="ES859" s="36"/>
      <c r="ET859" s="36"/>
      <c r="EU859" s="36"/>
      <c r="EV859" s="36"/>
      <c r="EW859" s="36"/>
      <c r="EX859" s="36"/>
      <c r="EY859" s="36"/>
      <c r="EZ859" s="36"/>
      <c r="FA859" s="36"/>
      <c r="FB859" s="36"/>
      <c r="FC859" s="36"/>
      <c r="FD859" s="36"/>
      <c r="FE859" s="36"/>
      <c r="FF859" s="36"/>
      <c r="FG859" s="36"/>
      <c r="FH859" s="36"/>
      <c r="FI859" s="36"/>
      <c r="FJ859" s="36"/>
      <c r="FK859" s="36"/>
      <c r="FL859" s="36"/>
      <c r="FM859" s="36"/>
      <c r="FN859" s="36"/>
      <c r="FO859" s="36"/>
      <c r="FP859" s="36"/>
      <c r="FQ859" s="36"/>
      <c r="FR859" s="36"/>
      <c r="FS859" s="36"/>
      <c r="FT859" s="36"/>
      <c r="FU859" s="36"/>
      <c r="FV859" s="36"/>
      <c r="FW859" s="36"/>
      <c r="FX859" s="36"/>
      <c r="FY859" s="36"/>
      <c r="FZ859" s="36"/>
      <c r="GA859" s="36"/>
      <c r="GB859" s="36"/>
      <c r="GC859" s="36"/>
      <c r="GD859" s="36"/>
      <c r="GE859" s="36"/>
      <c r="GF859" s="36"/>
      <c r="GG859" s="36"/>
      <c r="GH859" s="36"/>
      <c r="GI859" s="36"/>
      <c r="GJ859" s="36"/>
      <c r="GK859" s="36"/>
      <c r="GL859" s="36"/>
      <c r="GM859" s="36"/>
      <c r="GN859" s="36"/>
      <c r="GO859" s="36"/>
      <c r="GP859" s="36"/>
      <c r="GQ859" s="36"/>
      <c r="GR859" s="36"/>
      <c r="GS859" s="36"/>
      <c r="GT859" s="36"/>
      <c r="GU859" s="36"/>
      <c r="GV859" s="36"/>
      <c r="GW859" s="36"/>
      <c r="GX859" s="36"/>
      <c r="GY859" s="36"/>
      <c r="GZ859" s="36"/>
      <c r="HA859" s="36"/>
      <c r="HB859" s="36"/>
      <c r="HC859" s="36"/>
    </row>
    <row r="860" spans="1:211" s="38" customFormat="1" x14ac:dyDescent="0.25">
      <c r="A860" s="51"/>
      <c r="B860" s="97"/>
      <c r="C860" s="98"/>
      <c r="D860" s="19"/>
      <c r="E860" s="19"/>
      <c r="F860" s="19"/>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c r="BU860" s="36"/>
      <c r="BV860" s="36"/>
      <c r="BW860" s="36"/>
      <c r="BX860" s="36"/>
      <c r="BY860" s="36"/>
      <c r="BZ860" s="36"/>
      <c r="CA860" s="36"/>
      <c r="CB860" s="36"/>
      <c r="CC860" s="36"/>
      <c r="CD860" s="36"/>
      <c r="CE860" s="36"/>
      <c r="CF860" s="36"/>
      <c r="CG860" s="36"/>
      <c r="CH860" s="36"/>
      <c r="CI860" s="36"/>
      <c r="CJ860" s="36"/>
      <c r="CK860" s="36"/>
      <c r="CL860" s="36"/>
      <c r="CM860" s="36"/>
      <c r="CN860" s="36"/>
      <c r="CO860" s="36"/>
      <c r="CP860" s="36"/>
      <c r="CQ860" s="36"/>
      <c r="CR860" s="36"/>
      <c r="CS860" s="36"/>
      <c r="CT860" s="36"/>
      <c r="CU860" s="36"/>
      <c r="CV860" s="36"/>
      <c r="CW860" s="36"/>
      <c r="CX860" s="36"/>
      <c r="CY860" s="36"/>
      <c r="CZ860" s="36"/>
      <c r="DA860" s="36"/>
      <c r="DB860" s="36"/>
      <c r="DC860" s="36"/>
      <c r="DD860" s="36"/>
      <c r="DE860" s="36"/>
      <c r="DF860" s="36"/>
      <c r="DG860" s="36"/>
      <c r="DH860" s="36"/>
      <c r="DI860" s="36"/>
      <c r="DJ860" s="36"/>
      <c r="DK860" s="36"/>
      <c r="DL860" s="36"/>
      <c r="DM860" s="36"/>
      <c r="DN860" s="36"/>
      <c r="DO860" s="36"/>
      <c r="DP860" s="36"/>
      <c r="DQ860" s="36"/>
      <c r="DR860" s="36"/>
      <c r="DS860" s="36"/>
      <c r="DT860" s="36"/>
      <c r="DU860" s="36"/>
      <c r="DV860" s="36"/>
      <c r="DW860" s="36"/>
      <c r="DX860" s="36"/>
      <c r="DY860" s="36"/>
      <c r="DZ860" s="36"/>
      <c r="EA860" s="36"/>
      <c r="EB860" s="36"/>
      <c r="EC860" s="36"/>
      <c r="ED860" s="36"/>
      <c r="EE860" s="36"/>
      <c r="EF860" s="36"/>
      <c r="EG860" s="36"/>
      <c r="EH860" s="36"/>
      <c r="EI860" s="36"/>
      <c r="EJ860" s="36"/>
      <c r="EK860" s="36"/>
      <c r="EL860" s="36"/>
      <c r="EM860" s="36"/>
      <c r="EN860" s="36"/>
      <c r="EO860" s="36"/>
      <c r="EP860" s="36"/>
      <c r="EQ860" s="36"/>
      <c r="ER860" s="36"/>
      <c r="ES860" s="36"/>
      <c r="ET860" s="36"/>
      <c r="EU860" s="36"/>
      <c r="EV860" s="36"/>
      <c r="EW860" s="36"/>
      <c r="EX860" s="36"/>
      <c r="EY860" s="36"/>
      <c r="EZ860" s="36"/>
      <c r="FA860" s="36"/>
      <c r="FB860" s="36"/>
      <c r="FC860" s="36"/>
      <c r="FD860" s="36"/>
      <c r="FE860" s="36"/>
      <c r="FF860" s="36"/>
      <c r="FG860" s="36"/>
      <c r="FH860" s="36"/>
      <c r="FI860" s="36"/>
      <c r="FJ860" s="36"/>
      <c r="FK860" s="36"/>
      <c r="FL860" s="36"/>
      <c r="FM860" s="36"/>
      <c r="FN860" s="36"/>
      <c r="FO860" s="36"/>
      <c r="FP860" s="36"/>
      <c r="FQ860" s="36"/>
      <c r="FR860" s="36"/>
      <c r="FS860" s="36"/>
      <c r="FT860" s="36"/>
      <c r="FU860" s="36"/>
      <c r="FV860" s="36"/>
      <c r="FW860" s="36"/>
      <c r="FX860" s="36"/>
      <c r="FY860" s="36"/>
      <c r="FZ860" s="36"/>
      <c r="GA860" s="36"/>
      <c r="GB860" s="36"/>
      <c r="GC860" s="36"/>
      <c r="GD860" s="36"/>
      <c r="GE860" s="36"/>
      <c r="GF860" s="36"/>
      <c r="GG860" s="36"/>
      <c r="GH860" s="36"/>
      <c r="GI860" s="36"/>
      <c r="GJ860" s="36"/>
      <c r="GK860" s="36"/>
      <c r="GL860" s="36"/>
      <c r="GM860" s="36"/>
      <c r="GN860" s="36"/>
      <c r="GO860" s="36"/>
      <c r="GP860" s="36"/>
      <c r="GQ860" s="36"/>
      <c r="GR860" s="36"/>
      <c r="GS860" s="36"/>
      <c r="GT860" s="36"/>
      <c r="GU860" s="36"/>
      <c r="GV860" s="36"/>
      <c r="GW860" s="36"/>
      <c r="GX860" s="36"/>
      <c r="GY860" s="36"/>
      <c r="GZ860" s="36"/>
      <c r="HA860" s="36"/>
      <c r="HB860" s="36"/>
      <c r="HC860" s="36"/>
    </row>
    <row r="861" spans="1:211" s="38" customFormat="1" x14ac:dyDescent="0.25">
      <c r="A861" s="51"/>
      <c r="B861" s="97"/>
      <c r="C861" s="98"/>
      <c r="D861" s="19"/>
      <c r="E861" s="19"/>
      <c r="F861" s="19"/>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c r="BU861" s="36"/>
      <c r="BV861" s="36"/>
      <c r="BW861" s="36"/>
      <c r="BX861" s="36"/>
      <c r="BY861" s="36"/>
      <c r="BZ861" s="36"/>
      <c r="CA861" s="36"/>
      <c r="CB861" s="36"/>
      <c r="CC861" s="36"/>
      <c r="CD861" s="36"/>
      <c r="CE861" s="36"/>
      <c r="CF861" s="36"/>
      <c r="CG861" s="36"/>
      <c r="CH861" s="36"/>
      <c r="CI861" s="36"/>
      <c r="CJ861" s="36"/>
      <c r="CK861" s="36"/>
      <c r="CL861" s="36"/>
      <c r="CM861" s="36"/>
      <c r="CN861" s="36"/>
      <c r="CO861" s="36"/>
      <c r="CP861" s="36"/>
      <c r="CQ861" s="36"/>
      <c r="CR861" s="36"/>
      <c r="CS861" s="36"/>
      <c r="CT861" s="36"/>
      <c r="CU861" s="36"/>
      <c r="CV861" s="36"/>
      <c r="CW861" s="36"/>
      <c r="CX861" s="36"/>
      <c r="CY861" s="36"/>
      <c r="CZ861" s="36"/>
      <c r="DA861" s="36"/>
      <c r="DB861" s="36"/>
      <c r="DC861" s="36"/>
      <c r="DD861" s="36"/>
      <c r="DE861" s="36"/>
      <c r="DF861" s="36"/>
      <c r="DG861" s="36"/>
      <c r="DH861" s="36"/>
      <c r="DI861" s="36"/>
      <c r="DJ861" s="36"/>
      <c r="DK861" s="36"/>
      <c r="DL861" s="36"/>
      <c r="DM861" s="36"/>
      <c r="DN861" s="36"/>
      <c r="DO861" s="36"/>
      <c r="DP861" s="36"/>
      <c r="DQ861" s="36"/>
      <c r="DR861" s="36"/>
      <c r="DS861" s="36"/>
      <c r="DT861" s="36"/>
      <c r="DU861" s="36"/>
      <c r="DV861" s="36"/>
      <c r="DW861" s="36"/>
      <c r="DX861" s="36"/>
      <c r="DY861" s="36"/>
      <c r="DZ861" s="36"/>
      <c r="EA861" s="36"/>
      <c r="EB861" s="36"/>
      <c r="EC861" s="36"/>
      <c r="ED861" s="36"/>
      <c r="EE861" s="36"/>
      <c r="EF861" s="36"/>
      <c r="EG861" s="36"/>
      <c r="EH861" s="36"/>
      <c r="EI861" s="36"/>
      <c r="EJ861" s="36"/>
      <c r="EK861" s="36"/>
      <c r="EL861" s="36"/>
      <c r="EM861" s="36"/>
      <c r="EN861" s="36"/>
      <c r="EO861" s="36"/>
      <c r="EP861" s="36"/>
      <c r="EQ861" s="36"/>
      <c r="ER861" s="36"/>
      <c r="ES861" s="36"/>
      <c r="ET861" s="36"/>
      <c r="EU861" s="36"/>
      <c r="EV861" s="36"/>
      <c r="EW861" s="36"/>
      <c r="EX861" s="36"/>
      <c r="EY861" s="36"/>
      <c r="EZ861" s="36"/>
      <c r="FA861" s="36"/>
      <c r="FB861" s="36"/>
      <c r="FC861" s="36"/>
      <c r="FD861" s="36"/>
      <c r="FE861" s="36"/>
      <c r="FF861" s="36"/>
      <c r="FG861" s="36"/>
      <c r="FH861" s="36"/>
      <c r="FI861" s="36"/>
      <c r="FJ861" s="36"/>
      <c r="FK861" s="36"/>
      <c r="FL861" s="36"/>
      <c r="FM861" s="36"/>
      <c r="FN861" s="36"/>
      <c r="FO861" s="36"/>
      <c r="FP861" s="36"/>
      <c r="FQ861" s="36"/>
      <c r="FR861" s="36"/>
      <c r="FS861" s="36"/>
      <c r="FT861" s="36"/>
      <c r="FU861" s="36"/>
      <c r="FV861" s="36"/>
      <c r="FW861" s="36"/>
      <c r="FX861" s="36"/>
      <c r="FY861" s="36"/>
      <c r="FZ861" s="36"/>
      <c r="GA861" s="36"/>
      <c r="GB861" s="36"/>
      <c r="GC861" s="36"/>
      <c r="GD861" s="36"/>
      <c r="GE861" s="36"/>
      <c r="GF861" s="36"/>
      <c r="GG861" s="36"/>
      <c r="GH861" s="36"/>
      <c r="GI861" s="36"/>
      <c r="GJ861" s="36"/>
      <c r="GK861" s="36"/>
      <c r="GL861" s="36"/>
      <c r="GM861" s="36"/>
      <c r="GN861" s="36"/>
      <c r="GO861" s="36"/>
      <c r="GP861" s="36"/>
      <c r="GQ861" s="36"/>
      <c r="GR861" s="36"/>
      <c r="GS861" s="36"/>
      <c r="GT861" s="36"/>
      <c r="GU861" s="36"/>
      <c r="GV861" s="36"/>
      <c r="GW861" s="36"/>
      <c r="GX861" s="36"/>
      <c r="GY861" s="36"/>
      <c r="GZ861" s="36"/>
      <c r="HA861" s="36"/>
      <c r="HB861" s="36"/>
      <c r="HC861" s="36"/>
    </row>
    <row r="862" spans="1:211" s="38" customFormat="1" x14ac:dyDescent="0.25">
      <c r="A862" s="51"/>
      <c r="B862" s="97"/>
      <c r="C862" s="98"/>
      <c r="D862" s="19"/>
      <c r="E862" s="19"/>
      <c r="F862" s="19"/>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c r="BU862" s="36"/>
      <c r="BV862" s="36"/>
      <c r="BW862" s="36"/>
      <c r="BX862" s="36"/>
      <c r="BY862" s="36"/>
      <c r="BZ862" s="36"/>
      <c r="CA862" s="36"/>
      <c r="CB862" s="36"/>
      <c r="CC862" s="36"/>
      <c r="CD862" s="36"/>
      <c r="CE862" s="36"/>
      <c r="CF862" s="36"/>
      <c r="CG862" s="36"/>
      <c r="CH862" s="36"/>
      <c r="CI862" s="36"/>
      <c r="CJ862" s="36"/>
      <c r="CK862" s="36"/>
      <c r="CL862" s="36"/>
      <c r="CM862" s="36"/>
      <c r="CN862" s="36"/>
      <c r="CO862" s="36"/>
      <c r="CP862" s="36"/>
      <c r="CQ862" s="36"/>
      <c r="CR862" s="36"/>
      <c r="CS862" s="36"/>
      <c r="CT862" s="36"/>
      <c r="CU862" s="36"/>
      <c r="CV862" s="36"/>
      <c r="CW862" s="36"/>
      <c r="CX862" s="36"/>
      <c r="CY862" s="36"/>
      <c r="CZ862" s="36"/>
      <c r="DA862" s="36"/>
      <c r="DB862" s="36"/>
      <c r="DC862" s="36"/>
      <c r="DD862" s="36"/>
      <c r="DE862" s="36"/>
      <c r="DF862" s="36"/>
      <c r="DG862" s="36"/>
      <c r="DH862" s="36"/>
      <c r="DI862" s="36"/>
      <c r="DJ862" s="36"/>
      <c r="DK862" s="36"/>
      <c r="DL862" s="36"/>
      <c r="DM862" s="36"/>
      <c r="DN862" s="36"/>
      <c r="DO862" s="36"/>
      <c r="DP862" s="36"/>
      <c r="DQ862" s="36"/>
      <c r="DR862" s="36"/>
      <c r="DS862" s="36"/>
      <c r="DT862" s="36"/>
      <c r="DU862" s="36"/>
      <c r="DV862" s="36"/>
      <c r="DW862" s="36"/>
      <c r="DX862" s="36"/>
      <c r="DY862" s="36"/>
      <c r="DZ862" s="36"/>
      <c r="EA862" s="36"/>
      <c r="EB862" s="36"/>
      <c r="EC862" s="36"/>
      <c r="ED862" s="36"/>
      <c r="EE862" s="36"/>
      <c r="EF862" s="36"/>
      <c r="EG862" s="36"/>
      <c r="EH862" s="36"/>
      <c r="EI862" s="36"/>
      <c r="EJ862" s="36"/>
      <c r="EK862" s="36"/>
      <c r="EL862" s="36"/>
      <c r="EM862" s="36"/>
      <c r="EN862" s="36"/>
      <c r="EO862" s="36"/>
      <c r="EP862" s="36"/>
      <c r="EQ862" s="36"/>
      <c r="ER862" s="36"/>
      <c r="ES862" s="36"/>
      <c r="ET862" s="36"/>
      <c r="EU862" s="36"/>
      <c r="EV862" s="36"/>
      <c r="EW862" s="36"/>
      <c r="EX862" s="36"/>
      <c r="EY862" s="36"/>
      <c r="EZ862" s="36"/>
      <c r="FA862" s="36"/>
      <c r="FB862" s="36"/>
      <c r="FC862" s="36"/>
      <c r="FD862" s="36"/>
      <c r="FE862" s="36"/>
      <c r="FF862" s="36"/>
      <c r="FG862" s="36"/>
      <c r="FH862" s="36"/>
      <c r="FI862" s="36"/>
      <c r="FJ862" s="36"/>
      <c r="FK862" s="36"/>
      <c r="FL862" s="36"/>
      <c r="FM862" s="36"/>
      <c r="FN862" s="36"/>
      <c r="FO862" s="36"/>
      <c r="FP862" s="36"/>
      <c r="FQ862" s="36"/>
      <c r="FR862" s="36"/>
      <c r="FS862" s="36"/>
      <c r="FT862" s="36"/>
      <c r="FU862" s="36"/>
      <c r="FV862" s="36"/>
      <c r="FW862" s="36"/>
      <c r="FX862" s="36"/>
      <c r="FY862" s="36"/>
      <c r="FZ862" s="36"/>
      <c r="GA862" s="36"/>
      <c r="GB862" s="36"/>
      <c r="GC862" s="36"/>
      <c r="GD862" s="36"/>
      <c r="GE862" s="36"/>
      <c r="GF862" s="36"/>
      <c r="GG862" s="36"/>
      <c r="GH862" s="36"/>
      <c r="GI862" s="36"/>
      <c r="GJ862" s="36"/>
      <c r="GK862" s="36"/>
      <c r="GL862" s="36"/>
      <c r="GM862" s="36"/>
      <c r="GN862" s="36"/>
      <c r="GO862" s="36"/>
      <c r="GP862" s="36"/>
      <c r="GQ862" s="36"/>
      <c r="GR862" s="36"/>
      <c r="GS862" s="36"/>
      <c r="GT862" s="36"/>
      <c r="GU862" s="36"/>
      <c r="GV862" s="36"/>
      <c r="GW862" s="36"/>
      <c r="GX862" s="36"/>
      <c r="GY862" s="36"/>
      <c r="GZ862" s="36"/>
      <c r="HA862" s="36"/>
      <c r="HB862" s="36"/>
      <c r="HC862" s="36"/>
    </row>
    <row r="863" spans="1:211" s="38" customFormat="1" x14ac:dyDescent="0.25">
      <c r="A863" s="51"/>
      <c r="B863" s="97"/>
      <c r="C863" s="98"/>
      <c r="D863" s="19"/>
      <c r="E863" s="19"/>
      <c r="F863" s="19"/>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c r="BU863" s="36"/>
      <c r="BV863" s="36"/>
      <c r="BW863" s="36"/>
      <c r="BX863" s="36"/>
      <c r="BY863" s="36"/>
      <c r="BZ863" s="36"/>
      <c r="CA863" s="36"/>
      <c r="CB863" s="36"/>
      <c r="CC863" s="36"/>
      <c r="CD863" s="36"/>
      <c r="CE863" s="36"/>
      <c r="CF863" s="36"/>
      <c r="CG863" s="36"/>
      <c r="CH863" s="36"/>
      <c r="CI863" s="36"/>
      <c r="CJ863" s="36"/>
      <c r="CK863" s="36"/>
      <c r="CL863" s="36"/>
      <c r="CM863" s="36"/>
      <c r="CN863" s="36"/>
      <c r="CO863" s="36"/>
      <c r="CP863" s="36"/>
      <c r="CQ863" s="36"/>
      <c r="CR863" s="36"/>
      <c r="CS863" s="36"/>
      <c r="CT863" s="36"/>
      <c r="CU863" s="36"/>
      <c r="CV863" s="36"/>
      <c r="CW863" s="36"/>
      <c r="CX863" s="36"/>
      <c r="CY863" s="36"/>
      <c r="CZ863" s="36"/>
      <c r="DA863" s="36"/>
      <c r="DB863" s="36"/>
      <c r="DC863" s="36"/>
      <c r="DD863" s="36"/>
      <c r="DE863" s="36"/>
      <c r="DF863" s="36"/>
      <c r="DG863" s="36"/>
      <c r="DH863" s="36"/>
      <c r="DI863" s="36"/>
      <c r="DJ863" s="36"/>
      <c r="DK863" s="36"/>
      <c r="DL863" s="36"/>
      <c r="DM863" s="36"/>
      <c r="DN863" s="36"/>
      <c r="DO863" s="36"/>
      <c r="DP863" s="36"/>
      <c r="DQ863" s="36"/>
      <c r="DR863" s="36"/>
      <c r="DS863" s="36"/>
      <c r="DT863" s="36"/>
      <c r="DU863" s="36"/>
      <c r="DV863" s="36"/>
      <c r="DW863" s="36"/>
      <c r="DX863" s="36"/>
      <c r="DY863" s="36"/>
      <c r="DZ863" s="36"/>
      <c r="EA863" s="36"/>
      <c r="EB863" s="36"/>
      <c r="EC863" s="36"/>
      <c r="ED863" s="36"/>
      <c r="EE863" s="36"/>
      <c r="EF863" s="36"/>
      <c r="EG863" s="36"/>
      <c r="EH863" s="36"/>
      <c r="EI863" s="36"/>
      <c r="EJ863" s="36"/>
      <c r="EK863" s="36"/>
      <c r="EL863" s="36"/>
      <c r="EM863" s="36"/>
      <c r="EN863" s="36"/>
      <c r="EO863" s="36"/>
      <c r="EP863" s="36"/>
      <c r="EQ863" s="36"/>
      <c r="ER863" s="36"/>
      <c r="ES863" s="36"/>
      <c r="ET863" s="36"/>
      <c r="EU863" s="36"/>
      <c r="EV863" s="36"/>
      <c r="EW863" s="36"/>
      <c r="EX863" s="36"/>
      <c r="EY863" s="36"/>
      <c r="EZ863" s="36"/>
      <c r="FA863" s="36"/>
      <c r="FB863" s="36"/>
      <c r="FC863" s="36"/>
      <c r="FD863" s="36"/>
      <c r="FE863" s="36"/>
      <c r="FF863" s="36"/>
      <c r="FG863" s="36"/>
      <c r="FH863" s="36"/>
      <c r="FI863" s="36"/>
      <c r="FJ863" s="36"/>
      <c r="FK863" s="36"/>
      <c r="FL863" s="36"/>
      <c r="FM863" s="36"/>
      <c r="FN863" s="36"/>
      <c r="FO863" s="36"/>
      <c r="FP863" s="36"/>
      <c r="FQ863" s="36"/>
      <c r="FR863" s="36"/>
      <c r="FS863" s="36"/>
      <c r="FT863" s="36"/>
      <c r="FU863" s="36"/>
      <c r="FV863" s="36"/>
      <c r="FW863" s="36"/>
      <c r="FX863" s="36"/>
      <c r="FY863" s="36"/>
      <c r="FZ863" s="36"/>
      <c r="GA863" s="36"/>
      <c r="GB863" s="36"/>
      <c r="GC863" s="36"/>
      <c r="GD863" s="36"/>
      <c r="GE863" s="36"/>
      <c r="GF863" s="36"/>
      <c r="GG863" s="36"/>
      <c r="GH863" s="36"/>
      <c r="GI863" s="36"/>
      <c r="GJ863" s="36"/>
      <c r="GK863" s="36"/>
      <c r="GL863" s="36"/>
      <c r="GM863" s="36"/>
      <c r="GN863" s="36"/>
      <c r="GO863" s="36"/>
      <c r="GP863" s="36"/>
      <c r="GQ863" s="36"/>
      <c r="GR863" s="36"/>
      <c r="GS863" s="36"/>
      <c r="GT863" s="36"/>
      <c r="GU863" s="36"/>
      <c r="GV863" s="36"/>
      <c r="GW863" s="36"/>
      <c r="GX863" s="36"/>
      <c r="GY863" s="36"/>
      <c r="GZ863" s="36"/>
      <c r="HA863" s="36"/>
      <c r="HB863" s="36"/>
      <c r="HC863" s="36"/>
    </row>
    <row r="864" spans="1:211" s="38" customFormat="1" x14ac:dyDescent="0.25">
      <c r="A864" s="51"/>
      <c r="B864" s="97"/>
      <c r="C864" s="98"/>
      <c r="D864" s="19"/>
      <c r="E864" s="19"/>
      <c r="F864" s="19"/>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c r="BU864" s="36"/>
      <c r="BV864" s="36"/>
      <c r="BW864" s="36"/>
      <c r="BX864" s="36"/>
      <c r="BY864" s="36"/>
      <c r="BZ864" s="36"/>
      <c r="CA864" s="36"/>
      <c r="CB864" s="36"/>
      <c r="CC864" s="36"/>
      <c r="CD864" s="36"/>
      <c r="CE864" s="36"/>
      <c r="CF864" s="36"/>
      <c r="CG864" s="36"/>
      <c r="CH864" s="36"/>
      <c r="CI864" s="36"/>
      <c r="CJ864" s="36"/>
      <c r="CK864" s="36"/>
      <c r="CL864" s="36"/>
      <c r="CM864" s="36"/>
      <c r="CN864" s="36"/>
      <c r="CO864" s="36"/>
      <c r="CP864" s="36"/>
      <c r="CQ864" s="36"/>
      <c r="CR864" s="36"/>
      <c r="CS864" s="36"/>
      <c r="CT864" s="36"/>
      <c r="CU864" s="36"/>
      <c r="CV864" s="36"/>
      <c r="CW864" s="36"/>
      <c r="CX864" s="36"/>
      <c r="CY864" s="36"/>
      <c r="CZ864" s="36"/>
      <c r="DA864" s="36"/>
      <c r="DB864" s="36"/>
      <c r="DC864" s="36"/>
      <c r="DD864" s="36"/>
      <c r="DE864" s="36"/>
      <c r="DF864" s="36"/>
      <c r="DG864" s="36"/>
      <c r="DH864" s="36"/>
      <c r="DI864" s="36"/>
      <c r="DJ864" s="36"/>
      <c r="DK864" s="36"/>
      <c r="DL864" s="36"/>
      <c r="DM864" s="36"/>
      <c r="DN864" s="36"/>
      <c r="DO864" s="36"/>
      <c r="DP864" s="36"/>
      <c r="DQ864" s="36"/>
      <c r="DR864" s="36"/>
      <c r="DS864" s="36"/>
      <c r="DT864" s="36"/>
      <c r="DU864" s="36"/>
      <c r="DV864" s="36"/>
      <c r="DW864" s="36"/>
      <c r="DX864" s="36"/>
      <c r="DY864" s="36"/>
      <c r="DZ864" s="36"/>
      <c r="EA864" s="36"/>
      <c r="EB864" s="36"/>
      <c r="EC864" s="36"/>
      <c r="ED864" s="36"/>
      <c r="EE864" s="36"/>
      <c r="EF864" s="36"/>
      <c r="EG864" s="36"/>
      <c r="EH864" s="36"/>
      <c r="EI864" s="36"/>
      <c r="EJ864" s="36"/>
      <c r="EK864" s="36"/>
      <c r="EL864" s="36"/>
      <c r="EM864" s="36"/>
      <c r="EN864" s="36"/>
      <c r="EO864" s="36"/>
      <c r="EP864" s="36"/>
      <c r="EQ864" s="36"/>
      <c r="ER864" s="36"/>
      <c r="ES864" s="36"/>
      <c r="ET864" s="36"/>
      <c r="EU864" s="36"/>
      <c r="EV864" s="36"/>
      <c r="EW864" s="36"/>
      <c r="EX864" s="36"/>
      <c r="EY864" s="36"/>
      <c r="EZ864" s="36"/>
      <c r="FA864" s="36"/>
      <c r="FB864" s="36"/>
      <c r="FC864" s="36"/>
      <c r="FD864" s="36"/>
      <c r="FE864" s="36"/>
      <c r="FF864" s="36"/>
      <c r="FG864" s="36"/>
      <c r="FH864" s="36"/>
      <c r="FI864" s="36"/>
      <c r="FJ864" s="36"/>
      <c r="FK864" s="36"/>
      <c r="FL864" s="36"/>
      <c r="FM864" s="36"/>
      <c r="FN864" s="36"/>
      <c r="FO864" s="36"/>
      <c r="FP864" s="36"/>
      <c r="FQ864" s="36"/>
      <c r="FR864" s="36"/>
      <c r="FS864" s="36"/>
      <c r="FT864" s="36"/>
      <c r="FU864" s="36"/>
      <c r="FV864" s="36"/>
      <c r="FW864" s="36"/>
      <c r="FX864" s="36"/>
      <c r="FY864" s="36"/>
      <c r="FZ864" s="36"/>
      <c r="GA864" s="36"/>
      <c r="GB864" s="36"/>
      <c r="GC864" s="36"/>
      <c r="GD864" s="36"/>
      <c r="GE864" s="36"/>
      <c r="GF864" s="36"/>
      <c r="GG864" s="36"/>
      <c r="GH864" s="36"/>
      <c r="GI864" s="36"/>
      <c r="GJ864" s="36"/>
      <c r="GK864" s="36"/>
      <c r="GL864" s="36"/>
      <c r="GM864" s="36"/>
      <c r="GN864" s="36"/>
      <c r="GO864" s="36"/>
      <c r="GP864" s="36"/>
      <c r="GQ864" s="36"/>
      <c r="GR864" s="36"/>
      <c r="GS864" s="36"/>
      <c r="GT864" s="36"/>
      <c r="GU864" s="36"/>
      <c r="GV864" s="36"/>
      <c r="GW864" s="36"/>
      <c r="GX864" s="36"/>
      <c r="GY864" s="36"/>
      <c r="GZ864" s="36"/>
      <c r="HA864" s="36"/>
      <c r="HB864" s="36"/>
      <c r="HC864" s="36"/>
    </row>
    <row r="865" spans="1:211" s="38" customFormat="1" x14ac:dyDescent="0.25">
      <c r="A865" s="51"/>
      <c r="B865" s="97"/>
      <c r="C865" s="98"/>
      <c r="D865" s="19"/>
      <c r="E865" s="19"/>
      <c r="F865" s="19"/>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c r="BU865" s="36"/>
      <c r="BV865" s="36"/>
      <c r="BW865" s="36"/>
      <c r="BX865" s="36"/>
      <c r="BY865" s="36"/>
      <c r="BZ865" s="36"/>
      <c r="CA865" s="36"/>
      <c r="CB865" s="36"/>
      <c r="CC865" s="36"/>
      <c r="CD865" s="36"/>
      <c r="CE865" s="36"/>
      <c r="CF865" s="36"/>
      <c r="CG865" s="36"/>
      <c r="CH865" s="36"/>
      <c r="CI865" s="36"/>
      <c r="CJ865" s="36"/>
      <c r="CK865" s="36"/>
      <c r="CL865" s="36"/>
      <c r="CM865" s="36"/>
      <c r="CN865" s="36"/>
      <c r="CO865" s="36"/>
      <c r="CP865" s="36"/>
      <c r="CQ865" s="36"/>
      <c r="CR865" s="36"/>
      <c r="CS865" s="36"/>
      <c r="CT865" s="36"/>
      <c r="CU865" s="36"/>
      <c r="CV865" s="36"/>
      <c r="CW865" s="36"/>
      <c r="CX865" s="36"/>
      <c r="CY865" s="36"/>
      <c r="CZ865" s="36"/>
      <c r="DA865" s="36"/>
      <c r="DB865" s="36"/>
      <c r="DC865" s="36"/>
      <c r="DD865" s="36"/>
      <c r="DE865" s="36"/>
      <c r="DF865" s="36"/>
      <c r="DG865" s="36"/>
      <c r="DH865" s="36"/>
      <c r="DI865" s="36"/>
      <c r="DJ865" s="36"/>
      <c r="DK865" s="36"/>
      <c r="DL865" s="36"/>
      <c r="DM865" s="36"/>
      <c r="DN865" s="36"/>
      <c r="DO865" s="36"/>
      <c r="DP865" s="36"/>
      <c r="DQ865" s="36"/>
      <c r="DR865" s="36"/>
      <c r="DS865" s="36"/>
      <c r="DT865" s="36"/>
      <c r="DU865" s="36"/>
      <c r="DV865" s="36"/>
      <c r="DW865" s="36"/>
      <c r="DX865" s="36"/>
      <c r="DY865" s="36"/>
      <c r="DZ865" s="36"/>
      <c r="EA865" s="36"/>
      <c r="EB865" s="36"/>
      <c r="EC865" s="36"/>
      <c r="ED865" s="36"/>
      <c r="EE865" s="36"/>
      <c r="EF865" s="36"/>
      <c r="EG865" s="36"/>
      <c r="EH865" s="36"/>
      <c r="EI865" s="36"/>
      <c r="EJ865" s="36"/>
      <c r="EK865" s="36"/>
      <c r="EL865" s="36"/>
      <c r="EM865" s="36"/>
      <c r="EN865" s="36"/>
      <c r="EO865" s="36"/>
      <c r="EP865" s="36"/>
      <c r="EQ865" s="36"/>
      <c r="ER865" s="36"/>
      <c r="ES865" s="36"/>
      <c r="ET865" s="36"/>
      <c r="EU865" s="36"/>
      <c r="EV865" s="36"/>
      <c r="EW865" s="36"/>
      <c r="EX865" s="36"/>
      <c r="EY865" s="36"/>
      <c r="EZ865" s="36"/>
      <c r="FA865" s="36"/>
      <c r="FB865" s="36"/>
      <c r="FC865" s="36"/>
      <c r="FD865" s="36"/>
      <c r="FE865" s="36"/>
      <c r="FF865" s="36"/>
      <c r="FG865" s="36"/>
      <c r="FH865" s="36"/>
      <c r="FI865" s="36"/>
      <c r="FJ865" s="36"/>
      <c r="FK865" s="36"/>
      <c r="FL865" s="36"/>
      <c r="FM865" s="36"/>
      <c r="FN865" s="36"/>
      <c r="FO865" s="36"/>
      <c r="FP865" s="36"/>
      <c r="FQ865" s="36"/>
      <c r="FR865" s="36"/>
      <c r="FS865" s="36"/>
      <c r="FT865" s="36"/>
      <c r="FU865" s="36"/>
      <c r="FV865" s="36"/>
      <c r="FW865" s="36"/>
      <c r="FX865" s="36"/>
      <c r="FY865" s="36"/>
      <c r="FZ865" s="36"/>
      <c r="GA865" s="36"/>
      <c r="GB865" s="36"/>
      <c r="GC865" s="36"/>
      <c r="GD865" s="36"/>
      <c r="GE865" s="36"/>
      <c r="GF865" s="36"/>
      <c r="GG865" s="36"/>
      <c r="GH865" s="36"/>
      <c r="GI865" s="36"/>
      <c r="GJ865" s="36"/>
      <c r="GK865" s="36"/>
      <c r="GL865" s="36"/>
      <c r="GM865" s="36"/>
      <c r="GN865" s="36"/>
      <c r="GO865" s="36"/>
      <c r="GP865" s="36"/>
      <c r="GQ865" s="36"/>
      <c r="GR865" s="36"/>
      <c r="GS865" s="36"/>
      <c r="GT865" s="36"/>
      <c r="GU865" s="36"/>
      <c r="GV865" s="36"/>
      <c r="GW865" s="36"/>
      <c r="GX865" s="36"/>
      <c r="GY865" s="36"/>
      <c r="GZ865" s="36"/>
      <c r="HA865" s="36"/>
      <c r="HB865" s="36"/>
      <c r="HC865" s="36"/>
    </row>
    <row r="866" spans="1:211" s="38" customFormat="1" x14ac:dyDescent="0.25">
      <c r="A866" s="51"/>
      <c r="B866" s="97"/>
      <c r="C866" s="98"/>
      <c r="D866" s="19"/>
      <c r="E866" s="19"/>
      <c r="F866" s="19"/>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c r="BV866" s="36"/>
      <c r="BW866" s="36"/>
      <c r="BX866" s="36"/>
      <c r="BY866" s="36"/>
      <c r="BZ866" s="36"/>
      <c r="CA866" s="36"/>
      <c r="CB866" s="36"/>
      <c r="CC866" s="36"/>
      <c r="CD866" s="36"/>
      <c r="CE866" s="36"/>
      <c r="CF866" s="36"/>
      <c r="CG866" s="36"/>
      <c r="CH866" s="36"/>
      <c r="CI866" s="36"/>
      <c r="CJ866" s="36"/>
      <c r="CK866" s="36"/>
      <c r="CL866" s="36"/>
      <c r="CM866" s="36"/>
      <c r="CN866" s="36"/>
      <c r="CO866" s="36"/>
      <c r="CP866" s="36"/>
      <c r="CQ866" s="36"/>
      <c r="CR866" s="36"/>
      <c r="CS866" s="36"/>
      <c r="CT866" s="36"/>
      <c r="CU866" s="36"/>
      <c r="CV866" s="36"/>
      <c r="CW866" s="36"/>
      <c r="CX866" s="36"/>
      <c r="CY866" s="36"/>
      <c r="CZ866" s="36"/>
      <c r="DA866" s="36"/>
      <c r="DB866" s="36"/>
      <c r="DC866" s="36"/>
      <c r="DD866" s="36"/>
      <c r="DE866" s="36"/>
      <c r="DF866" s="36"/>
      <c r="DG866" s="36"/>
      <c r="DH866" s="36"/>
      <c r="DI866" s="36"/>
      <c r="DJ866" s="36"/>
      <c r="DK866" s="36"/>
      <c r="DL866" s="36"/>
      <c r="DM866" s="36"/>
      <c r="DN866" s="36"/>
      <c r="DO866" s="36"/>
      <c r="DP866" s="36"/>
      <c r="DQ866" s="36"/>
      <c r="DR866" s="36"/>
      <c r="DS866" s="36"/>
      <c r="DT866" s="36"/>
      <c r="DU866" s="36"/>
      <c r="DV866" s="36"/>
      <c r="DW866" s="36"/>
      <c r="DX866" s="36"/>
      <c r="DY866" s="36"/>
      <c r="DZ866" s="36"/>
      <c r="EA866" s="36"/>
      <c r="EB866" s="36"/>
      <c r="EC866" s="36"/>
      <c r="ED866" s="36"/>
      <c r="EE866" s="36"/>
      <c r="EF866" s="36"/>
      <c r="EG866" s="36"/>
      <c r="EH866" s="36"/>
      <c r="EI866" s="36"/>
      <c r="EJ866" s="36"/>
      <c r="EK866" s="36"/>
      <c r="EL866" s="36"/>
      <c r="EM866" s="36"/>
      <c r="EN866" s="36"/>
      <c r="EO866" s="36"/>
      <c r="EP866" s="36"/>
      <c r="EQ866" s="36"/>
      <c r="ER866" s="36"/>
      <c r="ES866" s="36"/>
      <c r="ET866" s="36"/>
      <c r="EU866" s="36"/>
      <c r="EV866" s="36"/>
      <c r="EW866" s="36"/>
      <c r="EX866" s="36"/>
      <c r="EY866" s="36"/>
      <c r="EZ866" s="36"/>
      <c r="FA866" s="36"/>
      <c r="FB866" s="36"/>
      <c r="FC866" s="36"/>
      <c r="FD866" s="36"/>
      <c r="FE866" s="36"/>
      <c r="FF866" s="36"/>
      <c r="FG866" s="36"/>
      <c r="FH866" s="36"/>
      <c r="FI866" s="36"/>
      <c r="FJ866" s="36"/>
      <c r="FK866" s="36"/>
      <c r="FL866" s="36"/>
      <c r="FM866" s="36"/>
      <c r="FN866" s="36"/>
      <c r="FO866" s="36"/>
      <c r="FP866" s="36"/>
      <c r="FQ866" s="36"/>
      <c r="FR866" s="36"/>
      <c r="FS866" s="36"/>
      <c r="FT866" s="36"/>
      <c r="FU866" s="36"/>
      <c r="FV866" s="36"/>
      <c r="FW866" s="36"/>
      <c r="FX866" s="36"/>
      <c r="FY866" s="36"/>
      <c r="FZ866" s="36"/>
      <c r="GA866" s="36"/>
      <c r="GB866" s="36"/>
      <c r="GC866" s="36"/>
      <c r="GD866" s="36"/>
      <c r="GE866" s="36"/>
      <c r="GF866" s="36"/>
      <c r="GG866" s="36"/>
      <c r="GH866" s="36"/>
      <c r="GI866" s="36"/>
      <c r="GJ866" s="36"/>
      <c r="GK866" s="36"/>
      <c r="GL866" s="36"/>
      <c r="GM866" s="36"/>
      <c r="GN866" s="36"/>
      <c r="GO866" s="36"/>
      <c r="GP866" s="36"/>
      <c r="GQ866" s="36"/>
      <c r="GR866" s="36"/>
      <c r="GS866" s="36"/>
      <c r="GT866" s="36"/>
      <c r="GU866" s="36"/>
      <c r="GV866" s="36"/>
      <c r="GW866" s="36"/>
      <c r="GX866" s="36"/>
      <c r="GY866" s="36"/>
      <c r="GZ866" s="36"/>
      <c r="HA866" s="36"/>
      <c r="HB866" s="36"/>
      <c r="HC866" s="36"/>
    </row>
    <row r="867" spans="1:211" s="38" customFormat="1" x14ac:dyDescent="0.25">
      <c r="A867" s="51"/>
      <c r="B867" s="97"/>
      <c r="C867" s="98"/>
      <c r="D867" s="19"/>
      <c r="E867" s="19"/>
      <c r="F867" s="19"/>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c r="BU867" s="36"/>
      <c r="BV867" s="36"/>
      <c r="BW867" s="36"/>
      <c r="BX867" s="36"/>
      <c r="BY867" s="36"/>
      <c r="BZ867" s="36"/>
      <c r="CA867" s="36"/>
      <c r="CB867" s="36"/>
      <c r="CC867" s="36"/>
      <c r="CD867" s="36"/>
      <c r="CE867" s="36"/>
      <c r="CF867" s="36"/>
      <c r="CG867" s="36"/>
      <c r="CH867" s="36"/>
      <c r="CI867" s="36"/>
      <c r="CJ867" s="36"/>
      <c r="CK867" s="36"/>
      <c r="CL867" s="36"/>
      <c r="CM867" s="36"/>
      <c r="CN867" s="36"/>
      <c r="CO867" s="36"/>
      <c r="CP867" s="36"/>
      <c r="CQ867" s="36"/>
      <c r="CR867" s="36"/>
      <c r="CS867" s="36"/>
      <c r="CT867" s="36"/>
      <c r="CU867" s="36"/>
      <c r="CV867" s="36"/>
      <c r="CW867" s="36"/>
      <c r="CX867" s="36"/>
      <c r="CY867" s="36"/>
      <c r="CZ867" s="36"/>
      <c r="DA867" s="36"/>
      <c r="DB867" s="36"/>
      <c r="DC867" s="36"/>
      <c r="DD867" s="36"/>
      <c r="DE867" s="36"/>
      <c r="DF867" s="36"/>
      <c r="DG867" s="36"/>
      <c r="DH867" s="36"/>
      <c r="DI867" s="36"/>
      <c r="DJ867" s="36"/>
      <c r="DK867" s="36"/>
      <c r="DL867" s="36"/>
      <c r="DM867" s="36"/>
      <c r="DN867" s="36"/>
      <c r="DO867" s="36"/>
      <c r="DP867" s="36"/>
      <c r="DQ867" s="36"/>
      <c r="DR867" s="36"/>
      <c r="DS867" s="36"/>
      <c r="DT867" s="36"/>
      <c r="DU867" s="36"/>
      <c r="DV867" s="36"/>
      <c r="DW867" s="36"/>
      <c r="DX867" s="36"/>
      <c r="DY867" s="36"/>
      <c r="DZ867" s="36"/>
      <c r="EA867" s="36"/>
      <c r="EB867" s="36"/>
      <c r="EC867" s="36"/>
      <c r="ED867" s="36"/>
      <c r="EE867" s="36"/>
      <c r="EF867" s="36"/>
      <c r="EG867" s="36"/>
      <c r="EH867" s="36"/>
      <c r="EI867" s="36"/>
      <c r="EJ867" s="36"/>
      <c r="EK867" s="36"/>
      <c r="EL867" s="36"/>
      <c r="EM867" s="36"/>
      <c r="EN867" s="36"/>
      <c r="EO867" s="36"/>
      <c r="EP867" s="36"/>
      <c r="EQ867" s="36"/>
      <c r="ER867" s="36"/>
      <c r="ES867" s="36"/>
      <c r="ET867" s="36"/>
      <c r="EU867" s="36"/>
      <c r="EV867" s="36"/>
      <c r="EW867" s="36"/>
      <c r="EX867" s="36"/>
      <c r="EY867" s="36"/>
      <c r="EZ867" s="36"/>
      <c r="FA867" s="36"/>
      <c r="FB867" s="36"/>
      <c r="FC867" s="36"/>
      <c r="FD867" s="36"/>
      <c r="FE867" s="36"/>
      <c r="FF867" s="36"/>
      <c r="FG867" s="36"/>
      <c r="FH867" s="36"/>
      <c r="FI867" s="36"/>
      <c r="FJ867" s="36"/>
      <c r="FK867" s="36"/>
      <c r="FL867" s="36"/>
      <c r="FM867" s="36"/>
      <c r="FN867" s="36"/>
      <c r="FO867" s="36"/>
      <c r="FP867" s="36"/>
      <c r="FQ867" s="36"/>
      <c r="FR867" s="36"/>
      <c r="FS867" s="36"/>
      <c r="FT867" s="36"/>
      <c r="FU867" s="36"/>
      <c r="FV867" s="36"/>
      <c r="FW867" s="36"/>
      <c r="FX867" s="36"/>
      <c r="FY867" s="36"/>
      <c r="FZ867" s="36"/>
      <c r="GA867" s="36"/>
      <c r="GB867" s="36"/>
      <c r="GC867" s="36"/>
      <c r="GD867" s="36"/>
      <c r="GE867" s="36"/>
      <c r="GF867" s="36"/>
      <c r="GG867" s="36"/>
      <c r="GH867" s="36"/>
      <c r="GI867" s="36"/>
      <c r="GJ867" s="36"/>
      <c r="GK867" s="36"/>
      <c r="GL867" s="36"/>
      <c r="GM867" s="36"/>
      <c r="GN867" s="36"/>
      <c r="GO867" s="36"/>
      <c r="GP867" s="36"/>
      <c r="GQ867" s="36"/>
      <c r="GR867" s="36"/>
      <c r="GS867" s="36"/>
      <c r="GT867" s="36"/>
      <c r="GU867" s="36"/>
      <c r="GV867" s="36"/>
      <c r="GW867" s="36"/>
      <c r="GX867" s="36"/>
      <c r="GY867" s="36"/>
      <c r="GZ867" s="36"/>
      <c r="HA867" s="36"/>
      <c r="HB867" s="36"/>
      <c r="HC867" s="36"/>
    </row>
    <row r="868" spans="1:211" s="38" customFormat="1" x14ac:dyDescent="0.25">
      <c r="A868" s="51"/>
      <c r="B868" s="97"/>
      <c r="C868" s="98"/>
      <c r="D868" s="19"/>
      <c r="E868" s="19"/>
      <c r="F868" s="19"/>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c r="BU868" s="36"/>
      <c r="BV868" s="36"/>
      <c r="BW868" s="36"/>
      <c r="BX868" s="36"/>
      <c r="BY868" s="36"/>
      <c r="BZ868" s="36"/>
      <c r="CA868" s="36"/>
      <c r="CB868" s="36"/>
      <c r="CC868" s="36"/>
      <c r="CD868" s="36"/>
      <c r="CE868" s="36"/>
      <c r="CF868" s="36"/>
      <c r="CG868" s="36"/>
      <c r="CH868" s="36"/>
      <c r="CI868" s="36"/>
      <c r="CJ868" s="36"/>
      <c r="CK868" s="36"/>
      <c r="CL868" s="36"/>
      <c r="CM868" s="36"/>
      <c r="CN868" s="36"/>
      <c r="CO868" s="36"/>
      <c r="CP868" s="36"/>
      <c r="CQ868" s="36"/>
      <c r="CR868" s="36"/>
      <c r="CS868" s="36"/>
      <c r="CT868" s="36"/>
      <c r="CU868" s="36"/>
      <c r="CV868" s="36"/>
      <c r="CW868" s="36"/>
      <c r="CX868" s="36"/>
      <c r="CY868" s="36"/>
      <c r="CZ868" s="36"/>
      <c r="DA868" s="36"/>
      <c r="DB868" s="36"/>
      <c r="DC868" s="36"/>
      <c r="DD868" s="36"/>
      <c r="DE868" s="36"/>
      <c r="DF868" s="36"/>
      <c r="DG868" s="36"/>
      <c r="DH868" s="36"/>
      <c r="DI868" s="36"/>
      <c r="DJ868" s="36"/>
      <c r="DK868" s="36"/>
      <c r="DL868" s="36"/>
      <c r="DM868" s="36"/>
      <c r="DN868" s="36"/>
      <c r="DO868" s="36"/>
      <c r="DP868" s="36"/>
      <c r="DQ868" s="36"/>
      <c r="DR868" s="36"/>
      <c r="DS868" s="36"/>
      <c r="DT868" s="36"/>
      <c r="DU868" s="36"/>
      <c r="DV868" s="36"/>
      <c r="DW868" s="36"/>
      <c r="DX868" s="36"/>
      <c r="DY868" s="36"/>
      <c r="DZ868" s="36"/>
      <c r="EA868" s="36"/>
      <c r="EB868" s="36"/>
      <c r="EC868" s="36"/>
      <c r="ED868" s="36"/>
      <c r="EE868" s="36"/>
      <c r="EF868" s="36"/>
      <c r="EG868" s="36"/>
      <c r="EH868" s="36"/>
      <c r="EI868" s="36"/>
      <c r="EJ868" s="36"/>
      <c r="EK868" s="36"/>
      <c r="EL868" s="36"/>
      <c r="EM868" s="36"/>
      <c r="EN868" s="36"/>
      <c r="EO868" s="36"/>
      <c r="EP868" s="36"/>
      <c r="EQ868" s="36"/>
      <c r="ER868" s="36"/>
      <c r="ES868" s="36"/>
      <c r="ET868" s="36"/>
      <c r="EU868" s="36"/>
      <c r="EV868" s="36"/>
      <c r="EW868" s="36"/>
      <c r="EX868" s="36"/>
      <c r="EY868" s="36"/>
      <c r="EZ868" s="36"/>
      <c r="FA868" s="36"/>
      <c r="FB868" s="36"/>
      <c r="FC868" s="36"/>
      <c r="FD868" s="36"/>
      <c r="FE868" s="36"/>
      <c r="FF868" s="36"/>
      <c r="FG868" s="36"/>
      <c r="FH868" s="36"/>
      <c r="FI868" s="36"/>
      <c r="FJ868" s="36"/>
      <c r="FK868" s="36"/>
      <c r="FL868" s="36"/>
      <c r="FM868" s="36"/>
      <c r="FN868" s="36"/>
      <c r="FO868" s="36"/>
      <c r="FP868" s="36"/>
      <c r="FQ868" s="36"/>
      <c r="FR868" s="36"/>
      <c r="FS868" s="36"/>
      <c r="FT868" s="36"/>
      <c r="FU868" s="36"/>
      <c r="FV868" s="36"/>
      <c r="FW868" s="36"/>
      <c r="FX868" s="36"/>
      <c r="FY868" s="36"/>
      <c r="FZ868" s="36"/>
      <c r="GA868" s="36"/>
      <c r="GB868" s="36"/>
      <c r="GC868" s="36"/>
      <c r="GD868" s="36"/>
      <c r="GE868" s="36"/>
      <c r="GF868" s="36"/>
      <c r="GG868" s="36"/>
      <c r="GH868" s="36"/>
      <c r="GI868" s="36"/>
      <c r="GJ868" s="36"/>
      <c r="GK868" s="36"/>
      <c r="GL868" s="36"/>
      <c r="GM868" s="36"/>
      <c r="GN868" s="36"/>
      <c r="GO868" s="36"/>
      <c r="GP868" s="36"/>
      <c r="GQ868" s="36"/>
      <c r="GR868" s="36"/>
      <c r="GS868" s="36"/>
      <c r="GT868" s="36"/>
      <c r="GU868" s="36"/>
      <c r="GV868" s="36"/>
      <c r="GW868" s="36"/>
      <c r="GX868" s="36"/>
      <c r="GY868" s="36"/>
      <c r="GZ868" s="36"/>
      <c r="HA868" s="36"/>
      <c r="HB868" s="36"/>
      <c r="HC868" s="36"/>
    </row>
    <row r="869" spans="1:211" s="38" customFormat="1" x14ac:dyDescent="0.25">
      <c r="A869" s="51"/>
      <c r="B869" s="97"/>
      <c r="C869" s="98"/>
      <c r="D869" s="19"/>
      <c r="E869" s="19"/>
      <c r="F869" s="19"/>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c r="BU869" s="36"/>
      <c r="BV869" s="36"/>
      <c r="BW869" s="36"/>
      <c r="BX869" s="36"/>
      <c r="BY869" s="36"/>
      <c r="BZ869" s="36"/>
      <c r="CA869" s="36"/>
      <c r="CB869" s="36"/>
      <c r="CC869" s="36"/>
      <c r="CD869" s="36"/>
      <c r="CE869" s="36"/>
      <c r="CF869" s="36"/>
      <c r="CG869" s="36"/>
      <c r="CH869" s="36"/>
      <c r="CI869" s="36"/>
      <c r="CJ869" s="36"/>
      <c r="CK869" s="36"/>
      <c r="CL869" s="36"/>
      <c r="CM869" s="36"/>
      <c r="CN869" s="36"/>
      <c r="CO869" s="36"/>
      <c r="CP869" s="36"/>
      <c r="CQ869" s="36"/>
      <c r="CR869" s="36"/>
      <c r="CS869" s="36"/>
      <c r="CT869" s="36"/>
      <c r="CU869" s="36"/>
      <c r="CV869" s="36"/>
      <c r="CW869" s="36"/>
      <c r="CX869" s="36"/>
      <c r="CY869" s="36"/>
      <c r="CZ869" s="36"/>
      <c r="DA869" s="36"/>
      <c r="DB869" s="36"/>
      <c r="DC869" s="36"/>
      <c r="DD869" s="36"/>
      <c r="DE869" s="36"/>
      <c r="DF869" s="36"/>
      <c r="DG869" s="36"/>
      <c r="DH869" s="36"/>
      <c r="DI869" s="36"/>
      <c r="DJ869" s="36"/>
      <c r="DK869" s="36"/>
      <c r="DL869" s="36"/>
      <c r="DM869" s="36"/>
      <c r="DN869" s="36"/>
      <c r="DO869" s="36"/>
      <c r="DP869" s="36"/>
      <c r="DQ869" s="36"/>
      <c r="DR869" s="36"/>
      <c r="DS869" s="36"/>
      <c r="DT869" s="36"/>
      <c r="DU869" s="36"/>
      <c r="DV869" s="36"/>
      <c r="DW869" s="36"/>
      <c r="DX869" s="36"/>
      <c r="DY869" s="36"/>
      <c r="DZ869" s="36"/>
      <c r="EA869" s="36"/>
      <c r="EB869" s="36"/>
      <c r="EC869" s="36"/>
      <c r="ED869" s="36"/>
      <c r="EE869" s="36"/>
      <c r="EF869" s="36"/>
      <c r="EG869" s="36"/>
      <c r="EH869" s="36"/>
      <c r="EI869" s="36"/>
      <c r="EJ869" s="36"/>
      <c r="EK869" s="36"/>
      <c r="EL869" s="36"/>
      <c r="EM869" s="36"/>
      <c r="EN869" s="36"/>
      <c r="EO869" s="36"/>
      <c r="EP869" s="36"/>
      <c r="EQ869" s="36"/>
      <c r="ER869" s="36"/>
      <c r="ES869" s="36"/>
      <c r="ET869" s="36"/>
      <c r="EU869" s="36"/>
      <c r="EV869" s="36"/>
      <c r="EW869" s="36"/>
      <c r="EX869" s="36"/>
      <c r="EY869" s="36"/>
      <c r="EZ869" s="36"/>
      <c r="FA869" s="36"/>
      <c r="FB869" s="36"/>
      <c r="FC869" s="36"/>
      <c r="FD869" s="36"/>
      <c r="FE869" s="36"/>
      <c r="FF869" s="36"/>
      <c r="FG869" s="36"/>
      <c r="FH869" s="36"/>
      <c r="FI869" s="36"/>
      <c r="FJ869" s="36"/>
      <c r="FK869" s="36"/>
      <c r="FL869" s="36"/>
      <c r="FM869" s="36"/>
      <c r="FN869" s="36"/>
      <c r="FO869" s="36"/>
      <c r="FP869" s="36"/>
      <c r="FQ869" s="36"/>
      <c r="FR869" s="36"/>
      <c r="FS869" s="36"/>
      <c r="FT869" s="36"/>
      <c r="FU869" s="36"/>
      <c r="FV869" s="36"/>
      <c r="FW869" s="36"/>
      <c r="FX869" s="36"/>
      <c r="FY869" s="36"/>
      <c r="FZ869" s="36"/>
      <c r="GA869" s="36"/>
      <c r="GB869" s="36"/>
      <c r="GC869" s="36"/>
      <c r="GD869" s="36"/>
      <c r="GE869" s="36"/>
      <c r="GF869" s="36"/>
      <c r="GG869" s="36"/>
      <c r="GH869" s="36"/>
      <c r="GI869" s="36"/>
      <c r="GJ869" s="36"/>
      <c r="GK869" s="36"/>
      <c r="GL869" s="36"/>
      <c r="GM869" s="36"/>
      <c r="GN869" s="36"/>
      <c r="GO869" s="36"/>
      <c r="GP869" s="36"/>
      <c r="GQ869" s="36"/>
      <c r="GR869" s="36"/>
      <c r="GS869" s="36"/>
      <c r="GT869" s="36"/>
      <c r="GU869" s="36"/>
      <c r="GV869" s="36"/>
      <c r="GW869" s="36"/>
      <c r="GX869" s="36"/>
      <c r="GY869" s="36"/>
      <c r="GZ869" s="36"/>
      <c r="HA869" s="36"/>
      <c r="HB869" s="36"/>
      <c r="HC869" s="36"/>
    </row>
    <row r="870" spans="1:211" s="38" customFormat="1" x14ac:dyDescent="0.25">
      <c r="A870" s="51"/>
      <c r="B870" s="97"/>
      <c r="C870" s="98"/>
      <c r="D870" s="19"/>
      <c r="E870" s="19"/>
      <c r="F870" s="19"/>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c r="BU870" s="36"/>
      <c r="BV870" s="36"/>
      <c r="BW870" s="36"/>
      <c r="BX870" s="36"/>
      <c r="BY870" s="36"/>
      <c r="BZ870" s="36"/>
      <c r="CA870" s="36"/>
      <c r="CB870" s="36"/>
      <c r="CC870" s="36"/>
      <c r="CD870" s="36"/>
      <c r="CE870" s="36"/>
      <c r="CF870" s="36"/>
      <c r="CG870" s="36"/>
      <c r="CH870" s="36"/>
      <c r="CI870" s="36"/>
      <c r="CJ870" s="36"/>
      <c r="CK870" s="36"/>
      <c r="CL870" s="36"/>
      <c r="CM870" s="36"/>
      <c r="CN870" s="36"/>
      <c r="CO870" s="36"/>
      <c r="CP870" s="36"/>
      <c r="CQ870" s="36"/>
      <c r="CR870" s="36"/>
      <c r="CS870" s="36"/>
      <c r="CT870" s="36"/>
      <c r="CU870" s="36"/>
      <c r="CV870" s="36"/>
      <c r="CW870" s="36"/>
      <c r="CX870" s="36"/>
      <c r="CY870" s="36"/>
      <c r="CZ870" s="36"/>
      <c r="DA870" s="36"/>
      <c r="DB870" s="36"/>
      <c r="DC870" s="36"/>
      <c r="DD870" s="36"/>
      <c r="DE870" s="36"/>
      <c r="DF870" s="36"/>
      <c r="DG870" s="36"/>
      <c r="DH870" s="36"/>
      <c r="DI870" s="36"/>
      <c r="DJ870" s="36"/>
      <c r="DK870" s="36"/>
      <c r="DL870" s="36"/>
      <c r="DM870" s="36"/>
      <c r="DN870" s="36"/>
      <c r="DO870" s="36"/>
      <c r="DP870" s="36"/>
      <c r="DQ870" s="36"/>
      <c r="DR870" s="36"/>
      <c r="DS870" s="36"/>
      <c r="DT870" s="36"/>
      <c r="DU870" s="36"/>
      <c r="DV870" s="36"/>
      <c r="DW870" s="36"/>
      <c r="DX870" s="36"/>
      <c r="DY870" s="36"/>
      <c r="DZ870" s="36"/>
      <c r="EA870" s="36"/>
      <c r="EB870" s="36"/>
      <c r="EC870" s="36"/>
      <c r="ED870" s="36"/>
      <c r="EE870" s="36"/>
      <c r="EF870" s="36"/>
      <c r="EG870" s="36"/>
      <c r="EH870" s="36"/>
      <c r="EI870" s="36"/>
      <c r="EJ870" s="36"/>
      <c r="EK870" s="36"/>
      <c r="EL870" s="36"/>
      <c r="EM870" s="36"/>
      <c r="EN870" s="36"/>
      <c r="EO870" s="36"/>
      <c r="EP870" s="36"/>
      <c r="EQ870" s="36"/>
      <c r="ER870" s="36"/>
      <c r="ES870" s="36"/>
      <c r="ET870" s="36"/>
      <c r="EU870" s="36"/>
      <c r="EV870" s="36"/>
      <c r="EW870" s="36"/>
      <c r="EX870" s="36"/>
      <c r="EY870" s="36"/>
      <c r="EZ870" s="36"/>
      <c r="FA870" s="36"/>
      <c r="FB870" s="36"/>
      <c r="FC870" s="36"/>
      <c r="FD870" s="36"/>
      <c r="FE870" s="36"/>
      <c r="FF870" s="36"/>
      <c r="FG870" s="36"/>
      <c r="FH870" s="36"/>
      <c r="FI870" s="36"/>
      <c r="FJ870" s="36"/>
      <c r="FK870" s="36"/>
      <c r="FL870" s="36"/>
      <c r="FM870" s="36"/>
      <c r="FN870" s="36"/>
      <c r="FO870" s="36"/>
      <c r="FP870" s="36"/>
      <c r="FQ870" s="36"/>
      <c r="FR870" s="36"/>
      <c r="FS870" s="36"/>
      <c r="FT870" s="36"/>
      <c r="FU870" s="36"/>
      <c r="FV870" s="36"/>
      <c r="FW870" s="36"/>
      <c r="FX870" s="36"/>
      <c r="FY870" s="36"/>
      <c r="FZ870" s="36"/>
      <c r="GA870" s="36"/>
      <c r="GB870" s="36"/>
      <c r="GC870" s="36"/>
      <c r="GD870" s="36"/>
      <c r="GE870" s="36"/>
      <c r="GF870" s="36"/>
      <c r="GG870" s="36"/>
      <c r="GH870" s="36"/>
      <c r="GI870" s="36"/>
      <c r="GJ870" s="36"/>
      <c r="GK870" s="36"/>
      <c r="GL870" s="36"/>
      <c r="GM870" s="36"/>
      <c r="GN870" s="36"/>
      <c r="GO870" s="36"/>
      <c r="GP870" s="36"/>
      <c r="GQ870" s="36"/>
      <c r="GR870" s="36"/>
      <c r="GS870" s="36"/>
      <c r="GT870" s="36"/>
      <c r="GU870" s="36"/>
      <c r="GV870" s="36"/>
      <c r="GW870" s="36"/>
      <c r="GX870" s="36"/>
      <c r="GY870" s="36"/>
      <c r="GZ870" s="36"/>
      <c r="HA870" s="36"/>
      <c r="HB870" s="36"/>
      <c r="HC870" s="36"/>
    </row>
    <row r="871" spans="1:211" s="38" customFormat="1" x14ac:dyDescent="0.25">
      <c r="A871" s="51"/>
      <c r="B871" s="97"/>
      <c r="C871" s="98"/>
      <c r="D871" s="19"/>
      <c r="E871" s="19"/>
      <c r="F871" s="19"/>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c r="BU871" s="36"/>
      <c r="BV871" s="36"/>
      <c r="BW871" s="36"/>
      <c r="BX871" s="36"/>
      <c r="BY871" s="36"/>
      <c r="BZ871" s="36"/>
      <c r="CA871" s="36"/>
      <c r="CB871" s="36"/>
      <c r="CC871" s="36"/>
      <c r="CD871" s="36"/>
      <c r="CE871" s="36"/>
      <c r="CF871" s="36"/>
      <c r="CG871" s="36"/>
      <c r="CH871" s="36"/>
      <c r="CI871" s="36"/>
      <c r="CJ871" s="36"/>
      <c r="CK871" s="36"/>
      <c r="CL871" s="36"/>
      <c r="CM871" s="36"/>
      <c r="CN871" s="36"/>
      <c r="CO871" s="36"/>
      <c r="CP871" s="36"/>
      <c r="CQ871" s="36"/>
      <c r="CR871" s="36"/>
      <c r="CS871" s="36"/>
      <c r="CT871" s="36"/>
      <c r="CU871" s="36"/>
      <c r="CV871" s="36"/>
      <c r="CW871" s="36"/>
      <c r="CX871" s="36"/>
      <c r="CY871" s="36"/>
      <c r="CZ871" s="36"/>
      <c r="DA871" s="36"/>
      <c r="DB871" s="36"/>
      <c r="DC871" s="36"/>
      <c r="DD871" s="36"/>
      <c r="DE871" s="36"/>
      <c r="DF871" s="36"/>
      <c r="DG871" s="36"/>
      <c r="DH871" s="36"/>
      <c r="DI871" s="36"/>
      <c r="DJ871" s="36"/>
      <c r="DK871" s="36"/>
      <c r="DL871" s="36"/>
      <c r="DM871" s="36"/>
      <c r="DN871" s="36"/>
      <c r="DO871" s="36"/>
      <c r="DP871" s="36"/>
      <c r="DQ871" s="36"/>
      <c r="DR871" s="36"/>
      <c r="DS871" s="36"/>
      <c r="DT871" s="36"/>
      <c r="DU871" s="36"/>
      <c r="DV871" s="36"/>
      <c r="DW871" s="36"/>
      <c r="DX871" s="36"/>
      <c r="DY871" s="36"/>
      <c r="DZ871" s="36"/>
      <c r="EA871" s="36"/>
      <c r="EB871" s="36"/>
      <c r="EC871" s="36"/>
      <c r="ED871" s="36"/>
      <c r="EE871" s="36"/>
      <c r="EF871" s="36"/>
      <c r="EG871" s="36"/>
      <c r="EH871" s="36"/>
      <c r="EI871" s="36"/>
      <c r="EJ871" s="36"/>
      <c r="EK871" s="36"/>
      <c r="EL871" s="36"/>
      <c r="EM871" s="36"/>
      <c r="EN871" s="36"/>
      <c r="EO871" s="36"/>
      <c r="EP871" s="36"/>
      <c r="EQ871" s="36"/>
      <c r="ER871" s="36"/>
      <c r="ES871" s="36"/>
      <c r="ET871" s="36"/>
      <c r="EU871" s="36"/>
      <c r="EV871" s="36"/>
      <c r="EW871" s="36"/>
      <c r="EX871" s="36"/>
      <c r="EY871" s="36"/>
      <c r="EZ871" s="36"/>
      <c r="FA871" s="36"/>
      <c r="FB871" s="36"/>
      <c r="FC871" s="36"/>
      <c r="FD871" s="36"/>
      <c r="FE871" s="36"/>
      <c r="FF871" s="36"/>
      <c r="FG871" s="36"/>
      <c r="FH871" s="36"/>
      <c r="FI871" s="36"/>
      <c r="FJ871" s="36"/>
      <c r="FK871" s="36"/>
      <c r="FL871" s="36"/>
      <c r="FM871" s="36"/>
      <c r="FN871" s="36"/>
      <c r="FO871" s="36"/>
      <c r="FP871" s="36"/>
      <c r="FQ871" s="36"/>
      <c r="FR871" s="36"/>
      <c r="FS871" s="36"/>
      <c r="FT871" s="36"/>
      <c r="FU871" s="36"/>
      <c r="FV871" s="36"/>
      <c r="FW871" s="36"/>
      <c r="FX871" s="36"/>
      <c r="FY871" s="36"/>
      <c r="FZ871" s="36"/>
      <c r="GA871" s="36"/>
      <c r="GB871" s="36"/>
      <c r="GC871" s="36"/>
      <c r="GD871" s="36"/>
      <c r="GE871" s="36"/>
      <c r="GF871" s="36"/>
      <c r="GG871" s="36"/>
      <c r="GH871" s="36"/>
      <c r="GI871" s="36"/>
      <c r="GJ871" s="36"/>
      <c r="GK871" s="36"/>
      <c r="GL871" s="36"/>
      <c r="GM871" s="36"/>
      <c r="GN871" s="36"/>
      <c r="GO871" s="36"/>
      <c r="GP871" s="36"/>
      <c r="GQ871" s="36"/>
      <c r="GR871" s="36"/>
      <c r="GS871" s="36"/>
      <c r="GT871" s="36"/>
      <c r="GU871" s="36"/>
      <c r="GV871" s="36"/>
      <c r="GW871" s="36"/>
      <c r="GX871" s="36"/>
      <c r="GY871" s="36"/>
      <c r="GZ871" s="36"/>
      <c r="HA871" s="36"/>
      <c r="HB871" s="36"/>
      <c r="HC871" s="36"/>
    </row>
    <row r="872" spans="1:211" s="38" customFormat="1" x14ac:dyDescent="0.25">
      <c r="A872" s="51"/>
      <c r="B872" s="97"/>
      <c r="C872" s="98"/>
      <c r="D872" s="19"/>
      <c r="E872" s="19"/>
      <c r="F872" s="19"/>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c r="BU872" s="36"/>
      <c r="BV872" s="36"/>
      <c r="BW872" s="36"/>
      <c r="BX872" s="36"/>
      <c r="BY872" s="36"/>
      <c r="BZ872" s="36"/>
      <c r="CA872" s="36"/>
      <c r="CB872" s="36"/>
      <c r="CC872" s="36"/>
      <c r="CD872" s="36"/>
      <c r="CE872" s="36"/>
      <c r="CF872" s="36"/>
      <c r="CG872" s="36"/>
      <c r="CH872" s="36"/>
      <c r="CI872" s="36"/>
      <c r="CJ872" s="36"/>
      <c r="CK872" s="36"/>
      <c r="CL872" s="36"/>
      <c r="CM872" s="36"/>
      <c r="CN872" s="36"/>
      <c r="CO872" s="36"/>
      <c r="CP872" s="36"/>
      <c r="CQ872" s="36"/>
      <c r="CR872" s="36"/>
      <c r="CS872" s="36"/>
      <c r="CT872" s="36"/>
      <c r="CU872" s="36"/>
      <c r="CV872" s="36"/>
      <c r="CW872" s="36"/>
      <c r="CX872" s="36"/>
      <c r="CY872" s="36"/>
      <c r="CZ872" s="36"/>
      <c r="DA872" s="36"/>
      <c r="DB872" s="36"/>
      <c r="DC872" s="36"/>
      <c r="DD872" s="36"/>
      <c r="DE872" s="36"/>
      <c r="DF872" s="36"/>
      <c r="DG872" s="36"/>
      <c r="DH872" s="36"/>
      <c r="DI872" s="36"/>
      <c r="DJ872" s="36"/>
      <c r="DK872" s="36"/>
      <c r="DL872" s="36"/>
      <c r="DM872" s="36"/>
      <c r="DN872" s="36"/>
      <c r="DO872" s="36"/>
      <c r="DP872" s="36"/>
      <c r="DQ872" s="36"/>
      <c r="DR872" s="36"/>
      <c r="DS872" s="36"/>
      <c r="DT872" s="36"/>
      <c r="DU872" s="36"/>
      <c r="DV872" s="36"/>
      <c r="DW872" s="36"/>
      <c r="DX872" s="36"/>
      <c r="DY872" s="36"/>
      <c r="DZ872" s="36"/>
      <c r="EA872" s="36"/>
      <c r="EB872" s="36"/>
      <c r="EC872" s="36"/>
      <c r="ED872" s="36"/>
      <c r="EE872" s="36"/>
      <c r="EF872" s="36"/>
      <c r="EG872" s="36"/>
      <c r="EH872" s="36"/>
      <c r="EI872" s="36"/>
      <c r="EJ872" s="36"/>
      <c r="EK872" s="36"/>
      <c r="EL872" s="36"/>
      <c r="EM872" s="36"/>
      <c r="EN872" s="36"/>
      <c r="EO872" s="36"/>
      <c r="EP872" s="36"/>
      <c r="EQ872" s="36"/>
      <c r="ER872" s="36"/>
      <c r="ES872" s="36"/>
      <c r="ET872" s="36"/>
      <c r="EU872" s="36"/>
      <c r="EV872" s="36"/>
      <c r="EW872" s="36"/>
      <c r="EX872" s="36"/>
      <c r="EY872" s="36"/>
      <c r="EZ872" s="36"/>
      <c r="FA872" s="36"/>
      <c r="FB872" s="36"/>
      <c r="FC872" s="36"/>
      <c r="FD872" s="36"/>
      <c r="FE872" s="36"/>
      <c r="FF872" s="36"/>
      <c r="FG872" s="36"/>
      <c r="FH872" s="36"/>
      <c r="FI872" s="36"/>
      <c r="FJ872" s="36"/>
      <c r="FK872" s="36"/>
      <c r="FL872" s="36"/>
      <c r="FM872" s="36"/>
      <c r="FN872" s="36"/>
      <c r="FO872" s="36"/>
      <c r="FP872" s="36"/>
      <c r="FQ872" s="36"/>
      <c r="FR872" s="36"/>
      <c r="FS872" s="36"/>
      <c r="FT872" s="36"/>
      <c r="FU872" s="36"/>
      <c r="FV872" s="36"/>
      <c r="FW872" s="36"/>
      <c r="FX872" s="36"/>
      <c r="FY872" s="36"/>
      <c r="FZ872" s="36"/>
      <c r="GA872" s="36"/>
      <c r="GB872" s="36"/>
      <c r="GC872" s="36"/>
      <c r="GD872" s="36"/>
      <c r="GE872" s="36"/>
      <c r="GF872" s="36"/>
      <c r="GG872" s="36"/>
      <c r="GH872" s="36"/>
      <c r="GI872" s="36"/>
      <c r="GJ872" s="36"/>
      <c r="GK872" s="36"/>
      <c r="GL872" s="36"/>
      <c r="GM872" s="36"/>
      <c r="GN872" s="36"/>
      <c r="GO872" s="36"/>
      <c r="GP872" s="36"/>
      <c r="GQ872" s="36"/>
      <c r="GR872" s="36"/>
      <c r="GS872" s="36"/>
      <c r="GT872" s="36"/>
      <c r="GU872" s="36"/>
      <c r="GV872" s="36"/>
      <c r="GW872" s="36"/>
      <c r="GX872" s="36"/>
      <c r="GY872" s="36"/>
      <c r="GZ872" s="36"/>
      <c r="HA872" s="36"/>
      <c r="HB872" s="36"/>
      <c r="HC872" s="36"/>
    </row>
    <row r="873" spans="1:211" s="38" customFormat="1" x14ac:dyDescent="0.25">
      <c r="A873" s="51"/>
      <c r="B873" s="97"/>
      <c r="C873" s="98"/>
      <c r="D873" s="19"/>
      <c r="E873" s="19"/>
      <c r="F873" s="19"/>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c r="BU873" s="36"/>
      <c r="BV873" s="36"/>
      <c r="BW873" s="36"/>
      <c r="BX873" s="36"/>
      <c r="BY873" s="36"/>
      <c r="BZ873" s="36"/>
      <c r="CA873" s="36"/>
      <c r="CB873" s="36"/>
      <c r="CC873" s="36"/>
      <c r="CD873" s="36"/>
      <c r="CE873" s="36"/>
      <c r="CF873" s="36"/>
      <c r="CG873" s="36"/>
      <c r="CH873" s="36"/>
      <c r="CI873" s="36"/>
      <c r="CJ873" s="36"/>
      <c r="CK873" s="36"/>
      <c r="CL873" s="36"/>
      <c r="CM873" s="36"/>
      <c r="CN873" s="36"/>
      <c r="CO873" s="36"/>
      <c r="CP873" s="36"/>
      <c r="CQ873" s="36"/>
      <c r="CR873" s="36"/>
      <c r="CS873" s="36"/>
      <c r="CT873" s="36"/>
      <c r="CU873" s="36"/>
      <c r="CV873" s="36"/>
      <c r="CW873" s="36"/>
      <c r="CX873" s="36"/>
      <c r="CY873" s="36"/>
      <c r="CZ873" s="36"/>
      <c r="DA873" s="36"/>
      <c r="DB873" s="36"/>
      <c r="DC873" s="36"/>
      <c r="DD873" s="36"/>
      <c r="DE873" s="36"/>
      <c r="DF873" s="36"/>
      <c r="DG873" s="36"/>
      <c r="DH873" s="36"/>
      <c r="DI873" s="36"/>
      <c r="DJ873" s="36"/>
      <c r="DK873" s="36"/>
      <c r="DL873" s="36"/>
      <c r="DM873" s="36"/>
      <c r="DN873" s="36"/>
      <c r="DO873" s="36"/>
      <c r="DP873" s="36"/>
      <c r="DQ873" s="36"/>
      <c r="DR873" s="36"/>
      <c r="DS873" s="36"/>
      <c r="DT873" s="36"/>
      <c r="DU873" s="36"/>
      <c r="DV873" s="36"/>
      <c r="DW873" s="36"/>
      <c r="DX873" s="36"/>
      <c r="DY873" s="36"/>
      <c r="DZ873" s="36"/>
      <c r="EA873" s="36"/>
      <c r="EB873" s="36"/>
      <c r="EC873" s="36"/>
      <c r="ED873" s="36"/>
      <c r="EE873" s="36"/>
      <c r="EF873" s="36"/>
      <c r="EG873" s="36"/>
      <c r="EH873" s="36"/>
      <c r="EI873" s="36"/>
      <c r="EJ873" s="36"/>
      <c r="EK873" s="36"/>
      <c r="EL873" s="36"/>
      <c r="EM873" s="36"/>
      <c r="EN873" s="36"/>
      <c r="EO873" s="36"/>
      <c r="EP873" s="36"/>
      <c r="EQ873" s="36"/>
      <c r="ER873" s="36"/>
      <c r="ES873" s="36"/>
      <c r="ET873" s="36"/>
      <c r="EU873" s="36"/>
      <c r="EV873" s="36"/>
      <c r="EW873" s="36"/>
      <c r="EX873" s="36"/>
      <c r="EY873" s="36"/>
      <c r="EZ873" s="36"/>
      <c r="FA873" s="36"/>
      <c r="FB873" s="36"/>
      <c r="FC873" s="36"/>
      <c r="FD873" s="36"/>
      <c r="FE873" s="36"/>
      <c r="FF873" s="36"/>
      <c r="FG873" s="36"/>
      <c r="FH873" s="36"/>
      <c r="FI873" s="36"/>
      <c r="FJ873" s="36"/>
      <c r="FK873" s="36"/>
      <c r="FL873" s="36"/>
      <c r="FM873" s="36"/>
      <c r="FN873" s="36"/>
      <c r="FO873" s="36"/>
      <c r="FP873" s="36"/>
      <c r="FQ873" s="36"/>
      <c r="FR873" s="36"/>
      <c r="FS873" s="36"/>
      <c r="FT873" s="36"/>
      <c r="FU873" s="36"/>
      <c r="FV873" s="36"/>
      <c r="FW873" s="36"/>
      <c r="FX873" s="36"/>
      <c r="FY873" s="36"/>
      <c r="FZ873" s="36"/>
      <c r="GA873" s="36"/>
      <c r="GB873" s="36"/>
      <c r="GC873" s="36"/>
      <c r="GD873" s="36"/>
      <c r="GE873" s="36"/>
      <c r="GF873" s="36"/>
      <c r="GG873" s="36"/>
      <c r="GH873" s="36"/>
      <c r="GI873" s="36"/>
      <c r="GJ873" s="36"/>
      <c r="GK873" s="36"/>
      <c r="GL873" s="36"/>
      <c r="GM873" s="36"/>
      <c r="GN873" s="36"/>
      <c r="GO873" s="36"/>
      <c r="GP873" s="36"/>
      <c r="GQ873" s="36"/>
      <c r="GR873" s="36"/>
      <c r="GS873" s="36"/>
      <c r="GT873" s="36"/>
      <c r="GU873" s="36"/>
      <c r="GV873" s="36"/>
      <c r="GW873" s="36"/>
      <c r="GX873" s="36"/>
      <c r="GY873" s="36"/>
      <c r="GZ873" s="36"/>
      <c r="HA873" s="36"/>
      <c r="HB873" s="36"/>
      <c r="HC873" s="36"/>
    </row>
    <row r="874" spans="1:211" s="38" customFormat="1" x14ac:dyDescent="0.25">
      <c r="A874" s="51"/>
      <c r="B874" s="97"/>
      <c r="C874" s="98"/>
      <c r="D874" s="19"/>
      <c r="E874" s="19"/>
      <c r="F874" s="19"/>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c r="BU874" s="36"/>
      <c r="BV874" s="36"/>
      <c r="BW874" s="36"/>
      <c r="BX874" s="36"/>
      <c r="BY874" s="36"/>
      <c r="BZ874" s="36"/>
      <c r="CA874" s="36"/>
      <c r="CB874" s="36"/>
      <c r="CC874" s="36"/>
      <c r="CD874" s="36"/>
      <c r="CE874" s="36"/>
      <c r="CF874" s="36"/>
      <c r="CG874" s="36"/>
      <c r="CH874" s="36"/>
      <c r="CI874" s="36"/>
      <c r="CJ874" s="36"/>
      <c r="CK874" s="36"/>
      <c r="CL874" s="36"/>
      <c r="CM874" s="36"/>
      <c r="CN874" s="36"/>
      <c r="CO874" s="36"/>
      <c r="CP874" s="36"/>
      <c r="CQ874" s="36"/>
      <c r="CR874" s="36"/>
      <c r="CS874" s="36"/>
      <c r="CT874" s="36"/>
      <c r="CU874" s="36"/>
      <c r="CV874" s="36"/>
      <c r="CW874" s="36"/>
      <c r="CX874" s="36"/>
      <c r="CY874" s="36"/>
      <c r="CZ874" s="36"/>
      <c r="DA874" s="36"/>
      <c r="DB874" s="36"/>
      <c r="DC874" s="36"/>
      <c r="DD874" s="36"/>
      <c r="DE874" s="36"/>
      <c r="DF874" s="36"/>
      <c r="DG874" s="36"/>
      <c r="DH874" s="36"/>
      <c r="DI874" s="36"/>
      <c r="DJ874" s="36"/>
      <c r="DK874" s="36"/>
      <c r="DL874" s="36"/>
      <c r="DM874" s="36"/>
      <c r="DN874" s="36"/>
      <c r="DO874" s="36"/>
      <c r="DP874" s="36"/>
      <c r="DQ874" s="36"/>
      <c r="DR874" s="36"/>
      <c r="DS874" s="36"/>
      <c r="DT874" s="36"/>
      <c r="DU874" s="36"/>
      <c r="DV874" s="36"/>
      <c r="DW874" s="36"/>
      <c r="DX874" s="36"/>
      <c r="DY874" s="36"/>
      <c r="DZ874" s="36"/>
      <c r="EA874" s="36"/>
      <c r="EB874" s="36"/>
      <c r="EC874" s="36"/>
      <c r="ED874" s="36"/>
      <c r="EE874" s="36"/>
      <c r="EF874" s="36"/>
      <c r="EG874" s="36"/>
      <c r="EH874" s="36"/>
      <c r="EI874" s="36"/>
      <c r="EJ874" s="36"/>
      <c r="EK874" s="36"/>
      <c r="EL874" s="36"/>
      <c r="EM874" s="36"/>
      <c r="EN874" s="36"/>
      <c r="EO874" s="36"/>
      <c r="EP874" s="36"/>
      <c r="EQ874" s="36"/>
      <c r="ER874" s="36"/>
      <c r="ES874" s="36"/>
      <c r="ET874" s="36"/>
      <c r="EU874" s="36"/>
      <c r="EV874" s="36"/>
      <c r="EW874" s="36"/>
      <c r="EX874" s="36"/>
      <c r="EY874" s="36"/>
      <c r="EZ874" s="36"/>
      <c r="FA874" s="36"/>
      <c r="FB874" s="36"/>
      <c r="FC874" s="36"/>
      <c r="FD874" s="36"/>
      <c r="FE874" s="36"/>
      <c r="FF874" s="36"/>
      <c r="FG874" s="36"/>
      <c r="FH874" s="36"/>
      <c r="FI874" s="36"/>
      <c r="FJ874" s="36"/>
      <c r="FK874" s="36"/>
      <c r="FL874" s="36"/>
      <c r="FM874" s="36"/>
      <c r="FN874" s="36"/>
      <c r="FO874" s="36"/>
      <c r="FP874" s="36"/>
      <c r="FQ874" s="36"/>
      <c r="FR874" s="36"/>
      <c r="FS874" s="36"/>
      <c r="FT874" s="36"/>
      <c r="FU874" s="36"/>
      <c r="FV874" s="36"/>
      <c r="FW874" s="36"/>
      <c r="FX874" s="36"/>
      <c r="FY874" s="36"/>
      <c r="FZ874" s="36"/>
      <c r="GA874" s="36"/>
      <c r="GB874" s="36"/>
      <c r="GC874" s="36"/>
      <c r="GD874" s="36"/>
      <c r="GE874" s="36"/>
      <c r="GF874" s="36"/>
      <c r="GG874" s="36"/>
      <c r="GH874" s="36"/>
      <c r="GI874" s="36"/>
      <c r="GJ874" s="36"/>
      <c r="GK874" s="36"/>
      <c r="GL874" s="36"/>
      <c r="GM874" s="36"/>
      <c r="GN874" s="36"/>
      <c r="GO874" s="36"/>
      <c r="GP874" s="36"/>
      <c r="GQ874" s="36"/>
      <c r="GR874" s="36"/>
      <c r="GS874" s="36"/>
      <c r="GT874" s="36"/>
      <c r="GU874" s="36"/>
      <c r="GV874" s="36"/>
      <c r="GW874" s="36"/>
      <c r="GX874" s="36"/>
      <c r="GY874" s="36"/>
      <c r="GZ874" s="36"/>
      <c r="HA874" s="36"/>
      <c r="HB874" s="36"/>
      <c r="HC874" s="36"/>
    </row>
    <row r="875" spans="1:211" s="38" customFormat="1" x14ac:dyDescent="0.25">
      <c r="A875" s="51"/>
      <c r="B875" s="97"/>
      <c r="C875" s="98"/>
      <c r="D875" s="19"/>
      <c r="E875" s="19"/>
      <c r="F875" s="19"/>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c r="BU875" s="36"/>
      <c r="BV875" s="36"/>
      <c r="BW875" s="36"/>
      <c r="BX875" s="36"/>
      <c r="BY875" s="36"/>
      <c r="BZ875" s="36"/>
      <c r="CA875" s="36"/>
      <c r="CB875" s="36"/>
      <c r="CC875" s="36"/>
      <c r="CD875" s="36"/>
      <c r="CE875" s="36"/>
      <c r="CF875" s="36"/>
      <c r="CG875" s="36"/>
      <c r="CH875" s="36"/>
      <c r="CI875" s="36"/>
      <c r="CJ875" s="36"/>
      <c r="CK875" s="36"/>
      <c r="CL875" s="36"/>
      <c r="CM875" s="36"/>
      <c r="CN875" s="36"/>
      <c r="CO875" s="36"/>
      <c r="CP875" s="36"/>
      <c r="CQ875" s="36"/>
      <c r="CR875" s="36"/>
      <c r="CS875" s="36"/>
      <c r="CT875" s="36"/>
      <c r="CU875" s="36"/>
      <c r="CV875" s="36"/>
      <c r="CW875" s="36"/>
      <c r="CX875" s="36"/>
      <c r="CY875" s="36"/>
      <c r="CZ875" s="36"/>
      <c r="DA875" s="36"/>
      <c r="DB875" s="36"/>
      <c r="DC875" s="36"/>
      <c r="DD875" s="36"/>
      <c r="DE875" s="36"/>
      <c r="DF875" s="36"/>
      <c r="DG875" s="36"/>
      <c r="DH875" s="36"/>
      <c r="DI875" s="36"/>
      <c r="DJ875" s="36"/>
      <c r="DK875" s="36"/>
      <c r="DL875" s="36"/>
      <c r="DM875" s="36"/>
      <c r="DN875" s="36"/>
      <c r="DO875" s="36"/>
      <c r="DP875" s="36"/>
      <c r="DQ875" s="36"/>
      <c r="DR875" s="36"/>
      <c r="DS875" s="36"/>
      <c r="DT875" s="36"/>
      <c r="DU875" s="36"/>
      <c r="DV875" s="36"/>
      <c r="DW875" s="36"/>
      <c r="DX875" s="36"/>
      <c r="DY875" s="36"/>
      <c r="DZ875" s="36"/>
      <c r="EA875" s="36"/>
      <c r="EB875" s="36"/>
      <c r="EC875" s="36"/>
      <c r="ED875" s="36"/>
      <c r="EE875" s="36"/>
      <c r="EF875" s="36"/>
      <c r="EG875" s="36"/>
      <c r="EH875" s="36"/>
      <c r="EI875" s="36"/>
      <c r="EJ875" s="36"/>
      <c r="EK875" s="36"/>
      <c r="EL875" s="36"/>
      <c r="EM875" s="36"/>
      <c r="EN875" s="36"/>
      <c r="EO875" s="36"/>
      <c r="EP875" s="36"/>
      <c r="EQ875" s="36"/>
      <c r="ER875" s="36"/>
      <c r="ES875" s="36"/>
      <c r="ET875" s="36"/>
      <c r="EU875" s="36"/>
      <c r="EV875" s="36"/>
      <c r="EW875" s="36"/>
      <c r="EX875" s="36"/>
      <c r="EY875" s="36"/>
      <c r="EZ875" s="36"/>
      <c r="FA875" s="36"/>
      <c r="FB875" s="36"/>
      <c r="FC875" s="36"/>
      <c r="FD875" s="36"/>
      <c r="FE875" s="36"/>
      <c r="FF875" s="36"/>
      <c r="FG875" s="36"/>
      <c r="FH875" s="36"/>
      <c r="FI875" s="36"/>
      <c r="FJ875" s="36"/>
      <c r="FK875" s="36"/>
      <c r="FL875" s="36"/>
      <c r="FM875" s="36"/>
      <c r="FN875" s="36"/>
      <c r="FO875" s="36"/>
      <c r="FP875" s="36"/>
      <c r="FQ875" s="36"/>
      <c r="FR875" s="36"/>
      <c r="FS875" s="36"/>
      <c r="FT875" s="36"/>
      <c r="FU875" s="36"/>
      <c r="FV875" s="36"/>
      <c r="FW875" s="36"/>
      <c r="FX875" s="36"/>
      <c r="FY875" s="36"/>
      <c r="FZ875" s="36"/>
      <c r="GA875" s="36"/>
      <c r="GB875" s="36"/>
      <c r="GC875" s="36"/>
      <c r="GD875" s="36"/>
      <c r="GE875" s="36"/>
      <c r="GF875" s="36"/>
      <c r="GG875" s="36"/>
      <c r="GH875" s="36"/>
      <c r="GI875" s="36"/>
      <c r="GJ875" s="36"/>
      <c r="GK875" s="36"/>
      <c r="GL875" s="36"/>
      <c r="GM875" s="36"/>
      <c r="GN875" s="36"/>
      <c r="GO875" s="36"/>
      <c r="GP875" s="36"/>
      <c r="GQ875" s="36"/>
      <c r="GR875" s="36"/>
      <c r="GS875" s="36"/>
      <c r="GT875" s="36"/>
      <c r="GU875" s="36"/>
      <c r="GV875" s="36"/>
      <c r="GW875" s="36"/>
      <c r="GX875" s="36"/>
      <c r="GY875" s="36"/>
      <c r="GZ875" s="36"/>
      <c r="HA875" s="36"/>
      <c r="HB875" s="36"/>
      <c r="HC875" s="36"/>
    </row>
    <row r="876" spans="1:211" s="38" customFormat="1" x14ac:dyDescent="0.25">
      <c r="A876" s="51"/>
      <c r="B876" s="97"/>
      <c r="C876" s="98"/>
      <c r="D876" s="19"/>
      <c r="E876" s="19"/>
      <c r="F876" s="19"/>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c r="BV876" s="36"/>
      <c r="BW876" s="36"/>
      <c r="BX876" s="36"/>
      <c r="BY876" s="36"/>
      <c r="BZ876" s="36"/>
      <c r="CA876" s="36"/>
      <c r="CB876" s="36"/>
      <c r="CC876" s="36"/>
      <c r="CD876" s="36"/>
      <c r="CE876" s="36"/>
      <c r="CF876" s="36"/>
      <c r="CG876" s="36"/>
      <c r="CH876" s="36"/>
      <c r="CI876" s="36"/>
      <c r="CJ876" s="36"/>
      <c r="CK876" s="36"/>
      <c r="CL876" s="36"/>
      <c r="CM876" s="36"/>
      <c r="CN876" s="36"/>
      <c r="CO876" s="36"/>
      <c r="CP876" s="36"/>
      <c r="CQ876" s="36"/>
      <c r="CR876" s="36"/>
      <c r="CS876" s="36"/>
      <c r="CT876" s="36"/>
      <c r="CU876" s="36"/>
      <c r="CV876" s="36"/>
      <c r="CW876" s="36"/>
      <c r="CX876" s="36"/>
      <c r="CY876" s="36"/>
      <c r="CZ876" s="36"/>
      <c r="DA876" s="36"/>
      <c r="DB876" s="36"/>
      <c r="DC876" s="36"/>
      <c r="DD876" s="36"/>
      <c r="DE876" s="36"/>
      <c r="DF876" s="36"/>
      <c r="DG876" s="36"/>
      <c r="DH876" s="36"/>
      <c r="DI876" s="36"/>
      <c r="DJ876" s="36"/>
      <c r="DK876" s="36"/>
      <c r="DL876" s="36"/>
      <c r="DM876" s="36"/>
      <c r="DN876" s="36"/>
      <c r="DO876" s="36"/>
      <c r="DP876" s="36"/>
      <c r="DQ876" s="36"/>
      <c r="DR876" s="36"/>
      <c r="DS876" s="36"/>
      <c r="DT876" s="36"/>
      <c r="DU876" s="36"/>
      <c r="DV876" s="36"/>
      <c r="DW876" s="36"/>
      <c r="DX876" s="36"/>
      <c r="DY876" s="36"/>
      <c r="DZ876" s="36"/>
      <c r="EA876" s="36"/>
      <c r="EB876" s="36"/>
      <c r="EC876" s="36"/>
      <c r="ED876" s="36"/>
      <c r="EE876" s="36"/>
      <c r="EF876" s="36"/>
      <c r="EG876" s="36"/>
      <c r="EH876" s="36"/>
      <c r="EI876" s="36"/>
      <c r="EJ876" s="36"/>
      <c r="EK876" s="36"/>
      <c r="EL876" s="36"/>
      <c r="EM876" s="36"/>
      <c r="EN876" s="36"/>
      <c r="EO876" s="36"/>
      <c r="EP876" s="36"/>
      <c r="EQ876" s="36"/>
      <c r="ER876" s="36"/>
      <c r="ES876" s="36"/>
      <c r="ET876" s="36"/>
      <c r="EU876" s="36"/>
      <c r="EV876" s="36"/>
      <c r="EW876" s="36"/>
      <c r="EX876" s="36"/>
      <c r="EY876" s="36"/>
      <c r="EZ876" s="36"/>
      <c r="FA876" s="36"/>
      <c r="FB876" s="36"/>
      <c r="FC876" s="36"/>
      <c r="FD876" s="36"/>
      <c r="FE876" s="36"/>
      <c r="FF876" s="36"/>
      <c r="FG876" s="36"/>
      <c r="FH876" s="36"/>
      <c r="FI876" s="36"/>
      <c r="FJ876" s="36"/>
      <c r="FK876" s="36"/>
      <c r="FL876" s="36"/>
      <c r="FM876" s="36"/>
      <c r="FN876" s="36"/>
      <c r="FO876" s="36"/>
      <c r="FP876" s="36"/>
      <c r="FQ876" s="36"/>
      <c r="FR876" s="36"/>
      <c r="FS876" s="36"/>
      <c r="FT876" s="36"/>
      <c r="FU876" s="36"/>
      <c r="FV876" s="36"/>
      <c r="FW876" s="36"/>
      <c r="FX876" s="36"/>
      <c r="FY876" s="36"/>
      <c r="FZ876" s="36"/>
      <c r="GA876" s="36"/>
      <c r="GB876" s="36"/>
      <c r="GC876" s="36"/>
      <c r="GD876" s="36"/>
      <c r="GE876" s="36"/>
      <c r="GF876" s="36"/>
      <c r="GG876" s="36"/>
      <c r="GH876" s="36"/>
      <c r="GI876" s="36"/>
      <c r="GJ876" s="36"/>
      <c r="GK876" s="36"/>
      <c r="GL876" s="36"/>
      <c r="GM876" s="36"/>
      <c r="GN876" s="36"/>
      <c r="GO876" s="36"/>
      <c r="GP876" s="36"/>
      <c r="GQ876" s="36"/>
      <c r="GR876" s="36"/>
      <c r="GS876" s="36"/>
      <c r="GT876" s="36"/>
      <c r="GU876" s="36"/>
      <c r="GV876" s="36"/>
      <c r="GW876" s="36"/>
      <c r="GX876" s="36"/>
      <c r="GY876" s="36"/>
      <c r="GZ876" s="36"/>
      <c r="HA876" s="36"/>
      <c r="HB876" s="36"/>
      <c r="HC876" s="36"/>
    </row>
    <row r="877" spans="1:211" s="38" customFormat="1" x14ac:dyDescent="0.25">
      <c r="A877" s="51"/>
      <c r="B877" s="97"/>
      <c r="C877" s="98"/>
      <c r="D877" s="19"/>
      <c r="E877" s="19"/>
      <c r="F877" s="19"/>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c r="BU877" s="36"/>
      <c r="BV877" s="36"/>
      <c r="BW877" s="36"/>
      <c r="BX877" s="36"/>
      <c r="BY877" s="36"/>
      <c r="BZ877" s="36"/>
      <c r="CA877" s="36"/>
      <c r="CB877" s="36"/>
      <c r="CC877" s="36"/>
      <c r="CD877" s="36"/>
      <c r="CE877" s="36"/>
      <c r="CF877" s="36"/>
      <c r="CG877" s="36"/>
      <c r="CH877" s="36"/>
      <c r="CI877" s="36"/>
      <c r="CJ877" s="36"/>
      <c r="CK877" s="36"/>
      <c r="CL877" s="36"/>
      <c r="CM877" s="36"/>
      <c r="CN877" s="36"/>
      <c r="CO877" s="36"/>
      <c r="CP877" s="36"/>
      <c r="CQ877" s="36"/>
      <c r="CR877" s="36"/>
      <c r="CS877" s="36"/>
      <c r="CT877" s="36"/>
      <c r="CU877" s="36"/>
      <c r="CV877" s="36"/>
      <c r="CW877" s="36"/>
      <c r="CX877" s="36"/>
      <c r="CY877" s="36"/>
      <c r="CZ877" s="36"/>
      <c r="DA877" s="36"/>
      <c r="DB877" s="36"/>
      <c r="DC877" s="36"/>
      <c r="DD877" s="36"/>
      <c r="DE877" s="36"/>
      <c r="DF877" s="36"/>
      <c r="DG877" s="36"/>
      <c r="DH877" s="36"/>
      <c r="DI877" s="36"/>
      <c r="DJ877" s="36"/>
      <c r="DK877" s="36"/>
      <c r="DL877" s="36"/>
      <c r="DM877" s="36"/>
      <c r="DN877" s="36"/>
      <c r="DO877" s="36"/>
      <c r="DP877" s="36"/>
      <c r="DQ877" s="36"/>
      <c r="DR877" s="36"/>
      <c r="DS877" s="36"/>
      <c r="DT877" s="36"/>
      <c r="DU877" s="36"/>
      <c r="DV877" s="36"/>
      <c r="DW877" s="36"/>
      <c r="DX877" s="36"/>
      <c r="DY877" s="36"/>
      <c r="DZ877" s="36"/>
      <c r="EA877" s="36"/>
      <c r="EB877" s="36"/>
      <c r="EC877" s="36"/>
      <c r="ED877" s="36"/>
      <c r="EE877" s="36"/>
      <c r="EF877" s="36"/>
      <c r="EG877" s="36"/>
      <c r="EH877" s="36"/>
      <c r="EI877" s="36"/>
      <c r="EJ877" s="36"/>
      <c r="EK877" s="36"/>
      <c r="EL877" s="36"/>
      <c r="EM877" s="36"/>
      <c r="EN877" s="36"/>
      <c r="EO877" s="36"/>
      <c r="EP877" s="36"/>
      <c r="EQ877" s="36"/>
      <c r="ER877" s="36"/>
      <c r="ES877" s="36"/>
      <c r="ET877" s="36"/>
      <c r="EU877" s="36"/>
      <c r="EV877" s="36"/>
      <c r="EW877" s="36"/>
      <c r="EX877" s="36"/>
      <c r="EY877" s="36"/>
      <c r="EZ877" s="36"/>
      <c r="FA877" s="36"/>
      <c r="FB877" s="36"/>
      <c r="FC877" s="36"/>
      <c r="FD877" s="36"/>
      <c r="FE877" s="36"/>
      <c r="FF877" s="36"/>
      <c r="FG877" s="36"/>
      <c r="FH877" s="36"/>
      <c r="FI877" s="36"/>
      <c r="FJ877" s="36"/>
      <c r="FK877" s="36"/>
      <c r="FL877" s="36"/>
      <c r="FM877" s="36"/>
      <c r="FN877" s="36"/>
      <c r="FO877" s="36"/>
      <c r="FP877" s="36"/>
      <c r="FQ877" s="36"/>
      <c r="FR877" s="36"/>
      <c r="FS877" s="36"/>
      <c r="FT877" s="36"/>
      <c r="FU877" s="36"/>
      <c r="FV877" s="36"/>
      <c r="FW877" s="36"/>
      <c r="FX877" s="36"/>
      <c r="FY877" s="36"/>
      <c r="FZ877" s="36"/>
      <c r="GA877" s="36"/>
      <c r="GB877" s="36"/>
      <c r="GC877" s="36"/>
      <c r="GD877" s="36"/>
      <c r="GE877" s="36"/>
      <c r="GF877" s="36"/>
      <c r="GG877" s="36"/>
      <c r="GH877" s="36"/>
      <c r="GI877" s="36"/>
      <c r="GJ877" s="36"/>
      <c r="GK877" s="36"/>
      <c r="GL877" s="36"/>
      <c r="GM877" s="36"/>
      <c r="GN877" s="36"/>
      <c r="GO877" s="36"/>
      <c r="GP877" s="36"/>
      <c r="GQ877" s="36"/>
      <c r="GR877" s="36"/>
      <c r="GS877" s="36"/>
      <c r="GT877" s="36"/>
      <c r="GU877" s="36"/>
      <c r="GV877" s="36"/>
      <c r="GW877" s="36"/>
      <c r="GX877" s="36"/>
      <c r="GY877" s="36"/>
      <c r="GZ877" s="36"/>
      <c r="HA877" s="36"/>
      <c r="HB877" s="36"/>
      <c r="HC877" s="36"/>
    </row>
    <row r="878" spans="1:211" s="38" customFormat="1" x14ac:dyDescent="0.25">
      <c r="A878" s="51"/>
      <c r="B878" s="97"/>
      <c r="C878" s="98"/>
      <c r="D878" s="19"/>
      <c r="E878" s="19"/>
      <c r="F878" s="19"/>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c r="BU878" s="36"/>
      <c r="BV878" s="36"/>
      <c r="BW878" s="36"/>
      <c r="BX878" s="36"/>
      <c r="BY878" s="36"/>
      <c r="BZ878" s="36"/>
      <c r="CA878" s="36"/>
      <c r="CB878" s="36"/>
      <c r="CC878" s="36"/>
      <c r="CD878" s="36"/>
      <c r="CE878" s="36"/>
      <c r="CF878" s="36"/>
      <c r="CG878" s="36"/>
      <c r="CH878" s="36"/>
      <c r="CI878" s="36"/>
      <c r="CJ878" s="36"/>
      <c r="CK878" s="36"/>
      <c r="CL878" s="36"/>
      <c r="CM878" s="36"/>
      <c r="CN878" s="36"/>
      <c r="CO878" s="36"/>
      <c r="CP878" s="36"/>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6"/>
      <c r="DT878" s="36"/>
      <c r="DU878" s="36"/>
      <c r="DV878" s="36"/>
      <c r="DW878" s="36"/>
      <c r="DX878" s="36"/>
      <c r="DY878" s="36"/>
      <c r="DZ878" s="36"/>
      <c r="EA878" s="36"/>
      <c r="EB878" s="36"/>
      <c r="EC878" s="36"/>
      <c r="ED878" s="36"/>
      <c r="EE878" s="36"/>
      <c r="EF878" s="36"/>
      <c r="EG878" s="36"/>
      <c r="EH878" s="36"/>
      <c r="EI878" s="36"/>
      <c r="EJ878" s="36"/>
      <c r="EK878" s="36"/>
      <c r="EL878" s="36"/>
      <c r="EM878" s="36"/>
      <c r="EN878" s="36"/>
      <c r="EO878" s="36"/>
      <c r="EP878" s="36"/>
      <c r="EQ878" s="36"/>
      <c r="ER878" s="36"/>
      <c r="ES878" s="36"/>
      <c r="ET878" s="36"/>
      <c r="EU878" s="36"/>
      <c r="EV878" s="36"/>
      <c r="EW878" s="36"/>
      <c r="EX878" s="36"/>
      <c r="EY878" s="36"/>
      <c r="EZ878" s="36"/>
      <c r="FA878" s="36"/>
      <c r="FB878" s="36"/>
      <c r="FC878" s="36"/>
      <c r="FD878" s="36"/>
      <c r="FE878" s="36"/>
      <c r="FF878" s="36"/>
      <c r="FG878" s="36"/>
      <c r="FH878" s="36"/>
      <c r="FI878" s="36"/>
      <c r="FJ878" s="36"/>
      <c r="FK878" s="36"/>
      <c r="FL878" s="36"/>
      <c r="FM878" s="36"/>
      <c r="FN878" s="36"/>
      <c r="FO878" s="36"/>
      <c r="FP878" s="36"/>
      <c r="FQ878" s="36"/>
      <c r="FR878" s="36"/>
      <c r="FS878" s="36"/>
      <c r="FT878" s="36"/>
      <c r="FU878" s="36"/>
      <c r="FV878" s="36"/>
      <c r="FW878" s="36"/>
      <c r="FX878" s="36"/>
      <c r="FY878" s="36"/>
      <c r="FZ878" s="36"/>
      <c r="GA878" s="36"/>
      <c r="GB878" s="36"/>
      <c r="GC878" s="36"/>
      <c r="GD878" s="36"/>
      <c r="GE878" s="36"/>
      <c r="GF878" s="36"/>
      <c r="GG878" s="36"/>
      <c r="GH878" s="36"/>
      <c r="GI878" s="36"/>
      <c r="GJ878" s="36"/>
      <c r="GK878" s="36"/>
      <c r="GL878" s="36"/>
      <c r="GM878" s="36"/>
      <c r="GN878" s="36"/>
      <c r="GO878" s="36"/>
      <c r="GP878" s="36"/>
      <c r="GQ878" s="36"/>
      <c r="GR878" s="36"/>
      <c r="GS878" s="36"/>
      <c r="GT878" s="36"/>
      <c r="GU878" s="36"/>
      <c r="GV878" s="36"/>
      <c r="GW878" s="36"/>
      <c r="GX878" s="36"/>
      <c r="GY878" s="36"/>
      <c r="GZ878" s="36"/>
      <c r="HA878" s="36"/>
      <c r="HB878" s="36"/>
      <c r="HC878" s="36"/>
    </row>
    <row r="879" spans="1:211" s="38" customFormat="1" x14ac:dyDescent="0.25">
      <c r="A879" s="51"/>
      <c r="B879" s="97"/>
      <c r="C879" s="98"/>
      <c r="D879" s="19"/>
      <c r="E879" s="19"/>
      <c r="F879" s="19"/>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c r="BU879" s="36"/>
      <c r="BV879" s="36"/>
      <c r="BW879" s="36"/>
      <c r="BX879" s="36"/>
      <c r="BY879" s="36"/>
      <c r="BZ879" s="36"/>
      <c r="CA879" s="36"/>
      <c r="CB879" s="36"/>
      <c r="CC879" s="36"/>
      <c r="CD879" s="36"/>
      <c r="CE879" s="36"/>
      <c r="CF879" s="36"/>
      <c r="CG879" s="36"/>
      <c r="CH879" s="36"/>
      <c r="CI879" s="36"/>
      <c r="CJ879" s="36"/>
      <c r="CK879" s="36"/>
      <c r="CL879" s="36"/>
      <c r="CM879" s="36"/>
      <c r="CN879" s="36"/>
      <c r="CO879" s="36"/>
      <c r="CP879" s="36"/>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6"/>
      <c r="DT879" s="36"/>
      <c r="DU879" s="36"/>
      <c r="DV879" s="36"/>
      <c r="DW879" s="36"/>
      <c r="DX879" s="36"/>
      <c r="DY879" s="36"/>
      <c r="DZ879" s="36"/>
      <c r="EA879" s="36"/>
      <c r="EB879" s="36"/>
      <c r="EC879" s="36"/>
      <c r="ED879" s="36"/>
      <c r="EE879" s="36"/>
      <c r="EF879" s="36"/>
      <c r="EG879" s="36"/>
      <c r="EH879" s="36"/>
      <c r="EI879" s="36"/>
      <c r="EJ879" s="36"/>
      <c r="EK879" s="36"/>
      <c r="EL879" s="36"/>
      <c r="EM879" s="36"/>
      <c r="EN879" s="36"/>
      <c r="EO879" s="36"/>
      <c r="EP879" s="36"/>
      <c r="EQ879" s="36"/>
      <c r="ER879" s="36"/>
      <c r="ES879" s="36"/>
      <c r="ET879" s="36"/>
      <c r="EU879" s="36"/>
      <c r="EV879" s="36"/>
      <c r="EW879" s="36"/>
      <c r="EX879" s="36"/>
      <c r="EY879" s="36"/>
      <c r="EZ879" s="36"/>
      <c r="FA879" s="36"/>
      <c r="FB879" s="36"/>
      <c r="FC879" s="36"/>
      <c r="FD879" s="36"/>
      <c r="FE879" s="36"/>
      <c r="FF879" s="36"/>
      <c r="FG879" s="36"/>
      <c r="FH879" s="36"/>
      <c r="FI879" s="36"/>
      <c r="FJ879" s="36"/>
      <c r="FK879" s="36"/>
      <c r="FL879" s="36"/>
      <c r="FM879" s="36"/>
      <c r="FN879" s="36"/>
      <c r="FO879" s="36"/>
      <c r="FP879" s="36"/>
      <c r="FQ879" s="36"/>
      <c r="FR879" s="36"/>
      <c r="FS879" s="36"/>
      <c r="FT879" s="36"/>
      <c r="FU879" s="36"/>
      <c r="FV879" s="36"/>
      <c r="FW879" s="36"/>
      <c r="FX879" s="36"/>
      <c r="FY879" s="36"/>
      <c r="FZ879" s="36"/>
      <c r="GA879" s="36"/>
      <c r="GB879" s="36"/>
      <c r="GC879" s="36"/>
      <c r="GD879" s="36"/>
      <c r="GE879" s="36"/>
      <c r="GF879" s="36"/>
      <c r="GG879" s="36"/>
      <c r="GH879" s="36"/>
      <c r="GI879" s="36"/>
      <c r="GJ879" s="36"/>
      <c r="GK879" s="36"/>
      <c r="GL879" s="36"/>
      <c r="GM879" s="36"/>
      <c r="GN879" s="36"/>
      <c r="GO879" s="36"/>
      <c r="GP879" s="36"/>
      <c r="GQ879" s="36"/>
      <c r="GR879" s="36"/>
      <c r="GS879" s="36"/>
      <c r="GT879" s="36"/>
      <c r="GU879" s="36"/>
      <c r="GV879" s="36"/>
      <c r="GW879" s="36"/>
      <c r="GX879" s="36"/>
      <c r="GY879" s="36"/>
      <c r="GZ879" s="36"/>
      <c r="HA879" s="36"/>
      <c r="HB879" s="36"/>
      <c r="HC879" s="36"/>
    </row>
    <row r="880" spans="1:211" s="38" customFormat="1" x14ac:dyDescent="0.25">
      <c r="A880" s="51"/>
      <c r="B880" s="97"/>
      <c r="C880" s="98"/>
      <c r="D880" s="19"/>
      <c r="E880" s="19"/>
      <c r="F880" s="19"/>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c r="BU880" s="36"/>
      <c r="BV880" s="36"/>
      <c r="BW880" s="36"/>
      <c r="BX880" s="36"/>
      <c r="BY880" s="36"/>
      <c r="BZ880" s="36"/>
      <c r="CA880" s="36"/>
      <c r="CB880" s="36"/>
      <c r="CC880" s="36"/>
      <c r="CD880" s="36"/>
      <c r="CE880" s="36"/>
      <c r="CF880" s="36"/>
      <c r="CG880" s="36"/>
      <c r="CH880" s="36"/>
      <c r="CI880" s="36"/>
      <c r="CJ880" s="36"/>
      <c r="CK880" s="36"/>
      <c r="CL880" s="36"/>
      <c r="CM880" s="36"/>
      <c r="CN880" s="36"/>
      <c r="CO880" s="36"/>
      <c r="CP880" s="36"/>
      <c r="CQ880" s="36"/>
      <c r="CR880" s="36"/>
      <c r="CS880" s="36"/>
      <c r="CT880" s="36"/>
      <c r="CU880" s="36"/>
      <c r="CV880" s="36"/>
      <c r="CW880" s="36"/>
      <c r="CX880" s="36"/>
      <c r="CY880" s="36"/>
      <c r="CZ880" s="36"/>
      <c r="DA880" s="36"/>
      <c r="DB880" s="36"/>
      <c r="DC880" s="36"/>
      <c r="DD880" s="36"/>
      <c r="DE880" s="36"/>
      <c r="DF880" s="36"/>
      <c r="DG880" s="36"/>
      <c r="DH880" s="36"/>
      <c r="DI880" s="36"/>
      <c r="DJ880" s="36"/>
      <c r="DK880" s="36"/>
      <c r="DL880" s="36"/>
      <c r="DM880" s="36"/>
      <c r="DN880" s="36"/>
      <c r="DO880" s="36"/>
      <c r="DP880" s="36"/>
      <c r="DQ880" s="36"/>
      <c r="DR880" s="36"/>
      <c r="DS880" s="36"/>
      <c r="DT880" s="36"/>
      <c r="DU880" s="36"/>
      <c r="DV880" s="36"/>
      <c r="DW880" s="36"/>
      <c r="DX880" s="36"/>
      <c r="DY880" s="36"/>
      <c r="DZ880" s="36"/>
      <c r="EA880" s="36"/>
      <c r="EB880" s="36"/>
      <c r="EC880" s="36"/>
      <c r="ED880" s="36"/>
      <c r="EE880" s="36"/>
      <c r="EF880" s="36"/>
      <c r="EG880" s="36"/>
      <c r="EH880" s="36"/>
      <c r="EI880" s="36"/>
      <c r="EJ880" s="36"/>
      <c r="EK880" s="36"/>
      <c r="EL880" s="36"/>
      <c r="EM880" s="36"/>
      <c r="EN880" s="36"/>
      <c r="EO880" s="36"/>
      <c r="EP880" s="36"/>
      <c r="EQ880" s="36"/>
      <c r="ER880" s="36"/>
      <c r="ES880" s="36"/>
      <c r="ET880" s="36"/>
      <c r="EU880" s="36"/>
      <c r="EV880" s="36"/>
      <c r="EW880" s="36"/>
      <c r="EX880" s="36"/>
      <c r="EY880" s="36"/>
      <c r="EZ880" s="36"/>
      <c r="FA880" s="36"/>
      <c r="FB880" s="36"/>
      <c r="FC880" s="36"/>
      <c r="FD880" s="36"/>
      <c r="FE880" s="36"/>
      <c r="FF880" s="36"/>
      <c r="FG880" s="36"/>
      <c r="FH880" s="36"/>
      <c r="FI880" s="36"/>
      <c r="FJ880" s="36"/>
      <c r="FK880" s="36"/>
      <c r="FL880" s="36"/>
      <c r="FM880" s="36"/>
      <c r="FN880" s="36"/>
      <c r="FO880" s="36"/>
      <c r="FP880" s="36"/>
      <c r="FQ880" s="36"/>
      <c r="FR880" s="36"/>
      <c r="FS880" s="36"/>
      <c r="FT880" s="36"/>
      <c r="FU880" s="36"/>
      <c r="FV880" s="36"/>
      <c r="FW880" s="36"/>
      <c r="FX880" s="36"/>
      <c r="FY880" s="36"/>
      <c r="FZ880" s="36"/>
      <c r="GA880" s="36"/>
      <c r="GB880" s="36"/>
      <c r="GC880" s="36"/>
      <c r="GD880" s="36"/>
      <c r="GE880" s="36"/>
      <c r="GF880" s="36"/>
      <c r="GG880" s="36"/>
      <c r="GH880" s="36"/>
      <c r="GI880" s="36"/>
      <c r="GJ880" s="36"/>
      <c r="GK880" s="36"/>
      <c r="GL880" s="36"/>
      <c r="GM880" s="36"/>
      <c r="GN880" s="36"/>
      <c r="GO880" s="36"/>
      <c r="GP880" s="36"/>
      <c r="GQ880" s="36"/>
      <c r="GR880" s="36"/>
      <c r="GS880" s="36"/>
      <c r="GT880" s="36"/>
      <c r="GU880" s="36"/>
      <c r="GV880" s="36"/>
      <c r="GW880" s="36"/>
      <c r="GX880" s="36"/>
      <c r="GY880" s="36"/>
      <c r="GZ880" s="36"/>
      <c r="HA880" s="36"/>
      <c r="HB880" s="36"/>
      <c r="HC880" s="36"/>
    </row>
    <row r="881" spans="1:211" s="38" customFormat="1" x14ac:dyDescent="0.25">
      <c r="A881" s="51"/>
      <c r="B881" s="97"/>
      <c r="C881" s="98"/>
      <c r="D881" s="19"/>
      <c r="E881" s="19"/>
      <c r="F881" s="19"/>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c r="BU881" s="36"/>
      <c r="BV881" s="36"/>
      <c r="BW881" s="36"/>
      <c r="BX881" s="36"/>
      <c r="BY881" s="36"/>
      <c r="BZ881" s="36"/>
      <c r="CA881" s="36"/>
      <c r="CB881" s="36"/>
      <c r="CC881" s="36"/>
      <c r="CD881" s="36"/>
      <c r="CE881" s="36"/>
      <c r="CF881" s="36"/>
      <c r="CG881" s="36"/>
      <c r="CH881" s="36"/>
      <c r="CI881" s="36"/>
      <c r="CJ881" s="36"/>
      <c r="CK881" s="36"/>
      <c r="CL881" s="36"/>
      <c r="CM881" s="36"/>
      <c r="CN881" s="36"/>
      <c r="CO881" s="36"/>
      <c r="CP881" s="36"/>
      <c r="CQ881" s="36"/>
      <c r="CR881" s="36"/>
      <c r="CS881" s="36"/>
      <c r="CT881" s="36"/>
      <c r="CU881" s="36"/>
      <c r="CV881" s="36"/>
      <c r="CW881" s="36"/>
      <c r="CX881" s="36"/>
      <c r="CY881" s="36"/>
      <c r="CZ881" s="36"/>
      <c r="DA881" s="36"/>
      <c r="DB881" s="36"/>
      <c r="DC881" s="36"/>
      <c r="DD881" s="36"/>
      <c r="DE881" s="36"/>
      <c r="DF881" s="36"/>
      <c r="DG881" s="36"/>
      <c r="DH881" s="36"/>
      <c r="DI881" s="36"/>
      <c r="DJ881" s="36"/>
      <c r="DK881" s="36"/>
      <c r="DL881" s="36"/>
      <c r="DM881" s="36"/>
      <c r="DN881" s="36"/>
      <c r="DO881" s="36"/>
      <c r="DP881" s="36"/>
      <c r="DQ881" s="36"/>
      <c r="DR881" s="36"/>
      <c r="DS881" s="36"/>
      <c r="DT881" s="36"/>
      <c r="DU881" s="36"/>
      <c r="DV881" s="36"/>
      <c r="DW881" s="36"/>
      <c r="DX881" s="36"/>
      <c r="DY881" s="36"/>
      <c r="DZ881" s="36"/>
      <c r="EA881" s="36"/>
      <c r="EB881" s="36"/>
      <c r="EC881" s="36"/>
      <c r="ED881" s="36"/>
      <c r="EE881" s="36"/>
      <c r="EF881" s="36"/>
      <c r="EG881" s="36"/>
      <c r="EH881" s="36"/>
      <c r="EI881" s="36"/>
      <c r="EJ881" s="36"/>
      <c r="EK881" s="36"/>
      <c r="EL881" s="36"/>
      <c r="EM881" s="36"/>
      <c r="EN881" s="36"/>
      <c r="EO881" s="36"/>
      <c r="EP881" s="36"/>
      <c r="EQ881" s="36"/>
      <c r="ER881" s="36"/>
      <c r="ES881" s="36"/>
      <c r="ET881" s="36"/>
      <c r="EU881" s="36"/>
      <c r="EV881" s="36"/>
      <c r="EW881" s="36"/>
      <c r="EX881" s="36"/>
      <c r="EY881" s="36"/>
      <c r="EZ881" s="36"/>
      <c r="FA881" s="36"/>
      <c r="FB881" s="36"/>
      <c r="FC881" s="36"/>
      <c r="FD881" s="36"/>
      <c r="FE881" s="36"/>
      <c r="FF881" s="36"/>
      <c r="FG881" s="36"/>
      <c r="FH881" s="36"/>
      <c r="FI881" s="36"/>
      <c r="FJ881" s="36"/>
      <c r="FK881" s="36"/>
      <c r="FL881" s="36"/>
      <c r="FM881" s="36"/>
      <c r="FN881" s="36"/>
      <c r="FO881" s="36"/>
      <c r="FP881" s="36"/>
      <c r="FQ881" s="36"/>
      <c r="FR881" s="36"/>
      <c r="FS881" s="36"/>
      <c r="FT881" s="36"/>
      <c r="FU881" s="36"/>
      <c r="FV881" s="36"/>
      <c r="FW881" s="36"/>
      <c r="FX881" s="36"/>
      <c r="FY881" s="36"/>
      <c r="FZ881" s="36"/>
      <c r="GA881" s="36"/>
      <c r="GB881" s="36"/>
      <c r="GC881" s="36"/>
      <c r="GD881" s="36"/>
      <c r="GE881" s="36"/>
      <c r="GF881" s="36"/>
      <c r="GG881" s="36"/>
      <c r="GH881" s="36"/>
      <c r="GI881" s="36"/>
      <c r="GJ881" s="36"/>
      <c r="GK881" s="36"/>
      <c r="GL881" s="36"/>
      <c r="GM881" s="36"/>
      <c r="GN881" s="36"/>
      <c r="GO881" s="36"/>
      <c r="GP881" s="36"/>
      <c r="GQ881" s="36"/>
      <c r="GR881" s="36"/>
      <c r="GS881" s="36"/>
      <c r="GT881" s="36"/>
      <c r="GU881" s="36"/>
      <c r="GV881" s="36"/>
      <c r="GW881" s="36"/>
      <c r="GX881" s="36"/>
      <c r="GY881" s="36"/>
      <c r="GZ881" s="36"/>
      <c r="HA881" s="36"/>
      <c r="HB881" s="36"/>
      <c r="HC881" s="36"/>
    </row>
    <row r="882" spans="1:211" s="38" customFormat="1" x14ac:dyDescent="0.25">
      <c r="A882" s="51"/>
      <c r="B882" s="97"/>
      <c r="C882" s="98"/>
      <c r="D882" s="19"/>
      <c r="E882" s="19"/>
      <c r="F882" s="19"/>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c r="BU882" s="36"/>
      <c r="BV882" s="36"/>
      <c r="BW882" s="36"/>
      <c r="BX882" s="36"/>
      <c r="BY882" s="36"/>
      <c r="BZ882" s="36"/>
      <c r="CA882" s="36"/>
      <c r="CB882" s="36"/>
      <c r="CC882" s="36"/>
      <c r="CD882" s="36"/>
      <c r="CE882" s="36"/>
      <c r="CF882" s="36"/>
      <c r="CG882" s="36"/>
      <c r="CH882" s="36"/>
      <c r="CI882" s="36"/>
      <c r="CJ882" s="36"/>
      <c r="CK882" s="36"/>
      <c r="CL882" s="36"/>
      <c r="CM882" s="36"/>
      <c r="CN882" s="36"/>
      <c r="CO882" s="36"/>
      <c r="CP882" s="36"/>
      <c r="CQ882" s="36"/>
      <c r="CR882" s="36"/>
      <c r="CS882" s="36"/>
      <c r="CT882" s="36"/>
      <c r="CU882" s="36"/>
      <c r="CV882" s="36"/>
      <c r="CW882" s="36"/>
      <c r="CX882" s="36"/>
      <c r="CY882" s="36"/>
      <c r="CZ882" s="36"/>
      <c r="DA882" s="36"/>
      <c r="DB882" s="36"/>
      <c r="DC882" s="36"/>
      <c r="DD882" s="36"/>
      <c r="DE882" s="36"/>
      <c r="DF882" s="36"/>
      <c r="DG882" s="36"/>
      <c r="DH882" s="36"/>
      <c r="DI882" s="36"/>
      <c r="DJ882" s="36"/>
      <c r="DK882" s="36"/>
      <c r="DL882" s="36"/>
      <c r="DM882" s="36"/>
      <c r="DN882" s="36"/>
      <c r="DO882" s="36"/>
      <c r="DP882" s="36"/>
      <c r="DQ882" s="36"/>
      <c r="DR882" s="36"/>
      <c r="DS882" s="36"/>
      <c r="DT882" s="36"/>
      <c r="DU882" s="36"/>
      <c r="DV882" s="36"/>
      <c r="DW882" s="36"/>
      <c r="DX882" s="36"/>
      <c r="DY882" s="36"/>
      <c r="DZ882" s="36"/>
      <c r="EA882" s="36"/>
      <c r="EB882" s="36"/>
      <c r="EC882" s="36"/>
      <c r="ED882" s="36"/>
      <c r="EE882" s="36"/>
      <c r="EF882" s="36"/>
      <c r="EG882" s="36"/>
      <c r="EH882" s="36"/>
      <c r="EI882" s="36"/>
      <c r="EJ882" s="36"/>
      <c r="EK882" s="36"/>
      <c r="EL882" s="36"/>
      <c r="EM882" s="36"/>
      <c r="EN882" s="36"/>
      <c r="EO882" s="36"/>
      <c r="EP882" s="36"/>
      <c r="EQ882" s="36"/>
      <c r="ER882" s="36"/>
      <c r="ES882" s="36"/>
      <c r="ET882" s="36"/>
      <c r="EU882" s="36"/>
      <c r="EV882" s="36"/>
      <c r="EW882" s="36"/>
      <c r="EX882" s="36"/>
      <c r="EY882" s="36"/>
      <c r="EZ882" s="36"/>
      <c r="FA882" s="36"/>
      <c r="FB882" s="36"/>
      <c r="FC882" s="36"/>
      <c r="FD882" s="36"/>
      <c r="FE882" s="36"/>
      <c r="FF882" s="36"/>
      <c r="FG882" s="36"/>
      <c r="FH882" s="36"/>
      <c r="FI882" s="36"/>
      <c r="FJ882" s="36"/>
      <c r="FK882" s="36"/>
      <c r="FL882" s="36"/>
      <c r="FM882" s="36"/>
      <c r="FN882" s="36"/>
      <c r="FO882" s="36"/>
      <c r="FP882" s="36"/>
      <c r="FQ882" s="36"/>
      <c r="FR882" s="36"/>
      <c r="FS882" s="36"/>
      <c r="FT882" s="36"/>
      <c r="FU882" s="36"/>
      <c r="FV882" s="36"/>
      <c r="FW882" s="36"/>
      <c r="FX882" s="36"/>
      <c r="FY882" s="36"/>
      <c r="FZ882" s="36"/>
      <c r="GA882" s="36"/>
      <c r="GB882" s="36"/>
      <c r="GC882" s="36"/>
      <c r="GD882" s="36"/>
      <c r="GE882" s="36"/>
      <c r="GF882" s="36"/>
      <c r="GG882" s="36"/>
      <c r="GH882" s="36"/>
      <c r="GI882" s="36"/>
      <c r="GJ882" s="36"/>
      <c r="GK882" s="36"/>
      <c r="GL882" s="36"/>
      <c r="GM882" s="36"/>
      <c r="GN882" s="36"/>
      <c r="GO882" s="36"/>
      <c r="GP882" s="36"/>
      <c r="GQ882" s="36"/>
      <c r="GR882" s="36"/>
      <c r="GS882" s="36"/>
      <c r="GT882" s="36"/>
      <c r="GU882" s="36"/>
      <c r="GV882" s="36"/>
      <c r="GW882" s="36"/>
      <c r="GX882" s="36"/>
      <c r="GY882" s="36"/>
      <c r="GZ882" s="36"/>
      <c r="HA882" s="36"/>
      <c r="HB882" s="36"/>
      <c r="HC882" s="36"/>
    </row>
    <row r="883" spans="1:211" s="38" customFormat="1" x14ac:dyDescent="0.25">
      <c r="A883" s="51"/>
      <c r="B883" s="97"/>
      <c r="C883" s="98"/>
      <c r="D883" s="19"/>
      <c r="E883" s="19"/>
      <c r="F883" s="19"/>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c r="BU883" s="36"/>
      <c r="BV883" s="36"/>
      <c r="BW883" s="36"/>
      <c r="BX883" s="36"/>
      <c r="BY883" s="36"/>
      <c r="BZ883" s="36"/>
      <c r="CA883" s="36"/>
      <c r="CB883" s="36"/>
      <c r="CC883" s="36"/>
      <c r="CD883" s="36"/>
      <c r="CE883" s="36"/>
      <c r="CF883" s="36"/>
      <c r="CG883" s="36"/>
      <c r="CH883" s="36"/>
      <c r="CI883" s="36"/>
      <c r="CJ883" s="36"/>
      <c r="CK883" s="36"/>
      <c r="CL883" s="36"/>
      <c r="CM883" s="36"/>
      <c r="CN883" s="36"/>
      <c r="CO883" s="36"/>
      <c r="CP883" s="36"/>
      <c r="CQ883" s="36"/>
      <c r="CR883" s="36"/>
      <c r="CS883" s="36"/>
      <c r="CT883" s="36"/>
      <c r="CU883" s="36"/>
      <c r="CV883" s="36"/>
      <c r="CW883" s="36"/>
      <c r="CX883" s="36"/>
      <c r="CY883" s="36"/>
      <c r="CZ883" s="36"/>
      <c r="DA883" s="36"/>
      <c r="DB883" s="36"/>
      <c r="DC883" s="36"/>
      <c r="DD883" s="36"/>
      <c r="DE883" s="36"/>
      <c r="DF883" s="36"/>
      <c r="DG883" s="36"/>
      <c r="DH883" s="36"/>
      <c r="DI883" s="36"/>
      <c r="DJ883" s="36"/>
      <c r="DK883" s="36"/>
      <c r="DL883" s="36"/>
      <c r="DM883" s="36"/>
      <c r="DN883" s="36"/>
      <c r="DO883" s="36"/>
      <c r="DP883" s="36"/>
      <c r="DQ883" s="36"/>
      <c r="DR883" s="36"/>
      <c r="DS883" s="36"/>
      <c r="DT883" s="36"/>
      <c r="DU883" s="36"/>
      <c r="DV883" s="36"/>
      <c r="DW883" s="36"/>
      <c r="DX883" s="36"/>
      <c r="DY883" s="36"/>
      <c r="DZ883" s="36"/>
      <c r="EA883" s="36"/>
      <c r="EB883" s="36"/>
      <c r="EC883" s="36"/>
      <c r="ED883" s="36"/>
      <c r="EE883" s="36"/>
      <c r="EF883" s="36"/>
      <c r="EG883" s="36"/>
      <c r="EH883" s="36"/>
      <c r="EI883" s="36"/>
      <c r="EJ883" s="36"/>
      <c r="EK883" s="36"/>
      <c r="EL883" s="36"/>
      <c r="EM883" s="36"/>
      <c r="EN883" s="36"/>
      <c r="EO883" s="36"/>
      <c r="EP883" s="36"/>
      <c r="EQ883" s="36"/>
      <c r="ER883" s="36"/>
      <c r="ES883" s="36"/>
      <c r="ET883" s="36"/>
      <c r="EU883" s="36"/>
      <c r="EV883" s="36"/>
      <c r="EW883" s="36"/>
      <c r="EX883" s="36"/>
      <c r="EY883" s="36"/>
      <c r="EZ883" s="36"/>
      <c r="FA883" s="36"/>
      <c r="FB883" s="36"/>
      <c r="FC883" s="36"/>
      <c r="FD883" s="36"/>
      <c r="FE883" s="36"/>
      <c r="FF883" s="36"/>
      <c r="FG883" s="36"/>
      <c r="FH883" s="36"/>
      <c r="FI883" s="36"/>
      <c r="FJ883" s="36"/>
      <c r="FK883" s="36"/>
      <c r="FL883" s="36"/>
      <c r="FM883" s="36"/>
      <c r="FN883" s="36"/>
      <c r="FO883" s="36"/>
      <c r="FP883" s="36"/>
      <c r="FQ883" s="36"/>
      <c r="FR883" s="36"/>
      <c r="FS883" s="36"/>
      <c r="FT883" s="36"/>
      <c r="FU883" s="36"/>
      <c r="FV883" s="36"/>
      <c r="FW883" s="36"/>
      <c r="FX883" s="36"/>
      <c r="FY883" s="36"/>
      <c r="FZ883" s="36"/>
      <c r="GA883" s="36"/>
      <c r="GB883" s="36"/>
      <c r="GC883" s="36"/>
      <c r="GD883" s="36"/>
      <c r="GE883" s="36"/>
      <c r="GF883" s="36"/>
      <c r="GG883" s="36"/>
      <c r="GH883" s="36"/>
      <c r="GI883" s="36"/>
      <c r="GJ883" s="36"/>
      <c r="GK883" s="36"/>
      <c r="GL883" s="36"/>
      <c r="GM883" s="36"/>
      <c r="GN883" s="36"/>
      <c r="GO883" s="36"/>
      <c r="GP883" s="36"/>
      <c r="GQ883" s="36"/>
      <c r="GR883" s="36"/>
      <c r="GS883" s="36"/>
      <c r="GT883" s="36"/>
      <c r="GU883" s="36"/>
      <c r="GV883" s="36"/>
      <c r="GW883" s="36"/>
      <c r="GX883" s="36"/>
      <c r="GY883" s="36"/>
      <c r="GZ883" s="36"/>
      <c r="HA883" s="36"/>
      <c r="HB883" s="36"/>
      <c r="HC883" s="36"/>
    </row>
    <row r="884" spans="1:211" s="38" customFormat="1" x14ac:dyDescent="0.25">
      <c r="A884" s="51"/>
      <c r="B884" s="97"/>
      <c r="C884" s="98"/>
      <c r="D884" s="19"/>
      <c r="E884" s="19"/>
      <c r="F884" s="19"/>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c r="BU884" s="36"/>
      <c r="BV884" s="36"/>
      <c r="BW884" s="36"/>
      <c r="BX884" s="36"/>
      <c r="BY884" s="36"/>
      <c r="BZ884" s="36"/>
      <c r="CA884" s="36"/>
      <c r="CB884" s="36"/>
      <c r="CC884" s="36"/>
      <c r="CD884" s="36"/>
      <c r="CE884" s="36"/>
      <c r="CF884" s="36"/>
      <c r="CG884" s="36"/>
      <c r="CH884" s="36"/>
      <c r="CI884" s="36"/>
      <c r="CJ884" s="36"/>
      <c r="CK884" s="36"/>
      <c r="CL884" s="36"/>
      <c r="CM884" s="36"/>
      <c r="CN884" s="36"/>
      <c r="CO884" s="36"/>
      <c r="CP884" s="36"/>
      <c r="CQ884" s="36"/>
      <c r="CR884" s="36"/>
      <c r="CS884" s="36"/>
      <c r="CT884" s="36"/>
      <c r="CU884" s="36"/>
      <c r="CV884" s="36"/>
      <c r="CW884" s="36"/>
      <c r="CX884" s="36"/>
      <c r="CY884" s="36"/>
      <c r="CZ884" s="36"/>
      <c r="DA884" s="36"/>
      <c r="DB884" s="36"/>
      <c r="DC884" s="36"/>
      <c r="DD884" s="36"/>
      <c r="DE884" s="36"/>
      <c r="DF884" s="36"/>
      <c r="DG884" s="36"/>
      <c r="DH884" s="36"/>
      <c r="DI884" s="36"/>
      <c r="DJ884" s="36"/>
      <c r="DK884" s="36"/>
      <c r="DL884" s="36"/>
      <c r="DM884" s="36"/>
      <c r="DN884" s="36"/>
      <c r="DO884" s="36"/>
      <c r="DP884" s="36"/>
      <c r="DQ884" s="36"/>
      <c r="DR884" s="36"/>
      <c r="DS884" s="36"/>
      <c r="DT884" s="36"/>
      <c r="DU884" s="36"/>
      <c r="DV884" s="36"/>
      <c r="DW884" s="36"/>
      <c r="DX884" s="36"/>
      <c r="DY884" s="36"/>
      <c r="DZ884" s="36"/>
      <c r="EA884" s="36"/>
      <c r="EB884" s="36"/>
      <c r="EC884" s="36"/>
      <c r="ED884" s="36"/>
      <c r="EE884" s="36"/>
      <c r="EF884" s="36"/>
      <c r="EG884" s="36"/>
      <c r="EH884" s="36"/>
      <c r="EI884" s="36"/>
      <c r="EJ884" s="36"/>
      <c r="EK884" s="36"/>
      <c r="EL884" s="36"/>
      <c r="EM884" s="36"/>
      <c r="EN884" s="36"/>
      <c r="EO884" s="36"/>
      <c r="EP884" s="36"/>
      <c r="EQ884" s="36"/>
      <c r="ER884" s="36"/>
      <c r="ES884" s="36"/>
      <c r="ET884" s="36"/>
      <c r="EU884" s="36"/>
      <c r="EV884" s="36"/>
      <c r="EW884" s="36"/>
      <c r="EX884" s="36"/>
      <c r="EY884" s="36"/>
      <c r="EZ884" s="36"/>
      <c r="FA884" s="36"/>
      <c r="FB884" s="36"/>
      <c r="FC884" s="36"/>
      <c r="FD884" s="36"/>
      <c r="FE884" s="36"/>
      <c r="FF884" s="36"/>
      <c r="FG884" s="36"/>
      <c r="FH884" s="36"/>
      <c r="FI884" s="36"/>
      <c r="FJ884" s="36"/>
      <c r="FK884" s="36"/>
      <c r="FL884" s="36"/>
      <c r="FM884" s="36"/>
      <c r="FN884" s="36"/>
      <c r="FO884" s="36"/>
      <c r="FP884" s="36"/>
      <c r="FQ884" s="36"/>
      <c r="FR884" s="36"/>
      <c r="FS884" s="36"/>
      <c r="FT884" s="36"/>
      <c r="FU884" s="36"/>
      <c r="FV884" s="36"/>
      <c r="FW884" s="36"/>
      <c r="FX884" s="36"/>
      <c r="FY884" s="36"/>
      <c r="FZ884" s="36"/>
      <c r="GA884" s="36"/>
      <c r="GB884" s="36"/>
      <c r="GC884" s="36"/>
      <c r="GD884" s="36"/>
      <c r="GE884" s="36"/>
      <c r="GF884" s="36"/>
      <c r="GG884" s="36"/>
      <c r="GH884" s="36"/>
      <c r="GI884" s="36"/>
      <c r="GJ884" s="36"/>
      <c r="GK884" s="36"/>
      <c r="GL884" s="36"/>
      <c r="GM884" s="36"/>
      <c r="GN884" s="36"/>
      <c r="GO884" s="36"/>
      <c r="GP884" s="36"/>
      <c r="GQ884" s="36"/>
      <c r="GR884" s="36"/>
      <c r="GS884" s="36"/>
      <c r="GT884" s="36"/>
      <c r="GU884" s="36"/>
      <c r="GV884" s="36"/>
      <c r="GW884" s="36"/>
      <c r="GX884" s="36"/>
      <c r="GY884" s="36"/>
      <c r="GZ884" s="36"/>
      <c r="HA884" s="36"/>
      <c r="HB884" s="36"/>
      <c r="HC884" s="36"/>
    </row>
    <row r="885" spans="1:211" s="38" customFormat="1" x14ac:dyDescent="0.25">
      <c r="A885" s="51"/>
      <c r="B885" s="97"/>
      <c r="C885" s="98"/>
      <c r="D885" s="19"/>
      <c r="E885" s="19"/>
      <c r="F885" s="19"/>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c r="BU885" s="36"/>
      <c r="BV885" s="36"/>
      <c r="BW885" s="36"/>
      <c r="BX885" s="36"/>
      <c r="BY885" s="36"/>
      <c r="BZ885" s="36"/>
      <c r="CA885" s="36"/>
      <c r="CB885" s="36"/>
      <c r="CC885" s="36"/>
      <c r="CD885" s="36"/>
      <c r="CE885" s="36"/>
      <c r="CF885" s="36"/>
      <c r="CG885" s="36"/>
      <c r="CH885" s="36"/>
      <c r="CI885" s="36"/>
      <c r="CJ885" s="36"/>
      <c r="CK885" s="36"/>
      <c r="CL885" s="36"/>
      <c r="CM885" s="36"/>
      <c r="CN885" s="36"/>
      <c r="CO885" s="36"/>
      <c r="CP885" s="36"/>
      <c r="CQ885" s="36"/>
      <c r="CR885" s="36"/>
      <c r="CS885" s="36"/>
      <c r="CT885" s="36"/>
      <c r="CU885" s="36"/>
      <c r="CV885" s="36"/>
      <c r="CW885" s="36"/>
      <c r="CX885" s="36"/>
      <c r="CY885" s="36"/>
      <c r="CZ885" s="36"/>
      <c r="DA885" s="36"/>
      <c r="DB885" s="36"/>
      <c r="DC885" s="36"/>
      <c r="DD885" s="36"/>
      <c r="DE885" s="36"/>
      <c r="DF885" s="36"/>
      <c r="DG885" s="36"/>
      <c r="DH885" s="36"/>
      <c r="DI885" s="36"/>
      <c r="DJ885" s="36"/>
      <c r="DK885" s="36"/>
      <c r="DL885" s="36"/>
      <c r="DM885" s="36"/>
      <c r="DN885" s="36"/>
      <c r="DO885" s="36"/>
      <c r="DP885" s="36"/>
      <c r="DQ885" s="36"/>
      <c r="DR885" s="36"/>
      <c r="DS885" s="36"/>
      <c r="DT885" s="36"/>
      <c r="DU885" s="36"/>
      <c r="DV885" s="36"/>
      <c r="DW885" s="36"/>
      <c r="DX885" s="36"/>
      <c r="DY885" s="36"/>
      <c r="DZ885" s="36"/>
      <c r="EA885" s="36"/>
      <c r="EB885" s="36"/>
      <c r="EC885" s="36"/>
      <c r="ED885" s="36"/>
      <c r="EE885" s="36"/>
      <c r="EF885" s="36"/>
      <c r="EG885" s="36"/>
      <c r="EH885" s="36"/>
      <c r="EI885" s="36"/>
      <c r="EJ885" s="36"/>
      <c r="EK885" s="36"/>
      <c r="EL885" s="36"/>
      <c r="EM885" s="36"/>
      <c r="EN885" s="36"/>
      <c r="EO885" s="36"/>
      <c r="EP885" s="36"/>
      <c r="EQ885" s="36"/>
      <c r="ER885" s="36"/>
      <c r="ES885" s="36"/>
      <c r="ET885" s="36"/>
      <c r="EU885" s="36"/>
      <c r="EV885" s="36"/>
      <c r="EW885" s="36"/>
      <c r="EX885" s="36"/>
      <c r="EY885" s="36"/>
      <c r="EZ885" s="36"/>
      <c r="FA885" s="36"/>
      <c r="FB885" s="36"/>
      <c r="FC885" s="36"/>
      <c r="FD885" s="36"/>
      <c r="FE885" s="36"/>
      <c r="FF885" s="36"/>
      <c r="FG885" s="36"/>
      <c r="FH885" s="36"/>
      <c r="FI885" s="36"/>
      <c r="FJ885" s="36"/>
      <c r="FK885" s="36"/>
      <c r="FL885" s="36"/>
      <c r="FM885" s="36"/>
      <c r="FN885" s="36"/>
      <c r="FO885" s="36"/>
      <c r="FP885" s="36"/>
      <c r="FQ885" s="36"/>
      <c r="FR885" s="36"/>
      <c r="FS885" s="36"/>
      <c r="FT885" s="36"/>
      <c r="FU885" s="36"/>
      <c r="FV885" s="36"/>
      <c r="FW885" s="36"/>
      <c r="FX885" s="36"/>
      <c r="FY885" s="36"/>
      <c r="FZ885" s="36"/>
      <c r="GA885" s="36"/>
      <c r="GB885" s="36"/>
      <c r="GC885" s="36"/>
      <c r="GD885" s="36"/>
      <c r="GE885" s="36"/>
      <c r="GF885" s="36"/>
      <c r="GG885" s="36"/>
      <c r="GH885" s="36"/>
      <c r="GI885" s="36"/>
      <c r="GJ885" s="36"/>
      <c r="GK885" s="36"/>
      <c r="GL885" s="36"/>
      <c r="GM885" s="36"/>
      <c r="GN885" s="36"/>
      <c r="GO885" s="36"/>
      <c r="GP885" s="36"/>
      <c r="GQ885" s="36"/>
      <c r="GR885" s="36"/>
      <c r="GS885" s="36"/>
      <c r="GT885" s="36"/>
      <c r="GU885" s="36"/>
      <c r="GV885" s="36"/>
      <c r="GW885" s="36"/>
      <c r="GX885" s="36"/>
      <c r="GY885" s="36"/>
      <c r="GZ885" s="36"/>
      <c r="HA885" s="36"/>
      <c r="HB885" s="36"/>
      <c r="HC885" s="36"/>
    </row>
    <row r="886" spans="1:211" s="38" customFormat="1" x14ac:dyDescent="0.25">
      <c r="A886" s="51"/>
      <c r="B886" s="97"/>
      <c r="C886" s="98"/>
      <c r="D886" s="19"/>
      <c r="E886" s="19"/>
      <c r="F886" s="19"/>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c r="BV886" s="36"/>
      <c r="BW886" s="36"/>
      <c r="BX886" s="36"/>
      <c r="BY886" s="36"/>
      <c r="BZ886" s="36"/>
      <c r="CA886" s="36"/>
      <c r="CB886" s="36"/>
      <c r="CC886" s="36"/>
      <c r="CD886" s="36"/>
      <c r="CE886" s="36"/>
      <c r="CF886" s="36"/>
      <c r="CG886" s="36"/>
      <c r="CH886" s="36"/>
      <c r="CI886" s="36"/>
      <c r="CJ886" s="36"/>
      <c r="CK886" s="36"/>
      <c r="CL886" s="36"/>
      <c r="CM886" s="36"/>
      <c r="CN886" s="36"/>
      <c r="CO886" s="36"/>
      <c r="CP886" s="36"/>
      <c r="CQ886" s="36"/>
      <c r="CR886" s="36"/>
      <c r="CS886" s="36"/>
      <c r="CT886" s="36"/>
      <c r="CU886" s="36"/>
      <c r="CV886" s="36"/>
      <c r="CW886" s="36"/>
      <c r="CX886" s="36"/>
      <c r="CY886" s="36"/>
      <c r="CZ886" s="36"/>
      <c r="DA886" s="36"/>
      <c r="DB886" s="36"/>
      <c r="DC886" s="36"/>
      <c r="DD886" s="36"/>
      <c r="DE886" s="36"/>
      <c r="DF886" s="36"/>
      <c r="DG886" s="36"/>
      <c r="DH886" s="36"/>
      <c r="DI886" s="36"/>
      <c r="DJ886" s="36"/>
      <c r="DK886" s="36"/>
      <c r="DL886" s="36"/>
      <c r="DM886" s="36"/>
      <c r="DN886" s="36"/>
      <c r="DO886" s="36"/>
      <c r="DP886" s="36"/>
      <c r="DQ886" s="36"/>
      <c r="DR886" s="36"/>
      <c r="DS886" s="36"/>
      <c r="DT886" s="36"/>
      <c r="DU886" s="36"/>
      <c r="DV886" s="36"/>
      <c r="DW886" s="36"/>
      <c r="DX886" s="36"/>
      <c r="DY886" s="36"/>
      <c r="DZ886" s="36"/>
      <c r="EA886" s="36"/>
      <c r="EB886" s="36"/>
      <c r="EC886" s="36"/>
      <c r="ED886" s="36"/>
      <c r="EE886" s="36"/>
      <c r="EF886" s="36"/>
      <c r="EG886" s="36"/>
      <c r="EH886" s="36"/>
      <c r="EI886" s="36"/>
      <c r="EJ886" s="36"/>
      <c r="EK886" s="36"/>
      <c r="EL886" s="36"/>
      <c r="EM886" s="36"/>
      <c r="EN886" s="36"/>
      <c r="EO886" s="36"/>
      <c r="EP886" s="36"/>
      <c r="EQ886" s="36"/>
      <c r="ER886" s="36"/>
      <c r="ES886" s="36"/>
      <c r="ET886" s="36"/>
      <c r="EU886" s="36"/>
      <c r="EV886" s="36"/>
      <c r="EW886" s="36"/>
      <c r="EX886" s="36"/>
      <c r="EY886" s="36"/>
      <c r="EZ886" s="36"/>
      <c r="FA886" s="36"/>
      <c r="FB886" s="36"/>
      <c r="FC886" s="36"/>
      <c r="FD886" s="36"/>
      <c r="FE886" s="36"/>
      <c r="FF886" s="36"/>
      <c r="FG886" s="36"/>
      <c r="FH886" s="36"/>
      <c r="FI886" s="36"/>
      <c r="FJ886" s="36"/>
      <c r="FK886" s="36"/>
      <c r="FL886" s="36"/>
      <c r="FM886" s="36"/>
      <c r="FN886" s="36"/>
      <c r="FO886" s="36"/>
      <c r="FP886" s="36"/>
      <c r="FQ886" s="36"/>
      <c r="FR886" s="36"/>
      <c r="FS886" s="36"/>
      <c r="FT886" s="36"/>
      <c r="FU886" s="36"/>
      <c r="FV886" s="36"/>
      <c r="FW886" s="36"/>
      <c r="FX886" s="36"/>
      <c r="FY886" s="36"/>
      <c r="FZ886" s="36"/>
      <c r="GA886" s="36"/>
      <c r="GB886" s="36"/>
      <c r="GC886" s="36"/>
      <c r="GD886" s="36"/>
      <c r="GE886" s="36"/>
      <c r="GF886" s="36"/>
      <c r="GG886" s="36"/>
      <c r="GH886" s="36"/>
      <c r="GI886" s="36"/>
      <c r="GJ886" s="36"/>
      <c r="GK886" s="36"/>
      <c r="GL886" s="36"/>
      <c r="GM886" s="36"/>
      <c r="GN886" s="36"/>
      <c r="GO886" s="36"/>
      <c r="GP886" s="36"/>
      <c r="GQ886" s="36"/>
      <c r="GR886" s="36"/>
      <c r="GS886" s="36"/>
      <c r="GT886" s="36"/>
      <c r="GU886" s="36"/>
      <c r="GV886" s="36"/>
      <c r="GW886" s="36"/>
      <c r="GX886" s="36"/>
      <c r="GY886" s="36"/>
      <c r="GZ886" s="36"/>
      <c r="HA886" s="36"/>
      <c r="HB886" s="36"/>
      <c r="HC886" s="36"/>
    </row>
    <row r="887" spans="1:211" s="38" customFormat="1" x14ac:dyDescent="0.25">
      <c r="A887" s="51"/>
      <c r="B887" s="97"/>
      <c r="C887" s="98"/>
      <c r="D887" s="19"/>
      <c r="E887" s="19"/>
      <c r="F887" s="19"/>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c r="BV887" s="36"/>
      <c r="BW887" s="36"/>
      <c r="BX887" s="36"/>
      <c r="BY887" s="36"/>
      <c r="BZ887" s="36"/>
      <c r="CA887" s="36"/>
      <c r="CB887" s="36"/>
      <c r="CC887" s="36"/>
      <c r="CD887" s="36"/>
      <c r="CE887" s="36"/>
      <c r="CF887" s="36"/>
      <c r="CG887" s="36"/>
      <c r="CH887" s="36"/>
      <c r="CI887" s="36"/>
      <c r="CJ887" s="36"/>
      <c r="CK887" s="36"/>
      <c r="CL887" s="36"/>
      <c r="CM887" s="36"/>
      <c r="CN887" s="36"/>
      <c r="CO887" s="36"/>
      <c r="CP887" s="36"/>
      <c r="CQ887" s="36"/>
      <c r="CR887" s="36"/>
      <c r="CS887" s="36"/>
      <c r="CT887" s="36"/>
      <c r="CU887" s="36"/>
      <c r="CV887" s="36"/>
      <c r="CW887" s="36"/>
      <c r="CX887" s="36"/>
      <c r="CY887" s="36"/>
      <c r="CZ887" s="36"/>
      <c r="DA887" s="36"/>
      <c r="DB887" s="36"/>
      <c r="DC887" s="36"/>
      <c r="DD887" s="36"/>
      <c r="DE887" s="36"/>
      <c r="DF887" s="36"/>
      <c r="DG887" s="36"/>
      <c r="DH887" s="36"/>
      <c r="DI887" s="36"/>
      <c r="DJ887" s="36"/>
      <c r="DK887" s="36"/>
      <c r="DL887" s="36"/>
      <c r="DM887" s="36"/>
      <c r="DN887" s="36"/>
      <c r="DO887" s="36"/>
      <c r="DP887" s="36"/>
      <c r="DQ887" s="36"/>
      <c r="DR887" s="36"/>
      <c r="DS887" s="36"/>
      <c r="DT887" s="36"/>
      <c r="DU887" s="36"/>
      <c r="DV887" s="36"/>
      <c r="DW887" s="36"/>
      <c r="DX887" s="36"/>
      <c r="DY887" s="36"/>
      <c r="DZ887" s="36"/>
      <c r="EA887" s="36"/>
      <c r="EB887" s="36"/>
      <c r="EC887" s="36"/>
      <c r="ED887" s="36"/>
      <c r="EE887" s="36"/>
      <c r="EF887" s="36"/>
      <c r="EG887" s="36"/>
      <c r="EH887" s="36"/>
      <c r="EI887" s="36"/>
      <c r="EJ887" s="36"/>
      <c r="EK887" s="36"/>
      <c r="EL887" s="36"/>
      <c r="EM887" s="36"/>
      <c r="EN887" s="36"/>
      <c r="EO887" s="36"/>
      <c r="EP887" s="36"/>
      <c r="EQ887" s="36"/>
      <c r="ER887" s="36"/>
      <c r="ES887" s="36"/>
      <c r="ET887" s="36"/>
      <c r="EU887" s="36"/>
      <c r="EV887" s="36"/>
      <c r="EW887" s="36"/>
      <c r="EX887" s="36"/>
      <c r="EY887" s="36"/>
      <c r="EZ887" s="36"/>
      <c r="FA887" s="36"/>
      <c r="FB887" s="36"/>
      <c r="FC887" s="36"/>
      <c r="FD887" s="36"/>
      <c r="FE887" s="36"/>
      <c r="FF887" s="36"/>
      <c r="FG887" s="36"/>
      <c r="FH887" s="36"/>
      <c r="FI887" s="36"/>
      <c r="FJ887" s="36"/>
      <c r="FK887" s="36"/>
      <c r="FL887" s="36"/>
      <c r="FM887" s="36"/>
      <c r="FN887" s="36"/>
      <c r="FO887" s="36"/>
      <c r="FP887" s="36"/>
      <c r="FQ887" s="36"/>
      <c r="FR887" s="36"/>
      <c r="FS887" s="36"/>
      <c r="FT887" s="36"/>
      <c r="FU887" s="36"/>
      <c r="FV887" s="36"/>
      <c r="FW887" s="36"/>
      <c r="FX887" s="36"/>
      <c r="FY887" s="36"/>
      <c r="FZ887" s="36"/>
      <c r="GA887" s="36"/>
      <c r="GB887" s="36"/>
      <c r="GC887" s="36"/>
      <c r="GD887" s="36"/>
      <c r="GE887" s="36"/>
      <c r="GF887" s="36"/>
      <c r="GG887" s="36"/>
      <c r="GH887" s="36"/>
      <c r="GI887" s="36"/>
      <c r="GJ887" s="36"/>
      <c r="GK887" s="36"/>
      <c r="GL887" s="36"/>
      <c r="GM887" s="36"/>
      <c r="GN887" s="36"/>
      <c r="GO887" s="36"/>
      <c r="GP887" s="36"/>
      <c r="GQ887" s="36"/>
      <c r="GR887" s="36"/>
      <c r="GS887" s="36"/>
      <c r="GT887" s="36"/>
      <c r="GU887" s="36"/>
      <c r="GV887" s="36"/>
      <c r="GW887" s="36"/>
      <c r="GX887" s="36"/>
      <c r="GY887" s="36"/>
      <c r="GZ887" s="36"/>
      <c r="HA887" s="36"/>
      <c r="HB887" s="36"/>
      <c r="HC887" s="36"/>
    </row>
    <row r="888" spans="1:211" s="38" customFormat="1" x14ac:dyDescent="0.25">
      <c r="A888" s="51"/>
      <c r="B888" s="97"/>
      <c r="C888" s="98"/>
      <c r="D888" s="19"/>
      <c r="E888" s="19"/>
      <c r="F888" s="19"/>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c r="BV888" s="36"/>
      <c r="BW888" s="36"/>
      <c r="BX888" s="36"/>
      <c r="BY888" s="36"/>
      <c r="BZ888" s="36"/>
      <c r="CA888" s="36"/>
      <c r="CB888" s="36"/>
      <c r="CC888" s="36"/>
      <c r="CD888" s="36"/>
      <c r="CE888" s="36"/>
      <c r="CF888" s="36"/>
      <c r="CG888" s="36"/>
      <c r="CH888" s="36"/>
      <c r="CI888" s="36"/>
      <c r="CJ888" s="36"/>
      <c r="CK888" s="36"/>
      <c r="CL888" s="36"/>
      <c r="CM888" s="36"/>
      <c r="CN888" s="36"/>
      <c r="CO888" s="36"/>
      <c r="CP888" s="36"/>
      <c r="CQ888" s="36"/>
      <c r="CR888" s="36"/>
      <c r="CS888" s="36"/>
      <c r="CT888" s="36"/>
      <c r="CU888" s="36"/>
      <c r="CV888" s="36"/>
      <c r="CW888" s="36"/>
      <c r="CX888" s="36"/>
      <c r="CY888" s="36"/>
      <c r="CZ888" s="36"/>
      <c r="DA888" s="36"/>
      <c r="DB888" s="36"/>
      <c r="DC888" s="36"/>
      <c r="DD888" s="36"/>
      <c r="DE888" s="36"/>
      <c r="DF888" s="36"/>
      <c r="DG888" s="36"/>
      <c r="DH888" s="36"/>
      <c r="DI888" s="36"/>
      <c r="DJ888" s="36"/>
      <c r="DK888" s="36"/>
      <c r="DL888" s="36"/>
      <c r="DM888" s="36"/>
      <c r="DN888" s="36"/>
      <c r="DO888" s="36"/>
      <c r="DP888" s="36"/>
      <c r="DQ888" s="36"/>
      <c r="DR888" s="36"/>
      <c r="DS888" s="36"/>
      <c r="DT888" s="36"/>
      <c r="DU888" s="36"/>
      <c r="DV888" s="36"/>
      <c r="DW888" s="36"/>
      <c r="DX888" s="36"/>
      <c r="DY888" s="36"/>
      <c r="DZ888" s="36"/>
      <c r="EA888" s="36"/>
      <c r="EB888" s="36"/>
      <c r="EC888" s="36"/>
      <c r="ED888" s="36"/>
      <c r="EE888" s="36"/>
      <c r="EF888" s="36"/>
      <c r="EG888" s="36"/>
      <c r="EH888" s="36"/>
      <c r="EI888" s="36"/>
      <c r="EJ888" s="36"/>
      <c r="EK888" s="36"/>
      <c r="EL888" s="36"/>
      <c r="EM888" s="36"/>
      <c r="EN888" s="36"/>
      <c r="EO888" s="36"/>
      <c r="EP888" s="36"/>
      <c r="EQ888" s="36"/>
      <c r="ER888" s="36"/>
      <c r="ES888" s="36"/>
      <c r="ET888" s="36"/>
      <c r="EU888" s="36"/>
      <c r="EV888" s="36"/>
      <c r="EW888" s="36"/>
      <c r="EX888" s="36"/>
      <c r="EY888" s="36"/>
      <c r="EZ888" s="36"/>
      <c r="FA888" s="36"/>
      <c r="FB888" s="36"/>
      <c r="FC888" s="36"/>
      <c r="FD888" s="36"/>
      <c r="FE888" s="36"/>
      <c r="FF888" s="36"/>
      <c r="FG888" s="36"/>
      <c r="FH888" s="36"/>
      <c r="FI888" s="36"/>
      <c r="FJ888" s="36"/>
      <c r="FK888" s="36"/>
      <c r="FL888" s="36"/>
      <c r="FM888" s="36"/>
      <c r="FN888" s="36"/>
      <c r="FO888" s="36"/>
      <c r="FP888" s="36"/>
      <c r="FQ888" s="36"/>
      <c r="FR888" s="36"/>
      <c r="FS888" s="36"/>
      <c r="FT888" s="36"/>
      <c r="FU888" s="36"/>
      <c r="FV888" s="36"/>
      <c r="FW888" s="36"/>
      <c r="FX888" s="36"/>
      <c r="FY888" s="36"/>
      <c r="FZ888" s="36"/>
      <c r="GA888" s="36"/>
      <c r="GB888" s="36"/>
      <c r="GC888" s="36"/>
      <c r="GD888" s="36"/>
      <c r="GE888" s="36"/>
      <c r="GF888" s="36"/>
      <c r="GG888" s="36"/>
      <c r="GH888" s="36"/>
      <c r="GI888" s="36"/>
      <c r="GJ888" s="36"/>
      <c r="GK888" s="36"/>
      <c r="GL888" s="36"/>
      <c r="GM888" s="36"/>
      <c r="GN888" s="36"/>
      <c r="GO888" s="36"/>
      <c r="GP888" s="36"/>
      <c r="GQ888" s="36"/>
      <c r="GR888" s="36"/>
      <c r="GS888" s="36"/>
      <c r="GT888" s="36"/>
      <c r="GU888" s="36"/>
      <c r="GV888" s="36"/>
      <c r="GW888" s="36"/>
      <c r="GX888" s="36"/>
      <c r="GY888" s="36"/>
      <c r="GZ888" s="36"/>
      <c r="HA888" s="36"/>
      <c r="HB888" s="36"/>
      <c r="HC888" s="36"/>
    </row>
    <row r="889" spans="1:211" s="38" customFormat="1" x14ac:dyDescent="0.25">
      <c r="A889" s="51"/>
      <c r="B889" s="97"/>
      <c r="C889" s="98"/>
      <c r="D889" s="19"/>
      <c r="E889" s="19"/>
      <c r="F889" s="19"/>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c r="BU889" s="36"/>
      <c r="BV889" s="36"/>
      <c r="BW889" s="36"/>
      <c r="BX889" s="36"/>
      <c r="BY889" s="36"/>
      <c r="BZ889" s="36"/>
      <c r="CA889" s="36"/>
      <c r="CB889" s="36"/>
      <c r="CC889" s="36"/>
      <c r="CD889" s="36"/>
      <c r="CE889" s="36"/>
      <c r="CF889" s="36"/>
      <c r="CG889" s="36"/>
      <c r="CH889" s="36"/>
      <c r="CI889" s="36"/>
      <c r="CJ889" s="36"/>
      <c r="CK889" s="36"/>
      <c r="CL889" s="36"/>
      <c r="CM889" s="36"/>
      <c r="CN889" s="36"/>
      <c r="CO889" s="36"/>
      <c r="CP889" s="36"/>
      <c r="CQ889" s="36"/>
      <c r="CR889" s="36"/>
      <c r="CS889" s="36"/>
      <c r="CT889" s="36"/>
      <c r="CU889" s="36"/>
      <c r="CV889" s="36"/>
      <c r="CW889" s="36"/>
      <c r="CX889" s="36"/>
      <c r="CY889" s="36"/>
      <c r="CZ889" s="36"/>
      <c r="DA889" s="36"/>
      <c r="DB889" s="36"/>
      <c r="DC889" s="36"/>
      <c r="DD889" s="36"/>
      <c r="DE889" s="36"/>
      <c r="DF889" s="36"/>
      <c r="DG889" s="36"/>
      <c r="DH889" s="36"/>
      <c r="DI889" s="36"/>
      <c r="DJ889" s="36"/>
      <c r="DK889" s="36"/>
      <c r="DL889" s="36"/>
      <c r="DM889" s="36"/>
      <c r="DN889" s="36"/>
      <c r="DO889" s="36"/>
      <c r="DP889" s="36"/>
      <c r="DQ889" s="36"/>
      <c r="DR889" s="36"/>
      <c r="DS889" s="36"/>
      <c r="DT889" s="36"/>
      <c r="DU889" s="36"/>
      <c r="DV889" s="36"/>
      <c r="DW889" s="36"/>
      <c r="DX889" s="36"/>
      <c r="DY889" s="36"/>
      <c r="DZ889" s="36"/>
      <c r="EA889" s="36"/>
      <c r="EB889" s="36"/>
      <c r="EC889" s="36"/>
      <c r="ED889" s="36"/>
      <c r="EE889" s="36"/>
      <c r="EF889" s="36"/>
      <c r="EG889" s="36"/>
      <c r="EH889" s="36"/>
      <c r="EI889" s="36"/>
      <c r="EJ889" s="36"/>
      <c r="EK889" s="36"/>
      <c r="EL889" s="36"/>
      <c r="EM889" s="36"/>
      <c r="EN889" s="36"/>
      <c r="EO889" s="36"/>
      <c r="EP889" s="36"/>
      <c r="EQ889" s="36"/>
      <c r="ER889" s="36"/>
      <c r="ES889" s="36"/>
      <c r="ET889" s="36"/>
      <c r="EU889" s="36"/>
      <c r="EV889" s="36"/>
      <c r="EW889" s="36"/>
      <c r="EX889" s="36"/>
      <c r="EY889" s="36"/>
      <c r="EZ889" s="36"/>
      <c r="FA889" s="36"/>
      <c r="FB889" s="36"/>
      <c r="FC889" s="36"/>
      <c r="FD889" s="36"/>
      <c r="FE889" s="36"/>
      <c r="FF889" s="36"/>
      <c r="FG889" s="36"/>
      <c r="FH889" s="36"/>
      <c r="FI889" s="36"/>
      <c r="FJ889" s="36"/>
      <c r="FK889" s="36"/>
      <c r="FL889" s="36"/>
      <c r="FM889" s="36"/>
      <c r="FN889" s="36"/>
      <c r="FO889" s="36"/>
      <c r="FP889" s="36"/>
      <c r="FQ889" s="36"/>
      <c r="FR889" s="36"/>
      <c r="FS889" s="36"/>
      <c r="FT889" s="36"/>
      <c r="FU889" s="36"/>
      <c r="FV889" s="36"/>
      <c r="FW889" s="36"/>
      <c r="FX889" s="36"/>
      <c r="FY889" s="36"/>
      <c r="FZ889" s="36"/>
      <c r="GA889" s="36"/>
      <c r="GB889" s="36"/>
      <c r="GC889" s="36"/>
      <c r="GD889" s="36"/>
      <c r="GE889" s="36"/>
      <c r="GF889" s="36"/>
      <c r="GG889" s="36"/>
      <c r="GH889" s="36"/>
      <c r="GI889" s="36"/>
      <c r="GJ889" s="36"/>
      <c r="GK889" s="36"/>
      <c r="GL889" s="36"/>
      <c r="GM889" s="36"/>
      <c r="GN889" s="36"/>
      <c r="GO889" s="36"/>
      <c r="GP889" s="36"/>
      <c r="GQ889" s="36"/>
      <c r="GR889" s="36"/>
      <c r="GS889" s="36"/>
      <c r="GT889" s="36"/>
      <c r="GU889" s="36"/>
      <c r="GV889" s="36"/>
      <c r="GW889" s="36"/>
      <c r="GX889" s="36"/>
      <c r="GY889" s="36"/>
      <c r="GZ889" s="36"/>
      <c r="HA889" s="36"/>
      <c r="HB889" s="36"/>
      <c r="HC889" s="36"/>
    </row>
    <row r="890" spans="1:211" s="38" customFormat="1" x14ac:dyDescent="0.25">
      <c r="A890" s="51"/>
      <c r="B890" s="97"/>
      <c r="C890" s="98"/>
      <c r="D890" s="19"/>
      <c r="E890" s="19"/>
      <c r="F890" s="19"/>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c r="BU890" s="36"/>
      <c r="BV890" s="36"/>
      <c r="BW890" s="36"/>
      <c r="BX890" s="36"/>
      <c r="BY890" s="36"/>
      <c r="BZ890" s="36"/>
      <c r="CA890" s="36"/>
      <c r="CB890" s="36"/>
      <c r="CC890" s="36"/>
      <c r="CD890" s="36"/>
      <c r="CE890" s="36"/>
      <c r="CF890" s="36"/>
      <c r="CG890" s="36"/>
      <c r="CH890" s="36"/>
      <c r="CI890" s="36"/>
      <c r="CJ890" s="36"/>
      <c r="CK890" s="36"/>
      <c r="CL890" s="36"/>
      <c r="CM890" s="36"/>
      <c r="CN890" s="36"/>
      <c r="CO890" s="36"/>
      <c r="CP890" s="36"/>
      <c r="CQ890" s="36"/>
      <c r="CR890" s="36"/>
      <c r="CS890" s="36"/>
      <c r="CT890" s="36"/>
      <c r="CU890" s="36"/>
      <c r="CV890" s="36"/>
      <c r="CW890" s="36"/>
      <c r="CX890" s="36"/>
      <c r="CY890" s="36"/>
      <c r="CZ890" s="36"/>
      <c r="DA890" s="36"/>
      <c r="DB890" s="36"/>
      <c r="DC890" s="36"/>
      <c r="DD890" s="36"/>
      <c r="DE890" s="36"/>
      <c r="DF890" s="36"/>
      <c r="DG890" s="36"/>
      <c r="DH890" s="36"/>
      <c r="DI890" s="36"/>
      <c r="DJ890" s="36"/>
      <c r="DK890" s="36"/>
      <c r="DL890" s="36"/>
      <c r="DM890" s="36"/>
      <c r="DN890" s="36"/>
      <c r="DO890" s="36"/>
      <c r="DP890" s="36"/>
      <c r="DQ890" s="36"/>
      <c r="DR890" s="36"/>
      <c r="DS890" s="36"/>
      <c r="DT890" s="36"/>
      <c r="DU890" s="36"/>
      <c r="DV890" s="36"/>
      <c r="DW890" s="36"/>
      <c r="DX890" s="36"/>
      <c r="DY890" s="36"/>
      <c r="DZ890" s="36"/>
      <c r="EA890" s="36"/>
      <c r="EB890" s="36"/>
      <c r="EC890" s="36"/>
      <c r="ED890" s="36"/>
      <c r="EE890" s="36"/>
      <c r="EF890" s="36"/>
      <c r="EG890" s="36"/>
      <c r="EH890" s="36"/>
      <c r="EI890" s="36"/>
      <c r="EJ890" s="36"/>
      <c r="EK890" s="36"/>
      <c r="EL890" s="36"/>
      <c r="EM890" s="36"/>
      <c r="EN890" s="36"/>
      <c r="EO890" s="36"/>
      <c r="EP890" s="36"/>
      <c r="EQ890" s="36"/>
      <c r="ER890" s="36"/>
      <c r="ES890" s="36"/>
      <c r="ET890" s="36"/>
      <c r="EU890" s="36"/>
      <c r="EV890" s="36"/>
      <c r="EW890" s="36"/>
      <c r="EX890" s="36"/>
      <c r="EY890" s="36"/>
      <c r="EZ890" s="36"/>
      <c r="FA890" s="36"/>
      <c r="FB890" s="36"/>
      <c r="FC890" s="36"/>
      <c r="FD890" s="36"/>
      <c r="FE890" s="36"/>
      <c r="FF890" s="36"/>
      <c r="FG890" s="36"/>
      <c r="FH890" s="36"/>
      <c r="FI890" s="36"/>
      <c r="FJ890" s="36"/>
      <c r="FK890" s="36"/>
      <c r="FL890" s="36"/>
      <c r="FM890" s="36"/>
      <c r="FN890" s="36"/>
      <c r="FO890" s="36"/>
      <c r="FP890" s="36"/>
      <c r="FQ890" s="36"/>
      <c r="FR890" s="36"/>
      <c r="FS890" s="36"/>
      <c r="FT890" s="36"/>
      <c r="FU890" s="36"/>
      <c r="FV890" s="36"/>
      <c r="FW890" s="36"/>
      <c r="FX890" s="36"/>
      <c r="FY890" s="36"/>
      <c r="FZ890" s="36"/>
      <c r="GA890" s="36"/>
      <c r="GB890" s="36"/>
      <c r="GC890" s="36"/>
      <c r="GD890" s="36"/>
      <c r="GE890" s="36"/>
      <c r="GF890" s="36"/>
      <c r="GG890" s="36"/>
      <c r="GH890" s="36"/>
      <c r="GI890" s="36"/>
      <c r="GJ890" s="36"/>
      <c r="GK890" s="36"/>
      <c r="GL890" s="36"/>
      <c r="GM890" s="36"/>
      <c r="GN890" s="36"/>
      <c r="GO890" s="36"/>
      <c r="GP890" s="36"/>
      <c r="GQ890" s="36"/>
      <c r="GR890" s="36"/>
      <c r="GS890" s="36"/>
      <c r="GT890" s="36"/>
      <c r="GU890" s="36"/>
      <c r="GV890" s="36"/>
      <c r="GW890" s="36"/>
      <c r="GX890" s="36"/>
      <c r="GY890" s="36"/>
      <c r="GZ890" s="36"/>
      <c r="HA890" s="36"/>
      <c r="HB890" s="36"/>
      <c r="HC890" s="36"/>
    </row>
    <row r="891" spans="1:211" s="38" customFormat="1" x14ac:dyDescent="0.25">
      <c r="A891" s="51"/>
      <c r="B891" s="97"/>
      <c r="C891" s="98"/>
      <c r="D891" s="19"/>
      <c r="E891" s="19"/>
      <c r="F891" s="19"/>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c r="BU891" s="36"/>
      <c r="BV891" s="36"/>
      <c r="BW891" s="36"/>
      <c r="BX891" s="36"/>
      <c r="BY891" s="36"/>
      <c r="BZ891" s="36"/>
      <c r="CA891" s="36"/>
      <c r="CB891" s="36"/>
      <c r="CC891" s="36"/>
      <c r="CD891" s="36"/>
      <c r="CE891" s="36"/>
      <c r="CF891" s="36"/>
      <c r="CG891" s="36"/>
      <c r="CH891" s="36"/>
      <c r="CI891" s="36"/>
      <c r="CJ891" s="36"/>
      <c r="CK891" s="36"/>
      <c r="CL891" s="36"/>
      <c r="CM891" s="36"/>
      <c r="CN891" s="36"/>
      <c r="CO891" s="36"/>
      <c r="CP891" s="36"/>
      <c r="CQ891" s="36"/>
      <c r="CR891" s="36"/>
      <c r="CS891" s="36"/>
      <c r="CT891" s="36"/>
      <c r="CU891" s="36"/>
      <c r="CV891" s="36"/>
      <c r="CW891" s="36"/>
      <c r="CX891" s="36"/>
      <c r="CY891" s="36"/>
      <c r="CZ891" s="36"/>
      <c r="DA891" s="36"/>
      <c r="DB891" s="36"/>
      <c r="DC891" s="36"/>
      <c r="DD891" s="36"/>
      <c r="DE891" s="36"/>
      <c r="DF891" s="36"/>
      <c r="DG891" s="36"/>
      <c r="DH891" s="36"/>
      <c r="DI891" s="36"/>
      <c r="DJ891" s="36"/>
      <c r="DK891" s="36"/>
      <c r="DL891" s="36"/>
      <c r="DM891" s="36"/>
      <c r="DN891" s="36"/>
      <c r="DO891" s="36"/>
      <c r="DP891" s="36"/>
      <c r="DQ891" s="36"/>
      <c r="DR891" s="36"/>
      <c r="DS891" s="36"/>
      <c r="DT891" s="36"/>
      <c r="DU891" s="36"/>
      <c r="DV891" s="36"/>
      <c r="DW891" s="36"/>
      <c r="DX891" s="36"/>
      <c r="DY891" s="36"/>
      <c r="DZ891" s="36"/>
      <c r="EA891" s="36"/>
      <c r="EB891" s="36"/>
      <c r="EC891" s="36"/>
      <c r="ED891" s="36"/>
      <c r="EE891" s="36"/>
      <c r="EF891" s="36"/>
      <c r="EG891" s="36"/>
      <c r="EH891" s="36"/>
      <c r="EI891" s="36"/>
      <c r="EJ891" s="36"/>
      <c r="EK891" s="36"/>
      <c r="EL891" s="36"/>
      <c r="EM891" s="36"/>
      <c r="EN891" s="36"/>
      <c r="EO891" s="36"/>
      <c r="EP891" s="36"/>
      <c r="EQ891" s="36"/>
      <c r="ER891" s="36"/>
      <c r="ES891" s="36"/>
      <c r="ET891" s="36"/>
      <c r="EU891" s="36"/>
      <c r="EV891" s="36"/>
      <c r="EW891" s="36"/>
      <c r="EX891" s="36"/>
      <c r="EY891" s="36"/>
      <c r="EZ891" s="36"/>
      <c r="FA891" s="36"/>
      <c r="FB891" s="36"/>
      <c r="FC891" s="36"/>
      <c r="FD891" s="36"/>
      <c r="FE891" s="36"/>
      <c r="FF891" s="36"/>
      <c r="FG891" s="36"/>
      <c r="FH891" s="36"/>
      <c r="FI891" s="36"/>
      <c r="FJ891" s="36"/>
      <c r="FK891" s="36"/>
      <c r="FL891" s="36"/>
      <c r="FM891" s="36"/>
      <c r="FN891" s="36"/>
      <c r="FO891" s="36"/>
      <c r="FP891" s="36"/>
      <c r="FQ891" s="36"/>
      <c r="FR891" s="36"/>
      <c r="FS891" s="36"/>
      <c r="FT891" s="36"/>
      <c r="FU891" s="36"/>
      <c r="FV891" s="36"/>
      <c r="FW891" s="36"/>
      <c r="FX891" s="36"/>
      <c r="FY891" s="36"/>
      <c r="FZ891" s="36"/>
      <c r="GA891" s="36"/>
      <c r="GB891" s="36"/>
      <c r="GC891" s="36"/>
      <c r="GD891" s="36"/>
      <c r="GE891" s="36"/>
      <c r="GF891" s="36"/>
      <c r="GG891" s="36"/>
      <c r="GH891" s="36"/>
      <c r="GI891" s="36"/>
      <c r="GJ891" s="36"/>
      <c r="GK891" s="36"/>
      <c r="GL891" s="36"/>
      <c r="GM891" s="36"/>
      <c r="GN891" s="36"/>
      <c r="GO891" s="36"/>
      <c r="GP891" s="36"/>
      <c r="GQ891" s="36"/>
      <c r="GR891" s="36"/>
      <c r="GS891" s="36"/>
      <c r="GT891" s="36"/>
      <c r="GU891" s="36"/>
      <c r="GV891" s="36"/>
      <c r="GW891" s="36"/>
      <c r="GX891" s="36"/>
      <c r="GY891" s="36"/>
      <c r="GZ891" s="36"/>
      <c r="HA891" s="36"/>
      <c r="HB891" s="36"/>
      <c r="HC891" s="36"/>
    </row>
    <row r="892" spans="1:211" s="38" customFormat="1" x14ac:dyDescent="0.25">
      <c r="A892" s="51"/>
      <c r="B892" s="97"/>
      <c r="C892" s="98"/>
      <c r="D892" s="19"/>
      <c r="E892" s="19"/>
      <c r="F892" s="19"/>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c r="BU892" s="36"/>
      <c r="BV892" s="36"/>
      <c r="BW892" s="36"/>
      <c r="BX892" s="36"/>
      <c r="BY892" s="36"/>
      <c r="BZ892" s="36"/>
      <c r="CA892" s="36"/>
      <c r="CB892" s="36"/>
      <c r="CC892" s="36"/>
      <c r="CD892" s="36"/>
      <c r="CE892" s="36"/>
      <c r="CF892" s="36"/>
      <c r="CG892" s="36"/>
      <c r="CH892" s="36"/>
      <c r="CI892" s="36"/>
      <c r="CJ892" s="36"/>
      <c r="CK892" s="36"/>
      <c r="CL892" s="36"/>
      <c r="CM892" s="36"/>
      <c r="CN892" s="36"/>
      <c r="CO892" s="36"/>
      <c r="CP892" s="36"/>
      <c r="CQ892" s="36"/>
      <c r="CR892" s="36"/>
      <c r="CS892" s="36"/>
      <c r="CT892" s="36"/>
      <c r="CU892" s="36"/>
      <c r="CV892" s="36"/>
      <c r="CW892" s="36"/>
      <c r="CX892" s="36"/>
      <c r="CY892" s="36"/>
      <c r="CZ892" s="36"/>
      <c r="DA892" s="36"/>
      <c r="DB892" s="36"/>
      <c r="DC892" s="36"/>
      <c r="DD892" s="36"/>
      <c r="DE892" s="36"/>
      <c r="DF892" s="36"/>
      <c r="DG892" s="36"/>
      <c r="DH892" s="36"/>
      <c r="DI892" s="36"/>
      <c r="DJ892" s="36"/>
      <c r="DK892" s="36"/>
      <c r="DL892" s="36"/>
      <c r="DM892" s="36"/>
      <c r="DN892" s="36"/>
      <c r="DO892" s="36"/>
      <c r="DP892" s="36"/>
      <c r="DQ892" s="36"/>
      <c r="DR892" s="36"/>
      <c r="DS892" s="36"/>
      <c r="DT892" s="36"/>
      <c r="DU892" s="36"/>
      <c r="DV892" s="36"/>
      <c r="DW892" s="36"/>
      <c r="DX892" s="36"/>
      <c r="DY892" s="36"/>
      <c r="DZ892" s="36"/>
      <c r="EA892" s="36"/>
      <c r="EB892" s="36"/>
      <c r="EC892" s="36"/>
      <c r="ED892" s="36"/>
      <c r="EE892" s="36"/>
      <c r="EF892" s="36"/>
      <c r="EG892" s="36"/>
      <c r="EH892" s="36"/>
      <c r="EI892" s="36"/>
      <c r="EJ892" s="36"/>
      <c r="EK892" s="36"/>
      <c r="EL892" s="36"/>
      <c r="EM892" s="36"/>
      <c r="EN892" s="36"/>
      <c r="EO892" s="36"/>
      <c r="EP892" s="36"/>
      <c r="EQ892" s="36"/>
      <c r="ER892" s="36"/>
      <c r="ES892" s="36"/>
      <c r="ET892" s="36"/>
      <c r="EU892" s="36"/>
      <c r="EV892" s="36"/>
      <c r="EW892" s="36"/>
      <c r="EX892" s="36"/>
      <c r="EY892" s="36"/>
      <c r="EZ892" s="36"/>
      <c r="FA892" s="36"/>
      <c r="FB892" s="36"/>
      <c r="FC892" s="36"/>
      <c r="FD892" s="36"/>
      <c r="FE892" s="36"/>
      <c r="FF892" s="36"/>
      <c r="FG892" s="36"/>
      <c r="FH892" s="36"/>
      <c r="FI892" s="36"/>
      <c r="FJ892" s="36"/>
      <c r="FK892" s="36"/>
      <c r="FL892" s="36"/>
      <c r="FM892" s="36"/>
      <c r="FN892" s="36"/>
      <c r="FO892" s="36"/>
      <c r="FP892" s="36"/>
      <c r="FQ892" s="36"/>
      <c r="FR892" s="36"/>
      <c r="FS892" s="36"/>
      <c r="FT892" s="36"/>
      <c r="FU892" s="36"/>
      <c r="FV892" s="36"/>
      <c r="FW892" s="36"/>
      <c r="FX892" s="36"/>
      <c r="FY892" s="36"/>
      <c r="FZ892" s="36"/>
      <c r="GA892" s="36"/>
      <c r="GB892" s="36"/>
      <c r="GC892" s="36"/>
      <c r="GD892" s="36"/>
      <c r="GE892" s="36"/>
      <c r="GF892" s="36"/>
      <c r="GG892" s="36"/>
      <c r="GH892" s="36"/>
      <c r="GI892" s="36"/>
      <c r="GJ892" s="36"/>
      <c r="GK892" s="36"/>
      <c r="GL892" s="36"/>
      <c r="GM892" s="36"/>
      <c r="GN892" s="36"/>
      <c r="GO892" s="36"/>
      <c r="GP892" s="36"/>
      <c r="GQ892" s="36"/>
      <c r="GR892" s="36"/>
      <c r="GS892" s="36"/>
      <c r="GT892" s="36"/>
      <c r="GU892" s="36"/>
      <c r="GV892" s="36"/>
      <c r="GW892" s="36"/>
      <c r="GX892" s="36"/>
      <c r="GY892" s="36"/>
      <c r="GZ892" s="36"/>
      <c r="HA892" s="36"/>
      <c r="HB892" s="36"/>
      <c r="HC892" s="36"/>
    </row>
    <row r="893" spans="1:211" s="38" customFormat="1" x14ac:dyDescent="0.25">
      <c r="A893" s="51"/>
      <c r="B893" s="97"/>
      <c r="C893" s="98"/>
      <c r="D893" s="19"/>
      <c r="E893" s="19"/>
      <c r="F893" s="19"/>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c r="BU893" s="36"/>
      <c r="BV893" s="36"/>
      <c r="BW893" s="36"/>
      <c r="BX893" s="36"/>
      <c r="BY893" s="36"/>
      <c r="BZ893" s="36"/>
      <c r="CA893" s="36"/>
      <c r="CB893" s="36"/>
      <c r="CC893" s="36"/>
      <c r="CD893" s="36"/>
      <c r="CE893" s="36"/>
      <c r="CF893" s="36"/>
      <c r="CG893" s="36"/>
      <c r="CH893" s="36"/>
      <c r="CI893" s="36"/>
      <c r="CJ893" s="36"/>
      <c r="CK893" s="36"/>
      <c r="CL893" s="36"/>
      <c r="CM893" s="36"/>
      <c r="CN893" s="36"/>
      <c r="CO893" s="36"/>
      <c r="CP893" s="36"/>
      <c r="CQ893" s="36"/>
      <c r="CR893" s="36"/>
      <c r="CS893" s="36"/>
      <c r="CT893" s="36"/>
      <c r="CU893" s="36"/>
      <c r="CV893" s="36"/>
      <c r="CW893" s="36"/>
      <c r="CX893" s="36"/>
      <c r="CY893" s="36"/>
      <c r="CZ893" s="36"/>
      <c r="DA893" s="36"/>
      <c r="DB893" s="36"/>
      <c r="DC893" s="36"/>
      <c r="DD893" s="36"/>
      <c r="DE893" s="36"/>
      <c r="DF893" s="36"/>
      <c r="DG893" s="36"/>
      <c r="DH893" s="36"/>
      <c r="DI893" s="36"/>
      <c r="DJ893" s="36"/>
      <c r="DK893" s="36"/>
      <c r="DL893" s="36"/>
      <c r="DM893" s="36"/>
      <c r="DN893" s="36"/>
      <c r="DO893" s="36"/>
      <c r="DP893" s="36"/>
      <c r="DQ893" s="36"/>
      <c r="DR893" s="36"/>
      <c r="DS893" s="36"/>
      <c r="DT893" s="36"/>
      <c r="DU893" s="36"/>
      <c r="DV893" s="36"/>
      <c r="DW893" s="36"/>
      <c r="DX893" s="36"/>
      <c r="DY893" s="36"/>
      <c r="DZ893" s="36"/>
      <c r="EA893" s="36"/>
      <c r="EB893" s="36"/>
      <c r="EC893" s="36"/>
      <c r="ED893" s="36"/>
      <c r="EE893" s="36"/>
      <c r="EF893" s="36"/>
      <c r="EG893" s="36"/>
      <c r="EH893" s="36"/>
      <c r="EI893" s="36"/>
      <c r="EJ893" s="36"/>
      <c r="EK893" s="36"/>
      <c r="EL893" s="36"/>
      <c r="EM893" s="36"/>
      <c r="EN893" s="36"/>
      <c r="EO893" s="36"/>
      <c r="EP893" s="36"/>
      <c r="EQ893" s="36"/>
      <c r="ER893" s="36"/>
      <c r="ES893" s="36"/>
      <c r="ET893" s="36"/>
      <c r="EU893" s="36"/>
      <c r="EV893" s="36"/>
      <c r="EW893" s="36"/>
      <c r="EX893" s="36"/>
      <c r="EY893" s="36"/>
      <c r="EZ893" s="36"/>
      <c r="FA893" s="36"/>
      <c r="FB893" s="36"/>
      <c r="FC893" s="36"/>
      <c r="FD893" s="36"/>
      <c r="FE893" s="36"/>
      <c r="FF893" s="36"/>
      <c r="FG893" s="36"/>
      <c r="FH893" s="36"/>
      <c r="FI893" s="36"/>
      <c r="FJ893" s="36"/>
      <c r="FK893" s="36"/>
      <c r="FL893" s="36"/>
      <c r="FM893" s="36"/>
      <c r="FN893" s="36"/>
      <c r="FO893" s="36"/>
      <c r="FP893" s="36"/>
      <c r="FQ893" s="36"/>
      <c r="FR893" s="36"/>
      <c r="FS893" s="36"/>
      <c r="FT893" s="36"/>
      <c r="FU893" s="36"/>
      <c r="FV893" s="36"/>
      <c r="FW893" s="36"/>
      <c r="FX893" s="36"/>
      <c r="FY893" s="36"/>
      <c r="FZ893" s="36"/>
      <c r="GA893" s="36"/>
      <c r="GB893" s="36"/>
      <c r="GC893" s="36"/>
      <c r="GD893" s="36"/>
      <c r="GE893" s="36"/>
      <c r="GF893" s="36"/>
      <c r="GG893" s="36"/>
      <c r="GH893" s="36"/>
      <c r="GI893" s="36"/>
      <c r="GJ893" s="36"/>
      <c r="GK893" s="36"/>
      <c r="GL893" s="36"/>
      <c r="GM893" s="36"/>
      <c r="GN893" s="36"/>
      <c r="GO893" s="36"/>
      <c r="GP893" s="36"/>
      <c r="GQ893" s="36"/>
      <c r="GR893" s="36"/>
      <c r="GS893" s="36"/>
      <c r="GT893" s="36"/>
      <c r="GU893" s="36"/>
      <c r="GV893" s="36"/>
      <c r="GW893" s="36"/>
      <c r="GX893" s="36"/>
      <c r="GY893" s="36"/>
      <c r="GZ893" s="36"/>
      <c r="HA893" s="36"/>
      <c r="HB893" s="36"/>
      <c r="HC893" s="36"/>
    </row>
    <row r="894" spans="1:211" s="38" customFormat="1" x14ac:dyDescent="0.25">
      <c r="A894" s="51"/>
      <c r="B894" s="97"/>
      <c r="C894" s="98"/>
      <c r="D894" s="19"/>
      <c r="E894" s="19"/>
      <c r="F894" s="19"/>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c r="BU894" s="36"/>
      <c r="BV894" s="36"/>
      <c r="BW894" s="36"/>
      <c r="BX894" s="36"/>
      <c r="BY894" s="36"/>
      <c r="BZ894" s="36"/>
      <c r="CA894" s="36"/>
      <c r="CB894" s="36"/>
      <c r="CC894" s="36"/>
      <c r="CD894" s="36"/>
      <c r="CE894" s="36"/>
      <c r="CF894" s="36"/>
      <c r="CG894" s="36"/>
      <c r="CH894" s="36"/>
      <c r="CI894" s="36"/>
      <c r="CJ894" s="36"/>
      <c r="CK894" s="36"/>
      <c r="CL894" s="36"/>
      <c r="CM894" s="36"/>
      <c r="CN894" s="36"/>
      <c r="CO894" s="36"/>
      <c r="CP894" s="36"/>
      <c r="CQ894" s="36"/>
      <c r="CR894" s="36"/>
      <c r="CS894" s="36"/>
      <c r="CT894" s="36"/>
      <c r="CU894" s="36"/>
      <c r="CV894" s="36"/>
      <c r="CW894" s="36"/>
      <c r="CX894" s="36"/>
      <c r="CY894" s="36"/>
      <c r="CZ894" s="36"/>
      <c r="DA894" s="36"/>
      <c r="DB894" s="36"/>
      <c r="DC894" s="36"/>
      <c r="DD894" s="36"/>
      <c r="DE894" s="36"/>
      <c r="DF894" s="36"/>
      <c r="DG894" s="36"/>
      <c r="DH894" s="36"/>
      <c r="DI894" s="36"/>
      <c r="DJ894" s="36"/>
      <c r="DK894" s="36"/>
      <c r="DL894" s="36"/>
      <c r="DM894" s="36"/>
      <c r="DN894" s="36"/>
      <c r="DO894" s="36"/>
      <c r="DP894" s="36"/>
      <c r="DQ894" s="36"/>
      <c r="DR894" s="36"/>
      <c r="DS894" s="36"/>
      <c r="DT894" s="36"/>
      <c r="DU894" s="36"/>
      <c r="DV894" s="36"/>
      <c r="DW894" s="36"/>
      <c r="DX894" s="36"/>
      <c r="DY894" s="36"/>
      <c r="DZ894" s="36"/>
      <c r="EA894" s="36"/>
      <c r="EB894" s="36"/>
      <c r="EC894" s="36"/>
      <c r="ED894" s="36"/>
      <c r="EE894" s="36"/>
      <c r="EF894" s="36"/>
      <c r="EG894" s="36"/>
      <c r="EH894" s="36"/>
      <c r="EI894" s="36"/>
      <c r="EJ894" s="36"/>
      <c r="EK894" s="36"/>
      <c r="EL894" s="36"/>
      <c r="EM894" s="36"/>
      <c r="EN894" s="36"/>
      <c r="EO894" s="36"/>
      <c r="EP894" s="36"/>
      <c r="EQ894" s="36"/>
      <c r="ER894" s="36"/>
      <c r="ES894" s="36"/>
      <c r="ET894" s="36"/>
      <c r="EU894" s="36"/>
      <c r="EV894" s="36"/>
      <c r="EW894" s="36"/>
      <c r="EX894" s="36"/>
      <c r="EY894" s="36"/>
      <c r="EZ894" s="36"/>
      <c r="FA894" s="36"/>
      <c r="FB894" s="36"/>
      <c r="FC894" s="36"/>
      <c r="FD894" s="36"/>
      <c r="FE894" s="36"/>
      <c r="FF894" s="36"/>
      <c r="FG894" s="36"/>
      <c r="FH894" s="36"/>
      <c r="FI894" s="36"/>
      <c r="FJ894" s="36"/>
      <c r="FK894" s="36"/>
      <c r="FL894" s="36"/>
      <c r="FM894" s="36"/>
      <c r="FN894" s="36"/>
      <c r="FO894" s="36"/>
      <c r="FP894" s="36"/>
      <c r="FQ894" s="36"/>
      <c r="FR894" s="36"/>
      <c r="FS894" s="36"/>
      <c r="FT894" s="36"/>
      <c r="FU894" s="36"/>
      <c r="FV894" s="36"/>
      <c r="FW894" s="36"/>
      <c r="FX894" s="36"/>
      <c r="FY894" s="36"/>
      <c r="FZ894" s="36"/>
      <c r="GA894" s="36"/>
      <c r="GB894" s="36"/>
      <c r="GC894" s="36"/>
      <c r="GD894" s="36"/>
      <c r="GE894" s="36"/>
      <c r="GF894" s="36"/>
      <c r="GG894" s="36"/>
      <c r="GH894" s="36"/>
      <c r="GI894" s="36"/>
      <c r="GJ894" s="36"/>
      <c r="GK894" s="36"/>
      <c r="GL894" s="36"/>
      <c r="GM894" s="36"/>
      <c r="GN894" s="36"/>
      <c r="GO894" s="36"/>
      <c r="GP894" s="36"/>
      <c r="GQ894" s="36"/>
      <c r="GR894" s="36"/>
      <c r="GS894" s="36"/>
      <c r="GT894" s="36"/>
      <c r="GU894" s="36"/>
      <c r="GV894" s="36"/>
      <c r="GW894" s="36"/>
      <c r="GX894" s="36"/>
      <c r="GY894" s="36"/>
      <c r="GZ894" s="36"/>
      <c r="HA894" s="36"/>
      <c r="HB894" s="36"/>
      <c r="HC894" s="36"/>
    </row>
    <row r="895" spans="1:211" s="38" customFormat="1" x14ac:dyDescent="0.25">
      <c r="A895" s="51"/>
      <c r="B895" s="97"/>
      <c r="C895" s="98"/>
      <c r="D895" s="19"/>
      <c r="E895" s="19"/>
      <c r="F895" s="19"/>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c r="BU895" s="36"/>
      <c r="BV895" s="36"/>
      <c r="BW895" s="36"/>
      <c r="BX895" s="36"/>
      <c r="BY895" s="36"/>
      <c r="BZ895" s="36"/>
      <c r="CA895" s="36"/>
      <c r="CB895" s="36"/>
      <c r="CC895" s="36"/>
      <c r="CD895" s="36"/>
      <c r="CE895" s="36"/>
      <c r="CF895" s="36"/>
      <c r="CG895" s="36"/>
      <c r="CH895" s="36"/>
      <c r="CI895" s="36"/>
      <c r="CJ895" s="36"/>
      <c r="CK895" s="36"/>
      <c r="CL895" s="36"/>
      <c r="CM895" s="36"/>
      <c r="CN895" s="36"/>
      <c r="CO895" s="36"/>
      <c r="CP895" s="36"/>
      <c r="CQ895" s="36"/>
      <c r="CR895" s="36"/>
      <c r="CS895" s="36"/>
      <c r="CT895" s="36"/>
      <c r="CU895" s="36"/>
      <c r="CV895" s="36"/>
      <c r="CW895" s="36"/>
      <c r="CX895" s="36"/>
      <c r="CY895" s="36"/>
      <c r="CZ895" s="36"/>
      <c r="DA895" s="36"/>
      <c r="DB895" s="36"/>
      <c r="DC895" s="36"/>
      <c r="DD895" s="36"/>
      <c r="DE895" s="36"/>
      <c r="DF895" s="36"/>
      <c r="DG895" s="36"/>
      <c r="DH895" s="36"/>
      <c r="DI895" s="36"/>
      <c r="DJ895" s="36"/>
      <c r="DK895" s="36"/>
      <c r="DL895" s="36"/>
      <c r="DM895" s="36"/>
      <c r="DN895" s="36"/>
      <c r="DO895" s="36"/>
      <c r="DP895" s="36"/>
      <c r="DQ895" s="36"/>
      <c r="DR895" s="36"/>
      <c r="DS895" s="36"/>
      <c r="DT895" s="36"/>
      <c r="DU895" s="36"/>
      <c r="DV895" s="36"/>
      <c r="DW895" s="36"/>
      <c r="DX895" s="36"/>
      <c r="DY895" s="36"/>
      <c r="DZ895" s="36"/>
      <c r="EA895" s="36"/>
      <c r="EB895" s="36"/>
      <c r="EC895" s="36"/>
      <c r="ED895" s="36"/>
      <c r="EE895" s="36"/>
      <c r="EF895" s="36"/>
      <c r="EG895" s="36"/>
      <c r="EH895" s="36"/>
      <c r="EI895" s="36"/>
      <c r="EJ895" s="36"/>
      <c r="EK895" s="36"/>
      <c r="EL895" s="36"/>
      <c r="EM895" s="36"/>
      <c r="EN895" s="36"/>
      <c r="EO895" s="36"/>
      <c r="EP895" s="36"/>
      <c r="EQ895" s="36"/>
      <c r="ER895" s="36"/>
      <c r="ES895" s="36"/>
      <c r="ET895" s="36"/>
      <c r="EU895" s="36"/>
      <c r="EV895" s="36"/>
      <c r="EW895" s="36"/>
      <c r="EX895" s="36"/>
      <c r="EY895" s="36"/>
      <c r="EZ895" s="36"/>
      <c r="FA895" s="36"/>
      <c r="FB895" s="36"/>
      <c r="FC895" s="36"/>
      <c r="FD895" s="36"/>
      <c r="FE895" s="36"/>
      <c r="FF895" s="36"/>
      <c r="FG895" s="36"/>
      <c r="FH895" s="36"/>
      <c r="FI895" s="36"/>
      <c r="FJ895" s="36"/>
      <c r="FK895" s="36"/>
      <c r="FL895" s="36"/>
      <c r="FM895" s="36"/>
      <c r="FN895" s="36"/>
      <c r="FO895" s="36"/>
      <c r="FP895" s="36"/>
      <c r="FQ895" s="36"/>
      <c r="FR895" s="36"/>
      <c r="FS895" s="36"/>
      <c r="FT895" s="36"/>
      <c r="FU895" s="36"/>
      <c r="FV895" s="36"/>
      <c r="FW895" s="36"/>
      <c r="FX895" s="36"/>
      <c r="FY895" s="36"/>
      <c r="FZ895" s="36"/>
      <c r="GA895" s="36"/>
      <c r="GB895" s="36"/>
      <c r="GC895" s="36"/>
      <c r="GD895" s="36"/>
      <c r="GE895" s="36"/>
      <c r="GF895" s="36"/>
      <c r="GG895" s="36"/>
      <c r="GH895" s="36"/>
      <c r="GI895" s="36"/>
      <c r="GJ895" s="36"/>
      <c r="GK895" s="36"/>
      <c r="GL895" s="36"/>
      <c r="GM895" s="36"/>
      <c r="GN895" s="36"/>
      <c r="GO895" s="36"/>
      <c r="GP895" s="36"/>
      <c r="GQ895" s="36"/>
      <c r="GR895" s="36"/>
      <c r="GS895" s="36"/>
      <c r="GT895" s="36"/>
      <c r="GU895" s="36"/>
      <c r="GV895" s="36"/>
      <c r="GW895" s="36"/>
      <c r="GX895" s="36"/>
      <c r="GY895" s="36"/>
      <c r="GZ895" s="36"/>
      <c r="HA895" s="36"/>
      <c r="HB895" s="36"/>
      <c r="HC895" s="36"/>
    </row>
    <row r="896" spans="1:211" s="38" customFormat="1" x14ac:dyDescent="0.25">
      <c r="A896" s="51"/>
      <c r="B896" s="97"/>
      <c r="C896" s="98"/>
      <c r="D896" s="19"/>
      <c r="E896" s="19"/>
      <c r="F896" s="19"/>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c r="BU896" s="36"/>
      <c r="BV896" s="36"/>
      <c r="BW896" s="36"/>
      <c r="BX896" s="36"/>
      <c r="BY896" s="36"/>
      <c r="BZ896" s="36"/>
      <c r="CA896" s="36"/>
      <c r="CB896" s="36"/>
      <c r="CC896" s="36"/>
      <c r="CD896" s="36"/>
      <c r="CE896" s="36"/>
      <c r="CF896" s="36"/>
      <c r="CG896" s="36"/>
      <c r="CH896" s="36"/>
      <c r="CI896" s="36"/>
      <c r="CJ896" s="36"/>
      <c r="CK896" s="36"/>
      <c r="CL896" s="36"/>
      <c r="CM896" s="36"/>
      <c r="CN896" s="36"/>
      <c r="CO896" s="36"/>
      <c r="CP896" s="36"/>
      <c r="CQ896" s="36"/>
      <c r="CR896" s="36"/>
      <c r="CS896" s="36"/>
      <c r="CT896" s="36"/>
      <c r="CU896" s="36"/>
      <c r="CV896" s="36"/>
      <c r="CW896" s="36"/>
      <c r="CX896" s="36"/>
      <c r="CY896" s="36"/>
      <c r="CZ896" s="36"/>
      <c r="DA896" s="36"/>
      <c r="DB896" s="36"/>
      <c r="DC896" s="36"/>
      <c r="DD896" s="36"/>
      <c r="DE896" s="36"/>
      <c r="DF896" s="36"/>
      <c r="DG896" s="36"/>
      <c r="DH896" s="36"/>
      <c r="DI896" s="36"/>
      <c r="DJ896" s="36"/>
      <c r="DK896" s="36"/>
      <c r="DL896" s="36"/>
      <c r="DM896" s="36"/>
      <c r="DN896" s="36"/>
      <c r="DO896" s="36"/>
      <c r="DP896" s="36"/>
      <c r="DQ896" s="36"/>
      <c r="DR896" s="36"/>
      <c r="DS896" s="36"/>
      <c r="DT896" s="36"/>
      <c r="DU896" s="36"/>
      <c r="DV896" s="36"/>
      <c r="DW896" s="36"/>
      <c r="DX896" s="36"/>
      <c r="DY896" s="36"/>
      <c r="DZ896" s="36"/>
      <c r="EA896" s="36"/>
      <c r="EB896" s="36"/>
      <c r="EC896" s="36"/>
      <c r="ED896" s="36"/>
      <c r="EE896" s="36"/>
      <c r="EF896" s="36"/>
      <c r="EG896" s="36"/>
      <c r="EH896" s="36"/>
      <c r="EI896" s="36"/>
      <c r="EJ896" s="36"/>
      <c r="EK896" s="36"/>
      <c r="EL896" s="36"/>
      <c r="EM896" s="36"/>
      <c r="EN896" s="36"/>
      <c r="EO896" s="36"/>
      <c r="EP896" s="36"/>
      <c r="EQ896" s="36"/>
      <c r="ER896" s="36"/>
      <c r="ES896" s="36"/>
      <c r="ET896" s="36"/>
      <c r="EU896" s="36"/>
      <c r="EV896" s="36"/>
      <c r="EW896" s="36"/>
      <c r="EX896" s="36"/>
      <c r="EY896" s="36"/>
      <c r="EZ896" s="36"/>
      <c r="FA896" s="36"/>
      <c r="FB896" s="36"/>
      <c r="FC896" s="36"/>
      <c r="FD896" s="36"/>
      <c r="FE896" s="36"/>
      <c r="FF896" s="36"/>
      <c r="FG896" s="36"/>
      <c r="FH896" s="36"/>
      <c r="FI896" s="36"/>
      <c r="FJ896" s="36"/>
      <c r="FK896" s="36"/>
      <c r="FL896" s="36"/>
      <c r="FM896" s="36"/>
      <c r="FN896" s="36"/>
      <c r="FO896" s="36"/>
      <c r="FP896" s="36"/>
      <c r="FQ896" s="36"/>
      <c r="FR896" s="36"/>
      <c r="FS896" s="36"/>
      <c r="FT896" s="36"/>
      <c r="FU896" s="36"/>
      <c r="FV896" s="36"/>
      <c r="FW896" s="36"/>
      <c r="FX896" s="36"/>
      <c r="FY896" s="36"/>
      <c r="FZ896" s="36"/>
      <c r="GA896" s="36"/>
      <c r="GB896" s="36"/>
      <c r="GC896" s="36"/>
      <c r="GD896" s="36"/>
      <c r="GE896" s="36"/>
      <c r="GF896" s="36"/>
      <c r="GG896" s="36"/>
      <c r="GH896" s="36"/>
      <c r="GI896" s="36"/>
      <c r="GJ896" s="36"/>
      <c r="GK896" s="36"/>
      <c r="GL896" s="36"/>
      <c r="GM896" s="36"/>
      <c r="GN896" s="36"/>
      <c r="GO896" s="36"/>
      <c r="GP896" s="36"/>
      <c r="GQ896" s="36"/>
      <c r="GR896" s="36"/>
      <c r="GS896" s="36"/>
      <c r="GT896" s="36"/>
      <c r="GU896" s="36"/>
      <c r="GV896" s="36"/>
      <c r="GW896" s="36"/>
      <c r="GX896" s="36"/>
      <c r="GY896" s="36"/>
      <c r="GZ896" s="36"/>
      <c r="HA896" s="36"/>
      <c r="HB896" s="36"/>
      <c r="HC896" s="36"/>
    </row>
    <row r="897" spans="1:211" s="38" customFormat="1" x14ac:dyDescent="0.25">
      <c r="A897" s="51"/>
      <c r="B897" s="97"/>
      <c r="C897" s="98"/>
      <c r="D897" s="19"/>
      <c r="E897" s="19"/>
      <c r="F897" s="19"/>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c r="BU897" s="36"/>
      <c r="BV897" s="36"/>
      <c r="BW897" s="36"/>
      <c r="BX897" s="36"/>
      <c r="BY897" s="36"/>
      <c r="BZ897" s="36"/>
      <c r="CA897" s="36"/>
      <c r="CB897" s="36"/>
      <c r="CC897" s="36"/>
      <c r="CD897" s="36"/>
      <c r="CE897" s="36"/>
      <c r="CF897" s="36"/>
      <c r="CG897" s="36"/>
      <c r="CH897" s="36"/>
      <c r="CI897" s="36"/>
      <c r="CJ897" s="36"/>
      <c r="CK897" s="36"/>
      <c r="CL897" s="36"/>
      <c r="CM897" s="36"/>
      <c r="CN897" s="36"/>
      <c r="CO897" s="36"/>
      <c r="CP897" s="36"/>
      <c r="CQ897" s="36"/>
      <c r="CR897" s="36"/>
      <c r="CS897" s="36"/>
      <c r="CT897" s="36"/>
      <c r="CU897" s="36"/>
      <c r="CV897" s="36"/>
      <c r="CW897" s="36"/>
      <c r="CX897" s="36"/>
      <c r="CY897" s="36"/>
      <c r="CZ897" s="36"/>
      <c r="DA897" s="36"/>
      <c r="DB897" s="36"/>
      <c r="DC897" s="36"/>
      <c r="DD897" s="36"/>
      <c r="DE897" s="36"/>
      <c r="DF897" s="36"/>
      <c r="DG897" s="36"/>
      <c r="DH897" s="36"/>
      <c r="DI897" s="36"/>
      <c r="DJ897" s="36"/>
      <c r="DK897" s="36"/>
      <c r="DL897" s="36"/>
      <c r="DM897" s="36"/>
      <c r="DN897" s="36"/>
      <c r="DO897" s="36"/>
      <c r="DP897" s="36"/>
      <c r="DQ897" s="36"/>
      <c r="DR897" s="36"/>
      <c r="DS897" s="36"/>
      <c r="DT897" s="36"/>
      <c r="DU897" s="36"/>
      <c r="DV897" s="36"/>
      <c r="DW897" s="36"/>
      <c r="DX897" s="36"/>
      <c r="DY897" s="36"/>
      <c r="DZ897" s="36"/>
      <c r="EA897" s="36"/>
      <c r="EB897" s="36"/>
      <c r="EC897" s="36"/>
      <c r="ED897" s="36"/>
      <c r="EE897" s="36"/>
      <c r="EF897" s="36"/>
      <c r="EG897" s="36"/>
      <c r="EH897" s="36"/>
      <c r="EI897" s="36"/>
      <c r="EJ897" s="36"/>
      <c r="EK897" s="36"/>
      <c r="EL897" s="36"/>
      <c r="EM897" s="36"/>
      <c r="EN897" s="36"/>
      <c r="EO897" s="36"/>
      <c r="EP897" s="36"/>
      <c r="EQ897" s="36"/>
      <c r="ER897" s="36"/>
      <c r="ES897" s="36"/>
      <c r="ET897" s="36"/>
      <c r="EU897" s="36"/>
      <c r="EV897" s="36"/>
      <c r="EW897" s="36"/>
      <c r="EX897" s="36"/>
      <c r="EY897" s="36"/>
      <c r="EZ897" s="36"/>
      <c r="FA897" s="36"/>
      <c r="FB897" s="36"/>
      <c r="FC897" s="36"/>
      <c r="FD897" s="36"/>
      <c r="FE897" s="36"/>
      <c r="FF897" s="36"/>
      <c r="FG897" s="36"/>
      <c r="FH897" s="36"/>
      <c r="FI897" s="36"/>
      <c r="FJ897" s="36"/>
      <c r="FK897" s="36"/>
      <c r="FL897" s="36"/>
      <c r="FM897" s="36"/>
      <c r="FN897" s="36"/>
      <c r="FO897" s="36"/>
      <c r="FP897" s="36"/>
      <c r="FQ897" s="36"/>
      <c r="FR897" s="36"/>
      <c r="FS897" s="36"/>
      <c r="FT897" s="36"/>
      <c r="FU897" s="36"/>
      <c r="FV897" s="36"/>
      <c r="FW897" s="36"/>
      <c r="FX897" s="36"/>
      <c r="FY897" s="36"/>
      <c r="FZ897" s="36"/>
      <c r="GA897" s="36"/>
      <c r="GB897" s="36"/>
      <c r="GC897" s="36"/>
      <c r="GD897" s="36"/>
      <c r="GE897" s="36"/>
      <c r="GF897" s="36"/>
      <c r="GG897" s="36"/>
      <c r="GH897" s="36"/>
      <c r="GI897" s="36"/>
      <c r="GJ897" s="36"/>
      <c r="GK897" s="36"/>
      <c r="GL897" s="36"/>
      <c r="GM897" s="36"/>
      <c r="GN897" s="36"/>
      <c r="GO897" s="36"/>
      <c r="GP897" s="36"/>
      <c r="GQ897" s="36"/>
      <c r="GR897" s="36"/>
      <c r="GS897" s="36"/>
      <c r="GT897" s="36"/>
      <c r="GU897" s="36"/>
      <c r="GV897" s="36"/>
      <c r="GW897" s="36"/>
      <c r="GX897" s="36"/>
      <c r="GY897" s="36"/>
      <c r="GZ897" s="36"/>
      <c r="HA897" s="36"/>
      <c r="HB897" s="36"/>
      <c r="HC897" s="36"/>
    </row>
    <row r="898" spans="1:211" s="38" customFormat="1" x14ac:dyDescent="0.25">
      <c r="A898" s="51"/>
      <c r="B898" s="97"/>
      <c r="C898" s="98"/>
      <c r="D898" s="19"/>
      <c r="E898" s="19"/>
      <c r="F898" s="19"/>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c r="BV898" s="36"/>
      <c r="BW898" s="36"/>
      <c r="BX898" s="36"/>
      <c r="BY898" s="36"/>
      <c r="BZ898" s="36"/>
      <c r="CA898" s="36"/>
      <c r="CB898" s="36"/>
      <c r="CC898" s="36"/>
      <c r="CD898" s="36"/>
      <c r="CE898" s="36"/>
      <c r="CF898" s="36"/>
      <c r="CG898" s="36"/>
      <c r="CH898" s="36"/>
      <c r="CI898" s="36"/>
      <c r="CJ898" s="36"/>
      <c r="CK898" s="36"/>
      <c r="CL898" s="36"/>
      <c r="CM898" s="36"/>
      <c r="CN898" s="36"/>
      <c r="CO898" s="36"/>
      <c r="CP898" s="36"/>
      <c r="CQ898" s="36"/>
      <c r="CR898" s="36"/>
      <c r="CS898" s="36"/>
      <c r="CT898" s="36"/>
      <c r="CU898" s="36"/>
      <c r="CV898" s="36"/>
      <c r="CW898" s="36"/>
      <c r="CX898" s="36"/>
      <c r="CY898" s="36"/>
      <c r="CZ898" s="36"/>
      <c r="DA898" s="36"/>
      <c r="DB898" s="36"/>
      <c r="DC898" s="36"/>
      <c r="DD898" s="36"/>
      <c r="DE898" s="36"/>
      <c r="DF898" s="36"/>
      <c r="DG898" s="36"/>
      <c r="DH898" s="36"/>
      <c r="DI898" s="36"/>
      <c r="DJ898" s="36"/>
      <c r="DK898" s="36"/>
      <c r="DL898" s="36"/>
      <c r="DM898" s="36"/>
      <c r="DN898" s="36"/>
      <c r="DO898" s="36"/>
      <c r="DP898" s="36"/>
      <c r="DQ898" s="36"/>
      <c r="DR898" s="36"/>
      <c r="DS898" s="36"/>
      <c r="DT898" s="36"/>
      <c r="DU898" s="36"/>
      <c r="DV898" s="36"/>
      <c r="DW898" s="36"/>
      <c r="DX898" s="36"/>
      <c r="DY898" s="36"/>
      <c r="DZ898" s="36"/>
      <c r="EA898" s="36"/>
      <c r="EB898" s="36"/>
      <c r="EC898" s="36"/>
      <c r="ED898" s="36"/>
      <c r="EE898" s="36"/>
      <c r="EF898" s="36"/>
      <c r="EG898" s="36"/>
      <c r="EH898" s="36"/>
      <c r="EI898" s="36"/>
      <c r="EJ898" s="36"/>
      <c r="EK898" s="36"/>
      <c r="EL898" s="36"/>
      <c r="EM898" s="36"/>
      <c r="EN898" s="36"/>
      <c r="EO898" s="36"/>
      <c r="EP898" s="36"/>
      <c r="EQ898" s="36"/>
      <c r="ER898" s="36"/>
      <c r="ES898" s="36"/>
      <c r="ET898" s="36"/>
      <c r="EU898" s="36"/>
      <c r="EV898" s="36"/>
      <c r="EW898" s="36"/>
      <c r="EX898" s="36"/>
      <c r="EY898" s="36"/>
      <c r="EZ898" s="36"/>
      <c r="FA898" s="36"/>
      <c r="FB898" s="36"/>
      <c r="FC898" s="36"/>
      <c r="FD898" s="36"/>
      <c r="FE898" s="36"/>
      <c r="FF898" s="36"/>
      <c r="FG898" s="36"/>
      <c r="FH898" s="36"/>
      <c r="FI898" s="36"/>
      <c r="FJ898" s="36"/>
      <c r="FK898" s="36"/>
      <c r="FL898" s="36"/>
      <c r="FM898" s="36"/>
      <c r="FN898" s="36"/>
      <c r="FO898" s="36"/>
      <c r="FP898" s="36"/>
      <c r="FQ898" s="36"/>
      <c r="FR898" s="36"/>
      <c r="FS898" s="36"/>
      <c r="FT898" s="36"/>
      <c r="FU898" s="36"/>
      <c r="FV898" s="36"/>
      <c r="FW898" s="36"/>
      <c r="FX898" s="36"/>
      <c r="FY898" s="36"/>
      <c r="FZ898" s="36"/>
      <c r="GA898" s="36"/>
      <c r="GB898" s="36"/>
      <c r="GC898" s="36"/>
      <c r="GD898" s="36"/>
      <c r="GE898" s="36"/>
      <c r="GF898" s="36"/>
      <c r="GG898" s="36"/>
      <c r="GH898" s="36"/>
      <c r="GI898" s="36"/>
      <c r="GJ898" s="36"/>
      <c r="GK898" s="36"/>
      <c r="GL898" s="36"/>
      <c r="GM898" s="36"/>
      <c r="GN898" s="36"/>
      <c r="GO898" s="36"/>
      <c r="GP898" s="36"/>
      <c r="GQ898" s="36"/>
      <c r="GR898" s="36"/>
      <c r="GS898" s="36"/>
      <c r="GT898" s="36"/>
      <c r="GU898" s="36"/>
      <c r="GV898" s="36"/>
      <c r="GW898" s="36"/>
      <c r="GX898" s="36"/>
      <c r="GY898" s="36"/>
      <c r="GZ898" s="36"/>
      <c r="HA898" s="36"/>
      <c r="HB898" s="36"/>
      <c r="HC898" s="36"/>
    </row>
    <row r="899" spans="1:211" s="38" customFormat="1" x14ac:dyDescent="0.25">
      <c r="A899" s="51"/>
      <c r="B899" s="97"/>
      <c r="C899" s="98"/>
      <c r="D899" s="19"/>
      <c r="E899" s="19"/>
      <c r="F899" s="19"/>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c r="BU899" s="36"/>
      <c r="BV899" s="36"/>
      <c r="BW899" s="36"/>
      <c r="BX899" s="36"/>
      <c r="BY899" s="36"/>
      <c r="BZ899" s="36"/>
      <c r="CA899" s="36"/>
      <c r="CB899" s="36"/>
      <c r="CC899" s="36"/>
      <c r="CD899" s="36"/>
      <c r="CE899" s="36"/>
      <c r="CF899" s="36"/>
      <c r="CG899" s="36"/>
      <c r="CH899" s="36"/>
      <c r="CI899" s="36"/>
      <c r="CJ899" s="36"/>
      <c r="CK899" s="36"/>
      <c r="CL899" s="36"/>
      <c r="CM899" s="36"/>
      <c r="CN899" s="36"/>
      <c r="CO899" s="36"/>
      <c r="CP899" s="36"/>
      <c r="CQ899" s="36"/>
      <c r="CR899" s="36"/>
      <c r="CS899" s="36"/>
      <c r="CT899" s="36"/>
      <c r="CU899" s="36"/>
      <c r="CV899" s="36"/>
      <c r="CW899" s="36"/>
      <c r="CX899" s="36"/>
      <c r="CY899" s="36"/>
      <c r="CZ899" s="36"/>
      <c r="DA899" s="36"/>
      <c r="DB899" s="36"/>
      <c r="DC899" s="36"/>
      <c r="DD899" s="36"/>
      <c r="DE899" s="36"/>
      <c r="DF899" s="36"/>
      <c r="DG899" s="36"/>
      <c r="DH899" s="36"/>
      <c r="DI899" s="36"/>
      <c r="DJ899" s="36"/>
      <c r="DK899" s="36"/>
      <c r="DL899" s="36"/>
      <c r="DM899" s="36"/>
      <c r="DN899" s="36"/>
      <c r="DO899" s="36"/>
      <c r="DP899" s="36"/>
      <c r="DQ899" s="36"/>
      <c r="DR899" s="36"/>
      <c r="DS899" s="36"/>
      <c r="DT899" s="36"/>
      <c r="DU899" s="36"/>
      <c r="DV899" s="36"/>
      <c r="DW899" s="36"/>
      <c r="DX899" s="36"/>
      <c r="DY899" s="36"/>
      <c r="DZ899" s="36"/>
      <c r="EA899" s="36"/>
      <c r="EB899" s="36"/>
      <c r="EC899" s="36"/>
      <c r="ED899" s="36"/>
      <c r="EE899" s="36"/>
      <c r="EF899" s="36"/>
      <c r="EG899" s="36"/>
      <c r="EH899" s="36"/>
      <c r="EI899" s="36"/>
      <c r="EJ899" s="36"/>
      <c r="EK899" s="36"/>
      <c r="EL899" s="36"/>
      <c r="EM899" s="36"/>
      <c r="EN899" s="36"/>
      <c r="EO899" s="36"/>
      <c r="EP899" s="36"/>
      <c r="EQ899" s="36"/>
      <c r="ER899" s="36"/>
      <c r="ES899" s="36"/>
      <c r="ET899" s="36"/>
      <c r="EU899" s="36"/>
      <c r="EV899" s="36"/>
      <c r="EW899" s="36"/>
      <c r="EX899" s="36"/>
      <c r="EY899" s="36"/>
      <c r="EZ899" s="36"/>
      <c r="FA899" s="36"/>
      <c r="FB899" s="36"/>
      <c r="FC899" s="36"/>
      <c r="FD899" s="36"/>
      <c r="FE899" s="36"/>
      <c r="FF899" s="36"/>
      <c r="FG899" s="36"/>
      <c r="FH899" s="36"/>
      <c r="FI899" s="36"/>
      <c r="FJ899" s="36"/>
      <c r="FK899" s="36"/>
      <c r="FL899" s="36"/>
      <c r="FM899" s="36"/>
      <c r="FN899" s="36"/>
      <c r="FO899" s="36"/>
      <c r="FP899" s="36"/>
      <c r="FQ899" s="36"/>
      <c r="FR899" s="36"/>
      <c r="FS899" s="36"/>
      <c r="FT899" s="36"/>
      <c r="FU899" s="36"/>
      <c r="FV899" s="36"/>
      <c r="FW899" s="36"/>
      <c r="FX899" s="36"/>
      <c r="FY899" s="36"/>
      <c r="FZ899" s="36"/>
      <c r="GA899" s="36"/>
      <c r="GB899" s="36"/>
      <c r="GC899" s="36"/>
      <c r="GD899" s="36"/>
      <c r="GE899" s="36"/>
      <c r="GF899" s="36"/>
      <c r="GG899" s="36"/>
      <c r="GH899" s="36"/>
      <c r="GI899" s="36"/>
      <c r="GJ899" s="36"/>
      <c r="GK899" s="36"/>
      <c r="GL899" s="36"/>
      <c r="GM899" s="36"/>
      <c r="GN899" s="36"/>
      <c r="GO899" s="36"/>
      <c r="GP899" s="36"/>
      <c r="GQ899" s="36"/>
      <c r="GR899" s="36"/>
      <c r="GS899" s="36"/>
      <c r="GT899" s="36"/>
      <c r="GU899" s="36"/>
      <c r="GV899" s="36"/>
      <c r="GW899" s="36"/>
      <c r="GX899" s="36"/>
      <c r="GY899" s="36"/>
      <c r="GZ899" s="36"/>
      <c r="HA899" s="36"/>
      <c r="HB899" s="36"/>
      <c r="HC899" s="36"/>
    </row>
    <row r="900" spans="1:211" s="38" customFormat="1" x14ac:dyDescent="0.25">
      <c r="A900" s="51"/>
      <c r="B900" s="97"/>
      <c r="C900" s="98"/>
      <c r="D900" s="19"/>
      <c r="E900" s="19"/>
      <c r="F900" s="19"/>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c r="BV900" s="36"/>
      <c r="BW900" s="36"/>
      <c r="BX900" s="36"/>
      <c r="BY900" s="36"/>
      <c r="BZ900" s="36"/>
      <c r="CA900" s="36"/>
      <c r="CB900" s="36"/>
      <c r="CC900" s="36"/>
      <c r="CD900" s="36"/>
      <c r="CE900" s="36"/>
      <c r="CF900" s="36"/>
      <c r="CG900" s="36"/>
      <c r="CH900" s="36"/>
      <c r="CI900" s="36"/>
      <c r="CJ900" s="36"/>
      <c r="CK900" s="36"/>
      <c r="CL900" s="36"/>
      <c r="CM900" s="36"/>
      <c r="CN900" s="36"/>
      <c r="CO900" s="36"/>
      <c r="CP900" s="36"/>
      <c r="CQ900" s="36"/>
      <c r="CR900" s="36"/>
      <c r="CS900" s="36"/>
      <c r="CT900" s="36"/>
      <c r="CU900" s="36"/>
      <c r="CV900" s="36"/>
      <c r="CW900" s="36"/>
      <c r="CX900" s="36"/>
      <c r="CY900" s="36"/>
      <c r="CZ900" s="36"/>
      <c r="DA900" s="36"/>
      <c r="DB900" s="36"/>
      <c r="DC900" s="36"/>
      <c r="DD900" s="36"/>
      <c r="DE900" s="36"/>
      <c r="DF900" s="36"/>
      <c r="DG900" s="36"/>
      <c r="DH900" s="36"/>
      <c r="DI900" s="36"/>
      <c r="DJ900" s="36"/>
      <c r="DK900" s="36"/>
      <c r="DL900" s="36"/>
      <c r="DM900" s="36"/>
      <c r="DN900" s="36"/>
      <c r="DO900" s="36"/>
      <c r="DP900" s="36"/>
      <c r="DQ900" s="36"/>
      <c r="DR900" s="36"/>
      <c r="DS900" s="36"/>
      <c r="DT900" s="36"/>
      <c r="DU900" s="36"/>
      <c r="DV900" s="36"/>
      <c r="DW900" s="36"/>
      <c r="DX900" s="36"/>
      <c r="DY900" s="36"/>
      <c r="DZ900" s="36"/>
      <c r="EA900" s="36"/>
      <c r="EB900" s="36"/>
      <c r="EC900" s="36"/>
      <c r="ED900" s="36"/>
      <c r="EE900" s="36"/>
      <c r="EF900" s="36"/>
      <c r="EG900" s="36"/>
      <c r="EH900" s="36"/>
      <c r="EI900" s="36"/>
      <c r="EJ900" s="36"/>
      <c r="EK900" s="36"/>
      <c r="EL900" s="36"/>
      <c r="EM900" s="36"/>
      <c r="EN900" s="36"/>
      <c r="EO900" s="36"/>
      <c r="EP900" s="36"/>
      <c r="EQ900" s="36"/>
      <c r="ER900" s="36"/>
      <c r="ES900" s="36"/>
      <c r="ET900" s="36"/>
      <c r="EU900" s="36"/>
      <c r="EV900" s="36"/>
      <c r="EW900" s="36"/>
      <c r="EX900" s="36"/>
      <c r="EY900" s="36"/>
      <c r="EZ900" s="36"/>
      <c r="FA900" s="36"/>
      <c r="FB900" s="36"/>
      <c r="FC900" s="36"/>
      <c r="FD900" s="36"/>
      <c r="FE900" s="36"/>
      <c r="FF900" s="36"/>
      <c r="FG900" s="36"/>
      <c r="FH900" s="36"/>
      <c r="FI900" s="36"/>
      <c r="FJ900" s="36"/>
      <c r="FK900" s="36"/>
      <c r="FL900" s="36"/>
      <c r="FM900" s="36"/>
      <c r="FN900" s="36"/>
      <c r="FO900" s="36"/>
      <c r="FP900" s="36"/>
      <c r="FQ900" s="36"/>
      <c r="FR900" s="36"/>
      <c r="FS900" s="36"/>
      <c r="FT900" s="36"/>
      <c r="FU900" s="36"/>
      <c r="FV900" s="36"/>
      <c r="FW900" s="36"/>
      <c r="FX900" s="36"/>
      <c r="FY900" s="36"/>
      <c r="FZ900" s="36"/>
      <c r="GA900" s="36"/>
      <c r="GB900" s="36"/>
      <c r="GC900" s="36"/>
      <c r="GD900" s="36"/>
      <c r="GE900" s="36"/>
      <c r="GF900" s="36"/>
      <c r="GG900" s="36"/>
      <c r="GH900" s="36"/>
      <c r="GI900" s="36"/>
      <c r="GJ900" s="36"/>
      <c r="GK900" s="36"/>
      <c r="GL900" s="36"/>
      <c r="GM900" s="36"/>
      <c r="GN900" s="36"/>
      <c r="GO900" s="36"/>
      <c r="GP900" s="36"/>
      <c r="GQ900" s="36"/>
      <c r="GR900" s="36"/>
      <c r="GS900" s="36"/>
      <c r="GT900" s="36"/>
      <c r="GU900" s="36"/>
      <c r="GV900" s="36"/>
      <c r="GW900" s="36"/>
      <c r="GX900" s="36"/>
      <c r="GY900" s="36"/>
      <c r="GZ900" s="36"/>
      <c r="HA900" s="36"/>
      <c r="HB900" s="36"/>
      <c r="HC900" s="36"/>
    </row>
    <row r="901" spans="1:211" s="38" customFormat="1" x14ac:dyDescent="0.25">
      <c r="A901" s="51"/>
      <c r="B901" s="97"/>
      <c r="C901" s="98"/>
      <c r="D901" s="19"/>
      <c r="E901" s="19"/>
      <c r="F901" s="19"/>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c r="BU901" s="36"/>
      <c r="BV901" s="36"/>
      <c r="BW901" s="36"/>
      <c r="BX901" s="36"/>
      <c r="BY901" s="36"/>
      <c r="BZ901" s="36"/>
      <c r="CA901" s="36"/>
      <c r="CB901" s="36"/>
      <c r="CC901" s="36"/>
      <c r="CD901" s="36"/>
      <c r="CE901" s="36"/>
      <c r="CF901" s="36"/>
      <c r="CG901" s="36"/>
      <c r="CH901" s="36"/>
      <c r="CI901" s="36"/>
      <c r="CJ901" s="36"/>
      <c r="CK901" s="36"/>
      <c r="CL901" s="36"/>
      <c r="CM901" s="36"/>
      <c r="CN901" s="36"/>
      <c r="CO901" s="36"/>
      <c r="CP901" s="36"/>
      <c r="CQ901" s="36"/>
      <c r="CR901" s="36"/>
      <c r="CS901" s="36"/>
      <c r="CT901" s="36"/>
      <c r="CU901" s="36"/>
      <c r="CV901" s="36"/>
      <c r="CW901" s="36"/>
      <c r="CX901" s="36"/>
      <c r="CY901" s="36"/>
      <c r="CZ901" s="36"/>
      <c r="DA901" s="36"/>
      <c r="DB901" s="36"/>
      <c r="DC901" s="36"/>
      <c r="DD901" s="36"/>
      <c r="DE901" s="36"/>
      <c r="DF901" s="36"/>
      <c r="DG901" s="36"/>
      <c r="DH901" s="36"/>
      <c r="DI901" s="36"/>
      <c r="DJ901" s="36"/>
      <c r="DK901" s="36"/>
      <c r="DL901" s="36"/>
      <c r="DM901" s="36"/>
      <c r="DN901" s="36"/>
      <c r="DO901" s="36"/>
      <c r="DP901" s="36"/>
      <c r="DQ901" s="36"/>
      <c r="DR901" s="36"/>
      <c r="DS901" s="36"/>
      <c r="DT901" s="36"/>
      <c r="DU901" s="36"/>
      <c r="DV901" s="36"/>
      <c r="DW901" s="36"/>
      <c r="DX901" s="36"/>
      <c r="DY901" s="36"/>
      <c r="DZ901" s="36"/>
      <c r="EA901" s="36"/>
      <c r="EB901" s="36"/>
      <c r="EC901" s="36"/>
      <c r="ED901" s="36"/>
      <c r="EE901" s="36"/>
      <c r="EF901" s="36"/>
      <c r="EG901" s="36"/>
      <c r="EH901" s="36"/>
      <c r="EI901" s="36"/>
      <c r="EJ901" s="36"/>
      <c r="EK901" s="36"/>
      <c r="EL901" s="36"/>
      <c r="EM901" s="36"/>
      <c r="EN901" s="36"/>
      <c r="EO901" s="36"/>
      <c r="EP901" s="36"/>
      <c r="EQ901" s="36"/>
      <c r="ER901" s="36"/>
      <c r="ES901" s="36"/>
      <c r="ET901" s="36"/>
      <c r="EU901" s="36"/>
      <c r="EV901" s="36"/>
      <c r="EW901" s="36"/>
      <c r="EX901" s="36"/>
      <c r="EY901" s="36"/>
      <c r="EZ901" s="36"/>
      <c r="FA901" s="36"/>
      <c r="FB901" s="36"/>
      <c r="FC901" s="36"/>
      <c r="FD901" s="36"/>
      <c r="FE901" s="36"/>
      <c r="FF901" s="36"/>
      <c r="FG901" s="36"/>
      <c r="FH901" s="36"/>
      <c r="FI901" s="36"/>
      <c r="FJ901" s="36"/>
      <c r="FK901" s="36"/>
      <c r="FL901" s="36"/>
      <c r="FM901" s="36"/>
      <c r="FN901" s="36"/>
      <c r="FO901" s="36"/>
      <c r="FP901" s="36"/>
      <c r="FQ901" s="36"/>
      <c r="FR901" s="36"/>
      <c r="FS901" s="36"/>
      <c r="FT901" s="36"/>
      <c r="FU901" s="36"/>
      <c r="FV901" s="36"/>
      <c r="FW901" s="36"/>
      <c r="FX901" s="36"/>
      <c r="FY901" s="36"/>
      <c r="FZ901" s="36"/>
      <c r="GA901" s="36"/>
      <c r="GB901" s="36"/>
      <c r="GC901" s="36"/>
      <c r="GD901" s="36"/>
      <c r="GE901" s="36"/>
      <c r="GF901" s="36"/>
      <c r="GG901" s="36"/>
      <c r="GH901" s="36"/>
      <c r="GI901" s="36"/>
      <c r="GJ901" s="36"/>
      <c r="GK901" s="36"/>
      <c r="GL901" s="36"/>
      <c r="GM901" s="36"/>
      <c r="GN901" s="36"/>
      <c r="GO901" s="36"/>
      <c r="GP901" s="36"/>
      <c r="GQ901" s="36"/>
      <c r="GR901" s="36"/>
      <c r="GS901" s="36"/>
      <c r="GT901" s="36"/>
      <c r="GU901" s="36"/>
      <c r="GV901" s="36"/>
      <c r="GW901" s="36"/>
      <c r="GX901" s="36"/>
      <c r="GY901" s="36"/>
      <c r="GZ901" s="36"/>
      <c r="HA901" s="36"/>
      <c r="HB901" s="36"/>
      <c r="HC901" s="36"/>
    </row>
    <row r="902" spans="1:211" s="38" customFormat="1" x14ac:dyDescent="0.25">
      <c r="A902" s="51"/>
      <c r="B902" s="97"/>
      <c r="C902" s="98"/>
      <c r="D902" s="19"/>
      <c r="E902" s="19"/>
      <c r="F902" s="19"/>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c r="BU902" s="36"/>
      <c r="BV902" s="36"/>
      <c r="BW902" s="36"/>
      <c r="BX902" s="36"/>
      <c r="BY902" s="36"/>
      <c r="BZ902" s="36"/>
      <c r="CA902" s="36"/>
      <c r="CB902" s="36"/>
      <c r="CC902" s="36"/>
      <c r="CD902" s="36"/>
      <c r="CE902" s="36"/>
      <c r="CF902" s="36"/>
      <c r="CG902" s="36"/>
      <c r="CH902" s="36"/>
      <c r="CI902" s="36"/>
      <c r="CJ902" s="36"/>
      <c r="CK902" s="36"/>
      <c r="CL902" s="36"/>
      <c r="CM902" s="36"/>
      <c r="CN902" s="36"/>
      <c r="CO902" s="36"/>
      <c r="CP902" s="36"/>
      <c r="CQ902" s="36"/>
      <c r="CR902" s="36"/>
      <c r="CS902" s="36"/>
      <c r="CT902" s="36"/>
      <c r="CU902" s="36"/>
      <c r="CV902" s="36"/>
      <c r="CW902" s="36"/>
      <c r="CX902" s="36"/>
      <c r="CY902" s="36"/>
      <c r="CZ902" s="36"/>
      <c r="DA902" s="36"/>
      <c r="DB902" s="36"/>
      <c r="DC902" s="36"/>
      <c r="DD902" s="36"/>
      <c r="DE902" s="36"/>
      <c r="DF902" s="36"/>
      <c r="DG902" s="36"/>
      <c r="DH902" s="36"/>
      <c r="DI902" s="36"/>
      <c r="DJ902" s="36"/>
      <c r="DK902" s="36"/>
      <c r="DL902" s="36"/>
      <c r="DM902" s="36"/>
      <c r="DN902" s="36"/>
      <c r="DO902" s="36"/>
      <c r="DP902" s="36"/>
      <c r="DQ902" s="36"/>
      <c r="DR902" s="36"/>
      <c r="DS902" s="36"/>
      <c r="DT902" s="36"/>
      <c r="DU902" s="36"/>
      <c r="DV902" s="36"/>
      <c r="DW902" s="36"/>
      <c r="DX902" s="36"/>
      <c r="DY902" s="36"/>
      <c r="DZ902" s="36"/>
      <c r="EA902" s="36"/>
      <c r="EB902" s="36"/>
      <c r="EC902" s="36"/>
      <c r="ED902" s="36"/>
      <c r="EE902" s="36"/>
      <c r="EF902" s="36"/>
      <c r="EG902" s="36"/>
      <c r="EH902" s="36"/>
      <c r="EI902" s="36"/>
      <c r="EJ902" s="36"/>
      <c r="EK902" s="36"/>
      <c r="EL902" s="36"/>
      <c r="EM902" s="36"/>
      <c r="EN902" s="36"/>
      <c r="EO902" s="36"/>
      <c r="EP902" s="36"/>
      <c r="EQ902" s="36"/>
      <c r="ER902" s="36"/>
      <c r="ES902" s="36"/>
      <c r="ET902" s="36"/>
      <c r="EU902" s="36"/>
      <c r="EV902" s="36"/>
      <c r="EW902" s="36"/>
      <c r="EX902" s="36"/>
      <c r="EY902" s="36"/>
      <c r="EZ902" s="36"/>
      <c r="FA902" s="36"/>
      <c r="FB902" s="36"/>
      <c r="FC902" s="36"/>
      <c r="FD902" s="36"/>
      <c r="FE902" s="36"/>
      <c r="FF902" s="36"/>
      <c r="FG902" s="36"/>
      <c r="FH902" s="36"/>
      <c r="FI902" s="36"/>
      <c r="FJ902" s="36"/>
      <c r="FK902" s="36"/>
      <c r="FL902" s="36"/>
      <c r="FM902" s="36"/>
      <c r="FN902" s="36"/>
      <c r="FO902" s="36"/>
      <c r="FP902" s="36"/>
      <c r="FQ902" s="36"/>
      <c r="FR902" s="36"/>
      <c r="FS902" s="36"/>
      <c r="FT902" s="36"/>
      <c r="FU902" s="36"/>
      <c r="FV902" s="36"/>
      <c r="FW902" s="36"/>
      <c r="FX902" s="36"/>
      <c r="FY902" s="36"/>
      <c r="FZ902" s="36"/>
      <c r="GA902" s="36"/>
      <c r="GB902" s="36"/>
      <c r="GC902" s="36"/>
      <c r="GD902" s="36"/>
      <c r="GE902" s="36"/>
      <c r="GF902" s="36"/>
      <c r="GG902" s="36"/>
      <c r="GH902" s="36"/>
      <c r="GI902" s="36"/>
      <c r="GJ902" s="36"/>
      <c r="GK902" s="36"/>
      <c r="GL902" s="36"/>
      <c r="GM902" s="36"/>
      <c r="GN902" s="36"/>
      <c r="GO902" s="36"/>
      <c r="GP902" s="36"/>
      <c r="GQ902" s="36"/>
      <c r="GR902" s="36"/>
      <c r="GS902" s="36"/>
      <c r="GT902" s="36"/>
      <c r="GU902" s="36"/>
      <c r="GV902" s="36"/>
      <c r="GW902" s="36"/>
      <c r="GX902" s="36"/>
      <c r="GY902" s="36"/>
      <c r="GZ902" s="36"/>
      <c r="HA902" s="36"/>
      <c r="HB902" s="36"/>
      <c r="HC902" s="36"/>
    </row>
    <row r="903" spans="1:211" s="38" customFormat="1" x14ac:dyDescent="0.25">
      <c r="A903" s="51"/>
      <c r="B903" s="97"/>
      <c r="C903" s="98"/>
      <c r="D903" s="19"/>
      <c r="E903" s="19"/>
      <c r="F903" s="19"/>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c r="BU903" s="36"/>
      <c r="BV903" s="36"/>
      <c r="BW903" s="36"/>
      <c r="BX903" s="36"/>
      <c r="BY903" s="36"/>
      <c r="BZ903" s="36"/>
      <c r="CA903" s="36"/>
      <c r="CB903" s="36"/>
      <c r="CC903" s="36"/>
      <c r="CD903" s="36"/>
      <c r="CE903" s="36"/>
      <c r="CF903" s="36"/>
      <c r="CG903" s="36"/>
      <c r="CH903" s="36"/>
      <c r="CI903" s="36"/>
      <c r="CJ903" s="36"/>
      <c r="CK903" s="36"/>
      <c r="CL903" s="36"/>
      <c r="CM903" s="36"/>
      <c r="CN903" s="36"/>
      <c r="CO903" s="36"/>
      <c r="CP903" s="36"/>
      <c r="CQ903" s="36"/>
      <c r="CR903" s="36"/>
      <c r="CS903" s="36"/>
      <c r="CT903" s="36"/>
      <c r="CU903" s="36"/>
      <c r="CV903" s="36"/>
      <c r="CW903" s="36"/>
      <c r="CX903" s="36"/>
      <c r="CY903" s="36"/>
      <c r="CZ903" s="36"/>
      <c r="DA903" s="36"/>
      <c r="DB903" s="36"/>
      <c r="DC903" s="36"/>
      <c r="DD903" s="36"/>
      <c r="DE903" s="36"/>
      <c r="DF903" s="36"/>
      <c r="DG903" s="36"/>
      <c r="DH903" s="36"/>
      <c r="DI903" s="36"/>
      <c r="DJ903" s="36"/>
      <c r="DK903" s="36"/>
      <c r="DL903" s="36"/>
      <c r="DM903" s="36"/>
      <c r="DN903" s="36"/>
      <c r="DO903" s="36"/>
      <c r="DP903" s="36"/>
      <c r="DQ903" s="36"/>
      <c r="DR903" s="36"/>
      <c r="DS903" s="36"/>
      <c r="DT903" s="36"/>
      <c r="DU903" s="36"/>
      <c r="DV903" s="36"/>
      <c r="DW903" s="36"/>
      <c r="DX903" s="36"/>
      <c r="DY903" s="36"/>
      <c r="DZ903" s="36"/>
      <c r="EA903" s="36"/>
      <c r="EB903" s="36"/>
      <c r="EC903" s="36"/>
      <c r="ED903" s="36"/>
      <c r="EE903" s="36"/>
      <c r="EF903" s="36"/>
      <c r="EG903" s="36"/>
      <c r="EH903" s="36"/>
      <c r="EI903" s="36"/>
      <c r="EJ903" s="36"/>
      <c r="EK903" s="36"/>
      <c r="EL903" s="36"/>
      <c r="EM903" s="36"/>
      <c r="EN903" s="36"/>
      <c r="EO903" s="36"/>
      <c r="EP903" s="36"/>
      <c r="EQ903" s="36"/>
      <c r="ER903" s="36"/>
      <c r="ES903" s="36"/>
      <c r="ET903" s="36"/>
      <c r="EU903" s="36"/>
      <c r="EV903" s="36"/>
      <c r="EW903" s="36"/>
      <c r="EX903" s="36"/>
      <c r="EY903" s="36"/>
      <c r="EZ903" s="36"/>
      <c r="FA903" s="36"/>
      <c r="FB903" s="36"/>
      <c r="FC903" s="36"/>
      <c r="FD903" s="36"/>
      <c r="FE903" s="36"/>
      <c r="FF903" s="36"/>
      <c r="FG903" s="36"/>
      <c r="FH903" s="36"/>
      <c r="FI903" s="36"/>
      <c r="FJ903" s="36"/>
      <c r="FK903" s="36"/>
      <c r="FL903" s="36"/>
      <c r="FM903" s="36"/>
      <c r="FN903" s="36"/>
      <c r="FO903" s="36"/>
      <c r="FP903" s="36"/>
      <c r="FQ903" s="36"/>
      <c r="FR903" s="36"/>
      <c r="FS903" s="36"/>
      <c r="FT903" s="36"/>
      <c r="FU903" s="36"/>
      <c r="FV903" s="36"/>
      <c r="FW903" s="36"/>
      <c r="FX903" s="36"/>
      <c r="FY903" s="36"/>
      <c r="FZ903" s="36"/>
      <c r="GA903" s="36"/>
      <c r="GB903" s="36"/>
      <c r="GC903" s="36"/>
      <c r="GD903" s="36"/>
      <c r="GE903" s="36"/>
      <c r="GF903" s="36"/>
      <c r="GG903" s="36"/>
      <c r="GH903" s="36"/>
      <c r="GI903" s="36"/>
      <c r="GJ903" s="36"/>
      <c r="GK903" s="36"/>
      <c r="GL903" s="36"/>
      <c r="GM903" s="36"/>
      <c r="GN903" s="36"/>
      <c r="GO903" s="36"/>
      <c r="GP903" s="36"/>
      <c r="GQ903" s="36"/>
      <c r="GR903" s="36"/>
      <c r="GS903" s="36"/>
      <c r="GT903" s="36"/>
      <c r="GU903" s="36"/>
      <c r="GV903" s="36"/>
      <c r="GW903" s="36"/>
      <c r="GX903" s="36"/>
      <c r="GY903" s="36"/>
      <c r="GZ903" s="36"/>
      <c r="HA903" s="36"/>
      <c r="HB903" s="36"/>
      <c r="HC903" s="36"/>
    </row>
    <row r="904" spans="1:211" s="38" customFormat="1" x14ac:dyDescent="0.25">
      <c r="A904" s="51"/>
      <c r="B904" s="97"/>
      <c r="C904" s="98"/>
      <c r="D904" s="19"/>
      <c r="E904" s="19"/>
      <c r="F904" s="19"/>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c r="BU904" s="36"/>
      <c r="BV904" s="36"/>
      <c r="BW904" s="36"/>
      <c r="BX904" s="36"/>
      <c r="BY904" s="36"/>
      <c r="BZ904" s="36"/>
      <c r="CA904" s="36"/>
      <c r="CB904" s="36"/>
      <c r="CC904" s="36"/>
      <c r="CD904" s="36"/>
      <c r="CE904" s="36"/>
      <c r="CF904" s="36"/>
      <c r="CG904" s="36"/>
      <c r="CH904" s="36"/>
      <c r="CI904" s="36"/>
      <c r="CJ904" s="36"/>
      <c r="CK904" s="36"/>
      <c r="CL904" s="36"/>
      <c r="CM904" s="36"/>
      <c r="CN904" s="36"/>
      <c r="CO904" s="36"/>
      <c r="CP904" s="36"/>
      <c r="CQ904" s="36"/>
      <c r="CR904" s="36"/>
      <c r="CS904" s="36"/>
      <c r="CT904" s="36"/>
      <c r="CU904" s="36"/>
      <c r="CV904" s="36"/>
      <c r="CW904" s="36"/>
      <c r="CX904" s="36"/>
      <c r="CY904" s="36"/>
      <c r="CZ904" s="36"/>
      <c r="DA904" s="36"/>
      <c r="DB904" s="36"/>
      <c r="DC904" s="36"/>
      <c r="DD904" s="36"/>
      <c r="DE904" s="36"/>
      <c r="DF904" s="36"/>
      <c r="DG904" s="36"/>
      <c r="DH904" s="36"/>
      <c r="DI904" s="36"/>
      <c r="DJ904" s="36"/>
      <c r="DK904" s="36"/>
      <c r="DL904" s="36"/>
      <c r="DM904" s="36"/>
      <c r="DN904" s="36"/>
      <c r="DO904" s="36"/>
      <c r="DP904" s="36"/>
      <c r="DQ904" s="36"/>
      <c r="DR904" s="36"/>
      <c r="DS904" s="36"/>
      <c r="DT904" s="36"/>
      <c r="DU904" s="36"/>
      <c r="DV904" s="36"/>
      <c r="DW904" s="36"/>
      <c r="DX904" s="36"/>
      <c r="DY904" s="36"/>
      <c r="DZ904" s="36"/>
      <c r="EA904" s="36"/>
      <c r="EB904" s="36"/>
      <c r="EC904" s="36"/>
      <c r="ED904" s="36"/>
      <c r="EE904" s="36"/>
      <c r="EF904" s="36"/>
      <c r="EG904" s="36"/>
      <c r="EH904" s="36"/>
      <c r="EI904" s="36"/>
      <c r="EJ904" s="36"/>
      <c r="EK904" s="36"/>
      <c r="EL904" s="36"/>
      <c r="EM904" s="36"/>
      <c r="EN904" s="36"/>
      <c r="EO904" s="36"/>
      <c r="EP904" s="36"/>
      <c r="EQ904" s="36"/>
      <c r="ER904" s="36"/>
      <c r="ES904" s="36"/>
      <c r="ET904" s="36"/>
      <c r="EU904" s="36"/>
      <c r="EV904" s="36"/>
      <c r="EW904" s="36"/>
      <c r="EX904" s="36"/>
      <c r="EY904" s="36"/>
      <c r="EZ904" s="36"/>
      <c r="FA904" s="36"/>
      <c r="FB904" s="36"/>
      <c r="FC904" s="36"/>
      <c r="FD904" s="36"/>
      <c r="FE904" s="36"/>
      <c r="FF904" s="36"/>
      <c r="FG904" s="36"/>
      <c r="FH904" s="36"/>
      <c r="FI904" s="36"/>
      <c r="FJ904" s="36"/>
      <c r="FK904" s="36"/>
      <c r="FL904" s="36"/>
      <c r="FM904" s="36"/>
      <c r="FN904" s="36"/>
      <c r="FO904" s="36"/>
      <c r="FP904" s="36"/>
      <c r="FQ904" s="36"/>
      <c r="FR904" s="36"/>
      <c r="FS904" s="36"/>
      <c r="FT904" s="36"/>
      <c r="FU904" s="36"/>
      <c r="FV904" s="36"/>
      <c r="FW904" s="36"/>
      <c r="FX904" s="36"/>
      <c r="FY904" s="36"/>
      <c r="FZ904" s="36"/>
      <c r="GA904" s="36"/>
      <c r="GB904" s="36"/>
      <c r="GC904" s="36"/>
      <c r="GD904" s="36"/>
      <c r="GE904" s="36"/>
      <c r="GF904" s="36"/>
      <c r="GG904" s="36"/>
      <c r="GH904" s="36"/>
      <c r="GI904" s="36"/>
      <c r="GJ904" s="36"/>
      <c r="GK904" s="36"/>
      <c r="GL904" s="36"/>
      <c r="GM904" s="36"/>
      <c r="GN904" s="36"/>
      <c r="GO904" s="36"/>
      <c r="GP904" s="36"/>
      <c r="GQ904" s="36"/>
      <c r="GR904" s="36"/>
      <c r="GS904" s="36"/>
      <c r="GT904" s="36"/>
      <c r="GU904" s="36"/>
      <c r="GV904" s="36"/>
      <c r="GW904" s="36"/>
      <c r="GX904" s="36"/>
      <c r="GY904" s="36"/>
      <c r="GZ904" s="36"/>
      <c r="HA904" s="36"/>
      <c r="HB904" s="36"/>
      <c r="HC904" s="36"/>
    </row>
    <row r="905" spans="1:211" s="38" customFormat="1" x14ac:dyDescent="0.25">
      <c r="A905" s="51"/>
      <c r="B905" s="97"/>
      <c r="C905" s="98"/>
      <c r="D905" s="19"/>
      <c r="E905" s="19"/>
      <c r="F905" s="19"/>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c r="BU905" s="36"/>
      <c r="BV905" s="36"/>
      <c r="BW905" s="36"/>
      <c r="BX905" s="36"/>
      <c r="BY905" s="36"/>
      <c r="BZ905" s="36"/>
      <c r="CA905" s="36"/>
      <c r="CB905" s="36"/>
      <c r="CC905" s="36"/>
      <c r="CD905" s="36"/>
      <c r="CE905" s="36"/>
      <c r="CF905" s="36"/>
      <c r="CG905" s="36"/>
      <c r="CH905" s="36"/>
      <c r="CI905" s="36"/>
      <c r="CJ905" s="36"/>
      <c r="CK905" s="36"/>
      <c r="CL905" s="36"/>
      <c r="CM905" s="36"/>
      <c r="CN905" s="36"/>
      <c r="CO905" s="36"/>
      <c r="CP905" s="36"/>
      <c r="CQ905" s="36"/>
      <c r="CR905" s="36"/>
      <c r="CS905" s="36"/>
      <c r="CT905" s="36"/>
      <c r="CU905" s="36"/>
      <c r="CV905" s="36"/>
      <c r="CW905" s="36"/>
      <c r="CX905" s="36"/>
      <c r="CY905" s="36"/>
      <c r="CZ905" s="36"/>
      <c r="DA905" s="36"/>
      <c r="DB905" s="36"/>
      <c r="DC905" s="36"/>
      <c r="DD905" s="36"/>
      <c r="DE905" s="36"/>
      <c r="DF905" s="36"/>
      <c r="DG905" s="36"/>
      <c r="DH905" s="36"/>
      <c r="DI905" s="36"/>
      <c r="DJ905" s="36"/>
      <c r="DK905" s="36"/>
      <c r="DL905" s="36"/>
      <c r="DM905" s="36"/>
      <c r="DN905" s="36"/>
      <c r="DO905" s="36"/>
      <c r="DP905" s="36"/>
      <c r="DQ905" s="36"/>
      <c r="DR905" s="36"/>
      <c r="DS905" s="36"/>
      <c r="DT905" s="36"/>
      <c r="DU905" s="36"/>
      <c r="DV905" s="36"/>
      <c r="DW905" s="36"/>
      <c r="DX905" s="36"/>
      <c r="DY905" s="36"/>
      <c r="DZ905" s="36"/>
      <c r="EA905" s="36"/>
      <c r="EB905" s="36"/>
      <c r="EC905" s="36"/>
      <c r="ED905" s="36"/>
      <c r="EE905" s="36"/>
      <c r="EF905" s="36"/>
      <c r="EG905" s="36"/>
      <c r="EH905" s="36"/>
      <c r="EI905" s="36"/>
      <c r="EJ905" s="36"/>
      <c r="EK905" s="36"/>
      <c r="EL905" s="36"/>
      <c r="EM905" s="36"/>
      <c r="EN905" s="36"/>
      <c r="EO905" s="36"/>
      <c r="EP905" s="36"/>
      <c r="EQ905" s="36"/>
      <c r="ER905" s="36"/>
      <c r="ES905" s="36"/>
      <c r="ET905" s="36"/>
      <c r="EU905" s="36"/>
      <c r="EV905" s="36"/>
      <c r="EW905" s="36"/>
      <c r="EX905" s="36"/>
      <c r="EY905" s="36"/>
      <c r="EZ905" s="36"/>
      <c r="FA905" s="36"/>
      <c r="FB905" s="36"/>
      <c r="FC905" s="36"/>
      <c r="FD905" s="36"/>
      <c r="FE905" s="36"/>
      <c r="FF905" s="36"/>
      <c r="FG905" s="36"/>
      <c r="FH905" s="36"/>
      <c r="FI905" s="36"/>
      <c r="FJ905" s="36"/>
      <c r="FK905" s="36"/>
      <c r="FL905" s="36"/>
      <c r="FM905" s="36"/>
      <c r="FN905" s="36"/>
      <c r="FO905" s="36"/>
      <c r="FP905" s="36"/>
      <c r="FQ905" s="36"/>
      <c r="FR905" s="36"/>
      <c r="FS905" s="36"/>
      <c r="FT905" s="36"/>
      <c r="FU905" s="36"/>
      <c r="FV905" s="36"/>
      <c r="FW905" s="36"/>
      <c r="FX905" s="36"/>
      <c r="FY905" s="36"/>
      <c r="FZ905" s="36"/>
      <c r="GA905" s="36"/>
      <c r="GB905" s="36"/>
      <c r="GC905" s="36"/>
      <c r="GD905" s="36"/>
      <c r="GE905" s="36"/>
      <c r="GF905" s="36"/>
      <c r="GG905" s="36"/>
      <c r="GH905" s="36"/>
      <c r="GI905" s="36"/>
      <c r="GJ905" s="36"/>
      <c r="GK905" s="36"/>
      <c r="GL905" s="36"/>
      <c r="GM905" s="36"/>
      <c r="GN905" s="36"/>
      <c r="GO905" s="36"/>
      <c r="GP905" s="36"/>
      <c r="GQ905" s="36"/>
      <c r="GR905" s="36"/>
      <c r="GS905" s="36"/>
      <c r="GT905" s="36"/>
      <c r="GU905" s="36"/>
      <c r="GV905" s="36"/>
      <c r="GW905" s="36"/>
      <c r="GX905" s="36"/>
      <c r="GY905" s="36"/>
      <c r="GZ905" s="36"/>
      <c r="HA905" s="36"/>
      <c r="HB905" s="36"/>
      <c r="HC905" s="36"/>
    </row>
    <row r="906" spans="1:211" s="38" customFormat="1" x14ac:dyDescent="0.25">
      <c r="A906" s="51"/>
      <c r="B906" s="97"/>
      <c r="C906" s="98"/>
      <c r="D906" s="19"/>
      <c r="E906" s="19"/>
      <c r="F906" s="19"/>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c r="BU906" s="36"/>
      <c r="BV906" s="36"/>
      <c r="BW906" s="36"/>
      <c r="BX906" s="36"/>
      <c r="BY906" s="36"/>
      <c r="BZ906" s="36"/>
      <c r="CA906" s="36"/>
      <c r="CB906" s="36"/>
      <c r="CC906" s="36"/>
      <c r="CD906" s="36"/>
      <c r="CE906" s="36"/>
      <c r="CF906" s="36"/>
      <c r="CG906" s="36"/>
      <c r="CH906" s="36"/>
      <c r="CI906" s="36"/>
      <c r="CJ906" s="36"/>
      <c r="CK906" s="36"/>
      <c r="CL906" s="36"/>
      <c r="CM906" s="36"/>
      <c r="CN906" s="36"/>
      <c r="CO906" s="36"/>
      <c r="CP906" s="36"/>
      <c r="CQ906" s="36"/>
      <c r="CR906" s="36"/>
      <c r="CS906" s="36"/>
      <c r="CT906" s="36"/>
      <c r="CU906" s="36"/>
      <c r="CV906" s="36"/>
      <c r="CW906" s="36"/>
      <c r="CX906" s="36"/>
      <c r="CY906" s="36"/>
      <c r="CZ906" s="36"/>
      <c r="DA906" s="36"/>
      <c r="DB906" s="36"/>
      <c r="DC906" s="36"/>
      <c r="DD906" s="36"/>
      <c r="DE906" s="36"/>
      <c r="DF906" s="36"/>
      <c r="DG906" s="36"/>
      <c r="DH906" s="36"/>
      <c r="DI906" s="36"/>
      <c r="DJ906" s="36"/>
      <c r="DK906" s="36"/>
      <c r="DL906" s="36"/>
      <c r="DM906" s="36"/>
      <c r="DN906" s="36"/>
      <c r="DO906" s="36"/>
      <c r="DP906" s="36"/>
      <c r="DQ906" s="36"/>
      <c r="DR906" s="36"/>
      <c r="DS906" s="36"/>
      <c r="DT906" s="36"/>
      <c r="DU906" s="36"/>
      <c r="DV906" s="36"/>
      <c r="DW906" s="36"/>
      <c r="DX906" s="36"/>
      <c r="DY906" s="36"/>
      <c r="DZ906" s="36"/>
      <c r="EA906" s="36"/>
      <c r="EB906" s="36"/>
      <c r="EC906" s="36"/>
      <c r="ED906" s="36"/>
      <c r="EE906" s="36"/>
      <c r="EF906" s="36"/>
      <c r="EG906" s="36"/>
      <c r="EH906" s="36"/>
      <c r="EI906" s="36"/>
      <c r="EJ906" s="36"/>
      <c r="EK906" s="36"/>
      <c r="EL906" s="36"/>
      <c r="EM906" s="36"/>
      <c r="EN906" s="36"/>
      <c r="EO906" s="36"/>
      <c r="EP906" s="36"/>
      <c r="EQ906" s="36"/>
      <c r="ER906" s="36"/>
      <c r="ES906" s="36"/>
      <c r="ET906" s="36"/>
      <c r="EU906" s="36"/>
      <c r="EV906" s="36"/>
      <c r="EW906" s="36"/>
      <c r="EX906" s="36"/>
      <c r="EY906" s="36"/>
      <c r="EZ906" s="36"/>
      <c r="FA906" s="36"/>
      <c r="FB906" s="36"/>
      <c r="FC906" s="36"/>
      <c r="FD906" s="36"/>
      <c r="FE906" s="36"/>
      <c r="FF906" s="36"/>
      <c r="FG906" s="36"/>
      <c r="FH906" s="36"/>
      <c r="FI906" s="36"/>
      <c r="FJ906" s="36"/>
      <c r="FK906" s="36"/>
      <c r="FL906" s="36"/>
      <c r="FM906" s="36"/>
      <c r="FN906" s="36"/>
      <c r="FO906" s="36"/>
      <c r="FP906" s="36"/>
      <c r="FQ906" s="36"/>
      <c r="FR906" s="36"/>
      <c r="FS906" s="36"/>
      <c r="FT906" s="36"/>
      <c r="FU906" s="36"/>
      <c r="FV906" s="36"/>
      <c r="FW906" s="36"/>
      <c r="FX906" s="36"/>
      <c r="FY906" s="36"/>
      <c r="FZ906" s="36"/>
      <c r="GA906" s="36"/>
      <c r="GB906" s="36"/>
      <c r="GC906" s="36"/>
      <c r="GD906" s="36"/>
      <c r="GE906" s="36"/>
      <c r="GF906" s="36"/>
      <c r="GG906" s="36"/>
      <c r="GH906" s="36"/>
      <c r="GI906" s="36"/>
      <c r="GJ906" s="36"/>
      <c r="GK906" s="36"/>
      <c r="GL906" s="36"/>
      <c r="GM906" s="36"/>
      <c r="GN906" s="36"/>
      <c r="GO906" s="36"/>
      <c r="GP906" s="36"/>
      <c r="GQ906" s="36"/>
      <c r="GR906" s="36"/>
      <c r="GS906" s="36"/>
      <c r="GT906" s="36"/>
      <c r="GU906" s="36"/>
      <c r="GV906" s="36"/>
      <c r="GW906" s="36"/>
      <c r="GX906" s="36"/>
      <c r="GY906" s="36"/>
      <c r="GZ906" s="36"/>
      <c r="HA906" s="36"/>
      <c r="HB906" s="36"/>
      <c r="HC906" s="36"/>
    </row>
    <row r="907" spans="1:211" s="38" customFormat="1" x14ac:dyDescent="0.25">
      <c r="A907" s="51"/>
      <c r="B907" s="97"/>
      <c r="C907" s="98"/>
      <c r="D907" s="19"/>
      <c r="E907" s="19"/>
      <c r="F907" s="19"/>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c r="BU907" s="36"/>
      <c r="BV907" s="36"/>
      <c r="BW907" s="36"/>
      <c r="BX907" s="36"/>
      <c r="BY907" s="36"/>
      <c r="BZ907" s="36"/>
      <c r="CA907" s="36"/>
      <c r="CB907" s="36"/>
      <c r="CC907" s="36"/>
      <c r="CD907" s="36"/>
      <c r="CE907" s="36"/>
      <c r="CF907" s="36"/>
      <c r="CG907" s="36"/>
      <c r="CH907" s="36"/>
      <c r="CI907" s="36"/>
      <c r="CJ907" s="36"/>
      <c r="CK907" s="36"/>
      <c r="CL907" s="36"/>
      <c r="CM907" s="36"/>
      <c r="CN907" s="36"/>
      <c r="CO907" s="36"/>
      <c r="CP907" s="36"/>
      <c r="CQ907" s="36"/>
      <c r="CR907" s="36"/>
      <c r="CS907" s="36"/>
      <c r="CT907" s="36"/>
      <c r="CU907" s="36"/>
      <c r="CV907" s="36"/>
      <c r="CW907" s="36"/>
      <c r="CX907" s="36"/>
      <c r="CY907" s="36"/>
      <c r="CZ907" s="36"/>
      <c r="DA907" s="36"/>
      <c r="DB907" s="36"/>
      <c r="DC907" s="36"/>
      <c r="DD907" s="36"/>
      <c r="DE907" s="36"/>
      <c r="DF907" s="36"/>
      <c r="DG907" s="36"/>
      <c r="DH907" s="36"/>
      <c r="DI907" s="36"/>
      <c r="DJ907" s="36"/>
      <c r="DK907" s="36"/>
      <c r="DL907" s="36"/>
      <c r="DM907" s="36"/>
      <c r="DN907" s="36"/>
      <c r="DO907" s="36"/>
      <c r="DP907" s="36"/>
      <c r="DQ907" s="36"/>
      <c r="DR907" s="36"/>
      <c r="DS907" s="36"/>
      <c r="DT907" s="36"/>
      <c r="DU907" s="36"/>
      <c r="DV907" s="36"/>
      <c r="DW907" s="36"/>
      <c r="DX907" s="36"/>
      <c r="DY907" s="36"/>
      <c r="DZ907" s="36"/>
      <c r="EA907" s="36"/>
      <c r="EB907" s="36"/>
      <c r="EC907" s="36"/>
      <c r="ED907" s="36"/>
      <c r="EE907" s="36"/>
      <c r="EF907" s="36"/>
      <c r="EG907" s="36"/>
      <c r="EH907" s="36"/>
      <c r="EI907" s="36"/>
      <c r="EJ907" s="36"/>
      <c r="EK907" s="36"/>
      <c r="EL907" s="36"/>
      <c r="EM907" s="36"/>
      <c r="EN907" s="36"/>
      <c r="EO907" s="36"/>
      <c r="EP907" s="36"/>
      <c r="EQ907" s="36"/>
      <c r="ER907" s="36"/>
      <c r="ES907" s="36"/>
      <c r="ET907" s="36"/>
      <c r="EU907" s="36"/>
      <c r="EV907" s="36"/>
      <c r="EW907" s="36"/>
      <c r="EX907" s="36"/>
      <c r="EY907" s="36"/>
      <c r="EZ907" s="36"/>
      <c r="FA907" s="36"/>
      <c r="FB907" s="36"/>
      <c r="FC907" s="36"/>
      <c r="FD907" s="36"/>
      <c r="FE907" s="36"/>
      <c r="FF907" s="36"/>
      <c r="FG907" s="36"/>
      <c r="FH907" s="36"/>
      <c r="FI907" s="36"/>
      <c r="FJ907" s="36"/>
      <c r="FK907" s="36"/>
      <c r="FL907" s="36"/>
      <c r="FM907" s="36"/>
      <c r="FN907" s="36"/>
      <c r="FO907" s="36"/>
      <c r="FP907" s="36"/>
      <c r="FQ907" s="36"/>
      <c r="FR907" s="36"/>
      <c r="FS907" s="36"/>
      <c r="FT907" s="36"/>
      <c r="FU907" s="36"/>
      <c r="FV907" s="36"/>
      <c r="FW907" s="36"/>
      <c r="FX907" s="36"/>
      <c r="FY907" s="36"/>
      <c r="FZ907" s="36"/>
      <c r="GA907" s="36"/>
      <c r="GB907" s="36"/>
      <c r="GC907" s="36"/>
      <c r="GD907" s="36"/>
      <c r="GE907" s="36"/>
      <c r="GF907" s="36"/>
      <c r="GG907" s="36"/>
      <c r="GH907" s="36"/>
      <c r="GI907" s="36"/>
      <c r="GJ907" s="36"/>
      <c r="GK907" s="36"/>
      <c r="GL907" s="36"/>
      <c r="GM907" s="36"/>
      <c r="GN907" s="36"/>
      <c r="GO907" s="36"/>
      <c r="GP907" s="36"/>
      <c r="GQ907" s="36"/>
      <c r="GR907" s="36"/>
      <c r="GS907" s="36"/>
      <c r="GT907" s="36"/>
      <c r="GU907" s="36"/>
      <c r="GV907" s="36"/>
      <c r="GW907" s="36"/>
      <c r="GX907" s="36"/>
      <c r="GY907" s="36"/>
      <c r="GZ907" s="36"/>
      <c r="HA907" s="36"/>
      <c r="HB907" s="36"/>
      <c r="HC907" s="36"/>
    </row>
    <row r="908" spans="1:211" s="38" customFormat="1" x14ac:dyDescent="0.25">
      <c r="A908" s="51"/>
      <c r="B908" s="97"/>
      <c r="C908" s="98"/>
      <c r="D908" s="19"/>
      <c r="E908" s="19"/>
      <c r="F908" s="19"/>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c r="BU908" s="36"/>
      <c r="BV908" s="36"/>
      <c r="BW908" s="36"/>
      <c r="BX908" s="36"/>
      <c r="BY908" s="36"/>
      <c r="BZ908" s="36"/>
      <c r="CA908" s="36"/>
      <c r="CB908" s="36"/>
      <c r="CC908" s="36"/>
      <c r="CD908" s="36"/>
      <c r="CE908" s="36"/>
      <c r="CF908" s="36"/>
      <c r="CG908" s="36"/>
      <c r="CH908" s="36"/>
      <c r="CI908" s="36"/>
      <c r="CJ908" s="36"/>
      <c r="CK908" s="36"/>
      <c r="CL908" s="36"/>
      <c r="CM908" s="36"/>
      <c r="CN908" s="36"/>
      <c r="CO908" s="36"/>
      <c r="CP908" s="36"/>
      <c r="CQ908" s="36"/>
      <c r="CR908" s="36"/>
      <c r="CS908" s="36"/>
      <c r="CT908" s="36"/>
      <c r="CU908" s="36"/>
      <c r="CV908" s="36"/>
      <c r="CW908" s="36"/>
      <c r="CX908" s="36"/>
      <c r="CY908" s="36"/>
      <c r="CZ908" s="36"/>
      <c r="DA908" s="36"/>
      <c r="DB908" s="36"/>
      <c r="DC908" s="36"/>
      <c r="DD908" s="36"/>
      <c r="DE908" s="36"/>
      <c r="DF908" s="36"/>
      <c r="DG908" s="36"/>
      <c r="DH908" s="36"/>
      <c r="DI908" s="36"/>
      <c r="DJ908" s="36"/>
      <c r="DK908" s="36"/>
      <c r="DL908" s="36"/>
      <c r="DM908" s="36"/>
      <c r="DN908" s="36"/>
      <c r="DO908" s="36"/>
      <c r="DP908" s="36"/>
      <c r="DQ908" s="36"/>
      <c r="DR908" s="36"/>
      <c r="DS908" s="36"/>
      <c r="DT908" s="36"/>
      <c r="DU908" s="36"/>
      <c r="DV908" s="36"/>
      <c r="DW908" s="36"/>
      <c r="DX908" s="36"/>
      <c r="DY908" s="36"/>
      <c r="DZ908" s="36"/>
      <c r="EA908" s="36"/>
      <c r="EB908" s="36"/>
      <c r="EC908" s="36"/>
      <c r="ED908" s="36"/>
      <c r="EE908" s="36"/>
      <c r="EF908" s="36"/>
      <c r="EG908" s="36"/>
      <c r="EH908" s="36"/>
      <c r="EI908" s="36"/>
      <c r="EJ908" s="36"/>
      <c r="EK908" s="36"/>
      <c r="EL908" s="36"/>
      <c r="EM908" s="36"/>
      <c r="EN908" s="36"/>
      <c r="EO908" s="36"/>
      <c r="EP908" s="36"/>
      <c r="EQ908" s="36"/>
      <c r="ER908" s="36"/>
      <c r="ES908" s="36"/>
      <c r="ET908" s="36"/>
      <c r="EU908" s="36"/>
      <c r="EV908" s="36"/>
      <c r="EW908" s="36"/>
      <c r="EX908" s="36"/>
      <c r="EY908" s="36"/>
      <c r="EZ908" s="36"/>
      <c r="FA908" s="36"/>
      <c r="FB908" s="36"/>
      <c r="FC908" s="36"/>
      <c r="FD908" s="36"/>
      <c r="FE908" s="36"/>
      <c r="FF908" s="36"/>
      <c r="FG908" s="36"/>
      <c r="FH908" s="36"/>
      <c r="FI908" s="36"/>
      <c r="FJ908" s="36"/>
      <c r="FK908" s="36"/>
      <c r="FL908" s="36"/>
      <c r="FM908" s="36"/>
      <c r="FN908" s="36"/>
      <c r="FO908" s="36"/>
      <c r="FP908" s="36"/>
      <c r="FQ908" s="36"/>
      <c r="FR908" s="36"/>
      <c r="FS908" s="36"/>
      <c r="FT908" s="36"/>
      <c r="FU908" s="36"/>
      <c r="FV908" s="36"/>
      <c r="FW908" s="36"/>
      <c r="FX908" s="36"/>
      <c r="FY908" s="36"/>
      <c r="FZ908" s="36"/>
      <c r="GA908" s="36"/>
      <c r="GB908" s="36"/>
      <c r="GC908" s="36"/>
      <c r="GD908" s="36"/>
      <c r="GE908" s="36"/>
      <c r="GF908" s="36"/>
      <c r="GG908" s="36"/>
      <c r="GH908" s="36"/>
      <c r="GI908" s="36"/>
      <c r="GJ908" s="36"/>
      <c r="GK908" s="36"/>
      <c r="GL908" s="36"/>
      <c r="GM908" s="36"/>
      <c r="GN908" s="36"/>
      <c r="GO908" s="36"/>
      <c r="GP908" s="36"/>
      <c r="GQ908" s="36"/>
      <c r="GR908" s="36"/>
      <c r="GS908" s="36"/>
      <c r="GT908" s="36"/>
      <c r="GU908" s="36"/>
      <c r="GV908" s="36"/>
      <c r="GW908" s="36"/>
      <c r="GX908" s="36"/>
      <c r="GY908" s="36"/>
      <c r="GZ908" s="36"/>
      <c r="HA908" s="36"/>
      <c r="HB908" s="36"/>
      <c r="HC908" s="36"/>
    </row>
    <row r="909" spans="1:211" s="38" customFormat="1" x14ac:dyDescent="0.25">
      <c r="A909" s="51"/>
      <c r="B909" s="97"/>
      <c r="C909" s="98"/>
      <c r="D909" s="19"/>
      <c r="E909" s="19"/>
      <c r="F909" s="19"/>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c r="BU909" s="36"/>
      <c r="BV909" s="36"/>
      <c r="BW909" s="36"/>
      <c r="BX909" s="36"/>
      <c r="BY909" s="36"/>
      <c r="BZ909" s="36"/>
      <c r="CA909" s="36"/>
      <c r="CB909" s="36"/>
      <c r="CC909" s="36"/>
      <c r="CD909" s="36"/>
      <c r="CE909" s="36"/>
      <c r="CF909" s="36"/>
      <c r="CG909" s="36"/>
      <c r="CH909" s="36"/>
      <c r="CI909" s="36"/>
      <c r="CJ909" s="36"/>
      <c r="CK909" s="36"/>
      <c r="CL909" s="36"/>
      <c r="CM909" s="36"/>
      <c r="CN909" s="36"/>
      <c r="CO909" s="36"/>
      <c r="CP909" s="36"/>
      <c r="CQ909" s="36"/>
      <c r="CR909" s="36"/>
      <c r="CS909" s="36"/>
      <c r="CT909" s="36"/>
      <c r="CU909" s="36"/>
      <c r="CV909" s="36"/>
      <c r="CW909" s="36"/>
      <c r="CX909" s="36"/>
      <c r="CY909" s="36"/>
      <c r="CZ909" s="36"/>
      <c r="DA909" s="36"/>
      <c r="DB909" s="36"/>
      <c r="DC909" s="36"/>
      <c r="DD909" s="36"/>
      <c r="DE909" s="36"/>
      <c r="DF909" s="36"/>
      <c r="DG909" s="36"/>
      <c r="DH909" s="36"/>
      <c r="DI909" s="36"/>
      <c r="DJ909" s="36"/>
      <c r="DK909" s="36"/>
      <c r="DL909" s="36"/>
      <c r="DM909" s="36"/>
      <c r="DN909" s="36"/>
      <c r="DO909" s="36"/>
      <c r="DP909" s="36"/>
      <c r="DQ909" s="36"/>
      <c r="DR909" s="36"/>
      <c r="DS909" s="36"/>
      <c r="DT909" s="36"/>
      <c r="DU909" s="36"/>
      <c r="DV909" s="36"/>
      <c r="DW909" s="36"/>
      <c r="DX909" s="36"/>
      <c r="DY909" s="36"/>
      <c r="DZ909" s="36"/>
      <c r="EA909" s="36"/>
      <c r="EB909" s="36"/>
      <c r="EC909" s="36"/>
      <c r="ED909" s="36"/>
      <c r="EE909" s="36"/>
      <c r="EF909" s="36"/>
      <c r="EG909" s="36"/>
      <c r="EH909" s="36"/>
      <c r="EI909" s="36"/>
      <c r="EJ909" s="36"/>
      <c r="EK909" s="36"/>
      <c r="EL909" s="36"/>
      <c r="EM909" s="36"/>
      <c r="EN909" s="36"/>
      <c r="EO909" s="36"/>
      <c r="EP909" s="36"/>
      <c r="EQ909" s="36"/>
      <c r="ER909" s="36"/>
      <c r="ES909" s="36"/>
      <c r="ET909" s="36"/>
      <c r="EU909" s="36"/>
      <c r="EV909" s="36"/>
      <c r="EW909" s="36"/>
      <c r="EX909" s="36"/>
      <c r="EY909" s="36"/>
      <c r="EZ909" s="36"/>
      <c r="FA909" s="36"/>
      <c r="FB909" s="36"/>
      <c r="FC909" s="36"/>
      <c r="FD909" s="36"/>
      <c r="FE909" s="36"/>
      <c r="FF909" s="36"/>
      <c r="FG909" s="36"/>
      <c r="FH909" s="36"/>
      <c r="FI909" s="36"/>
      <c r="FJ909" s="36"/>
      <c r="FK909" s="36"/>
      <c r="FL909" s="36"/>
      <c r="FM909" s="36"/>
      <c r="FN909" s="36"/>
      <c r="FO909" s="36"/>
      <c r="FP909" s="36"/>
      <c r="FQ909" s="36"/>
      <c r="FR909" s="36"/>
      <c r="FS909" s="36"/>
      <c r="FT909" s="36"/>
      <c r="FU909" s="36"/>
      <c r="FV909" s="36"/>
      <c r="FW909" s="36"/>
      <c r="FX909" s="36"/>
      <c r="FY909" s="36"/>
      <c r="FZ909" s="36"/>
      <c r="GA909" s="36"/>
      <c r="GB909" s="36"/>
      <c r="GC909" s="36"/>
      <c r="GD909" s="36"/>
      <c r="GE909" s="36"/>
      <c r="GF909" s="36"/>
      <c r="GG909" s="36"/>
      <c r="GH909" s="36"/>
      <c r="GI909" s="36"/>
      <c r="GJ909" s="36"/>
      <c r="GK909" s="36"/>
      <c r="GL909" s="36"/>
      <c r="GM909" s="36"/>
      <c r="GN909" s="36"/>
      <c r="GO909" s="36"/>
      <c r="GP909" s="36"/>
      <c r="GQ909" s="36"/>
      <c r="GR909" s="36"/>
      <c r="GS909" s="36"/>
      <c r="GT909" s="36"/>
      <c r="GU909" s="36"/>
      <c r="GV909" s="36"/>
      <c r="GW909" s="36"/>
      <c r="GX909" s="36"/>
      <c r="GY909" s="36"/>
      <c r="GZ909" s="36"/>
      <c r="HA909" s="36"/>
      <c r="HB909" s="36"/>
      <c r="HC909" s="36"/>
    </row>
    <row r="910" spans="1:211" s="38" customFormat="1" x14ac:dyDescent="0.25">
      <c r="A910" s="51"/>
      <c r="B910" s="97"/>
      <c r="C910" s="98"/>
      <c r="D910" s="19"/>
      <c r="E910" s="19"/>
      <c r="F910" s="19"/>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c r="BU910" s="36"/>
      <c r="BV910" s="36"/>
      <c r="BW910" s="36"/>
      <c r="BX910" s="36"/>
      <c r="BY910" s="36"/>
      <c r="BZ910" s="36"/>
      <c r="CA910" s="36"/>
      <c r="CB910" s="36"/>
      <c r="CC910" s="36"/>
      <c r="CD910" s="36"/>
      <c r="CE910" s="36"/>
      <c r="CF910" s="36"/>
      <c r="CG910" s="36"/>
      <c r="CH910" s="36"/>
      <c r="CI910" s="36"/>
      <c r="CJ910" s="36"/>
      <c r="CK910" s="36"/>
      <c r="CL910" s="36"/>
      <c r="CM910" s="36"/>
      <c r="CN910" s="36"/>
      <c r="CO910" s="36"/>
      <c r="CP910" s="36"/>
      <c r="CQ910" s="36"/>
      <c r="CR910" s="36"/>
      <c r="CS910" s="36"/>
      <c r="CT910" s="36"/>
      <c r="CU910" s="36"/>
      <c r="CV910" s="36"/>
      <c r="CW910" s="36"/>
      <c r="CX910" s="36"/>
      <c r="CY910" s="36"/>
      <c r="CZ910" s="36"/>
      <c r="DA910" s="36"/>
      <c r="DB910" s="36"/>
      <c r="DC910" s="36"/>
      <c r="DD910" s="36"/>
      <c r="DE910" s="36"/>
      <c r="DF910" s="36"/>
      <c r="DG910" s="36"/>
      <c r="DH910" s="36"/>
      <c r="DI910" s="36"/>
      <c r="DJ910" s="36"/>
      <c r="DK910" s="36"/>
      <c r="DL910" s="36"/>
      <c r="DM910" s="36"/>
      <c r="DN910" s="36"/>
      <c r="DO910" s="36"/>
      <c r="DP910" s="36"/>
      <c r="DQ910" s="36"/>
      <c r="DR910" s="36"/>
      <c r="DS910" s="36"/>
      <c r="DT910" s="36"/>
      <c r="DU910" s="36"/>
      <c r="DV910" s="36"/>
      <c r="DW910" s="36"/>
      <c r="DX910" s="36"/>
      <c r="DY910" s="36"/>
      <c r="DZ910" s="36"/>
      <c r="EA910" s="36"/>
      <c r="EB910" s="36"/>
      <c r="EC910" s="36"/>
      <c r="ED910" s="36"/>
      <c r="EE910" s="36"/>
      <c r="EF910" s="36"/>
      <c r="EG910" s="36"/>
      <c r="EH910" s="36"/>
      <c r="EI910" s="36"/>
      <c r="EJ910" s="36"/>
      <c r="EK910" s="36"/>
      <c r="EL910" s="36"/>
      <c r="EM910" s="36"/>
      <c r="EN910" s="36"/>
      <c r="EO910" s="36"/>
      <c r="EP910" s="36"/>
      <c r="EQ910" s="36"/>
      <c r="ER910" s="36"/>
      <c r="ES910" s="36"/>
      <c r="ET910" s="36"/>
      <c r="EU910" s="36"/>
      <c r="EV910" s="36"/>
      <c r="EW910" s="36"/>
      <c r="EX910" s="36"/>
      <c r="EY910" s="36"/>
      <c r="EZ910" s="36"/>
      <c r="FA910" s="36"/>
      <c r="FB910" s="36"/>
      <c r="FC910" s="36"/>
      <c r="FD910" s="36"/>
      <c r="FE910" s="36"/>
      <c r="FF910" s="36"/>
      <c r="FG910" s="36"/>
      <c r="FH910" s="36"/>
      <c r="FI910" s="36"/>
      <c r="FJ910" s="36"/>
      <c r="FK910" s="36"/>
      <c r="FL910" s="36"/>
      <c r="FM910" s="36"/>
      <c r="FN910" s="36"/>
      <c r="FO910" s="36"/>
      <c r="FP910" s="36"/>
      <c r="FQ910" s="36"/>
      <c r="FR910" s="36"/>
      <c r="FS910" s="36"/>
      <c r="FT910" s="36"/>
      <c r="FU910" s="36"/>
      <c r="FV910" s="36"/>
      <c r="FW910" s="36"/>
      <c r="FX910" s="36"/>
      <c r="FY910" s="36"/>
      <c r="FZ910" s="36"/>
      <c r="GA910" s="36"/>
      <c r="GB910" s="36"/>
      <c r="GC910" s="36"/>
      <c r="GD910" s="36"/>
      <c r="GE910" s="36"/>
      <c r="GF910" s="36"/>
      <c r="GG910" s="36"/>
      <c r="GH910" s="36"/>
      <c r="GI910" s="36"/>
      <c r="GJ910" s="36"/>
      <c r="GK910" s="36"/>
      <c r="GL910" s="36"/>
      <c r="GM910" s="36"/>
      <c r="GN910" s="36"/>
      <c r="GO910" s="36"/>
      <c r="GP910" s="36"/>
      <c r="GQ910" s="36"/>
      <c r="GR910" s="36"/>
      <c r="GS910" s="36"/>
      <c r="GT910" s="36"/>
      <c r="GU910" s="36"/>
      <c r="GV910" s="36"/>
      <c r="GW910" s="36"/>
      <c r="GX910" s="36"/>
      <c r="GY910" s="36"/>
      <c r="GZ910" s="36"/>
      <c r="HA910" s="36"/>
      <c r="HB910" s="36"/>
      <c r="HC910" s="36"/>
    </row>
    <row r="911" spans="1:211" s="38" customFormat="1" x14ac:dyDescent="0.25">
      <c r="A911" s="51"/>
      <c r="B911" s="97"/>
      <c r="C911" s="98"/>
      <c r="D911" s="19"/>
      <c r="E911" s="19"/>
      <c r="F911" s="19"/>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c r="BU911" s="36"/>
      <c r="BV911" s="36"/>
      <c r="BW911" s="36"/>
      <c r="BX911" s="36"/>
      <c r="BY911" s="36"/>
      <c r="BZ911" s="36"/>
      <c r="CA911" s="36"/>
      <c r="CB911" s="36"/>
      <c r="CC911" s="36"/>
      <c r="CD911" s="36"/>
      <c r="CE911" s="36"/>
      <c r="CF911" s="36"/>
      <c r="CG911" s="36"/>
      <c r="CH911" s="36"/>
      <c r="CI911" s="36"/>
      <c r="CJ911" s="36"/>
      <c r="CK911" s="36"/>
      <c r="CL911" s="36"/>
      <c r="CM911" s="36"/>
      <c r="CN911" s="36"/>
      <c r="CO911" s="36"/>
      <c r="CP911" s="36"/>
      <c r="CQ911" s="36"/>
      <c r="CR911" s="36"/>
      <c r="CS911" s="36"/>
      <c r="CT911" s="36"/>
      <c r="CU911" s="36"/>
      <c r="CV911" s="36"/>
      <c r="CW911" s="36"/>
      <c r="CX911" s="36"/>
      <c r="CY911" s="36"/>
      <c r="CZ911" s="36"/>
      <c r="DA911" s="36"/>
      <c r="DB911" s="36"/>
      <c r="DC911" s="36"/>
      <c r="DD911" s="36"/>
      <c r="DE911" s="36"/>
      <c r="DF911" s="36"/>
      <c r="DG911" s="36"/>
      <c r="DH911" s="36"/>
      <c r="DI911" s="36"/>
      <c r="DJ911" s="36"/>
      <c r="DK911" s="36"/>
      <c r="DL911" s="36"/>
      <c r="DM911" s="36"/>
      <c r="DN911" s="36"/>
      <c r="DO911" s="36"/>
      <c r="DP911" s="36"/>
      <c r="DQ911" s="36"/>
      <c r="DR911" s="36"/>
      <c r="DS911" s="36"/>
      <c r="DT911" s="36"/>
      <c r="DU911" s="36"/>
      <c r="DV911" s="36"/>
      <c r="DW911" s="36"/>
      <c r="DX911" s="36"/>
      <c r="DY911" s="36"/>
      <c r="DZ911" s="36"/>
      <c r="EA911" s="36"/>
      <c r="EB911" s="36"/>
      <c r="EC911" s="36"/>
      <c r="ED911" s="36"/>
      <c r="EE911" s="36"/>
      <c r="EF911" s="36"/>
      <c r="EG911" s="36"/>
      <c r="EH911" s="36"/>
      <c r="EI911" s="36"/>
      <c r="EJ911" s="36"/>
      <c r="EK911" s="36"/>
      <c r="EL911" s="36"/>
      <c r="EM911" s="36"/>
      <c r="EN911" s="36"/>
      <c r="EO911" s="36"/>
      <c r="EP911" s="36"/>
      <c r="EQ911" s="36"/>
      <c r="ER911" s="36"/>
      <c r="ES911" s="36"/>
      <c r="ET911" s="36"/>
      <c r="EU911" s="36"/>
      <c r="EV911" s="36"/>
      <c r="EW911" s="36"/>
      <c r="EX911" s="36"/>
      <c r="EY911" s="36"/>
      <c r="EZ911" s="36"/>
      <c r="FA911" s="36"/>
      <c r="FB911" s="36"/>
      <c r="FC911" s="36"/>
      <c r="FD911" s="36"/>
      <c r="FE911" s="36"/>
      <c r="FF911" s="36"/>
      <c r="FG911" s="36"/>
      <c r="FH911" s="36"/>
      <c r="FI911" s="36"/>
      <c r="FJ911" s="36"/>
      <c r="FK911" s="36"/>
      <c r="FL911" s="36"/>
      <c r="FM911" s="36"/>
      <c r="FN911" s="36"/>
      <c r="FO911" s="36"/>
      <c r="FP911" s="36"/>
      <c r="FQ911" s="36"/>
      <c r="FR911" s="36"/>
      <c r="FS911" s="36"/>
      <c r="FT911" s="36"/>
      <c r="FU911" s="36"/>
      <c r="FV911" s="36"/>
      <c r="FW911" s="36"/>
      <c r="FX911" s="36"/>
      <c r="FY911" s="36"/>
      <c r="FZ911" s="36"/>
      <c r="GA911" s="36"/>
      <c r="GB911" s="36"/>
      <c r="GC911" s="36"/>
      <c r="GD911" s="36"/>
      <c r="GE911" s="36"/>
      <c r="GF911" s="36"/>
      <c r="GG911" s="36"/>
      <c r="GH911" s="36"/>
      <c r="GI911" s="36"/>
      <c r="GJ911" s="36"/>
      <c r="GK911" s="36"/>
      <c r="GL911" s="36"/>
      <c r="GM911" s="36"/>
      <c r="GN911" s="36"/>
      <c r="GO911" s="36"/>
      <c r="GP911" s="36"/>
      <c r="GQ911" s="36"/>
      <c r="GR911" s="36"/>
      <c r="GS911" s="36"/>
      <c r="GT911" s="36"/>
      <c r="GU911" s="36"/>
      <c r="GV911" s="36"/>
      <c r="GW911" s="36"/>
      <c r="GX911" s="36"/>
      <c r="GY911" s="36"/>
      <c r="GZ911" s="36"/>
      <c r="HA911" s="36"/>
      <c r="HB911" s="36"/>
      <c r="HC911" s="36"/>
    </row>
    <row r="912" spans="1:211" s="38" customFormat="1" x14ac:dyDescent="0.25">
      <c r="A912" s="51"/>
      <c r="B912" s="97"/>
      <c r="C912" s="98"/>
      <c r="D912" s="19"/>
      <c r="E912" s="19"/>
      <c r="F912" s="19"/>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c r="BU912" s="36"/>
      <c r="BV912" s="36"/>
      <c r="BW912" s="36"/>
      <c r="BX912" s="36"/>
      <c r="BY912" s="36"/>
      <c r="BZ912" s="36"/>
      <c r="CA912" s="36"/>
      <c r="CB912" s="36"/>
      <c r="CC912" s="36"/>
      <c r="CD912" s="36"/>
      <c r="CE912" s="36"/>
      <c r="CF912" s="36"/>
      <c r="CG912" s="36"/>
      <c r="CH912" s="36"/>
      <c r="CI912" s="36"/>
      <c r="CJ912" s="36"/>
      <c r="CK912" s="36"/>
      <c r="CL912" s="36"/>
      <c r="CM912" s="36"/>
      <c r="CN912" s="36"/>
      <c r="CO912" s="36"/>
      <c r="CP912" s="36"/>
      <c r="CQ912" s="36"/>
      <c r="CR912" s="36"/>
      <c r="CS912" s="36"/>
      <c r="CT912" s="36"/>
      <c r="CU912" s="36"/>
      <c r="CV912" s="36"/>
      <c r="CW912" s="36"/>
      <c r="CX912" s="36"/>
      <c r="CY912" s="36"/>
      <c r="CZ912" s="36"/>
      <c r="DA912" s="36"/>
      <c r="DB912" s="36"/>
      <c r="DC912" s="36"/>
      <c r="DD912" s="36"/>
      <c r="DE912" s="36"/>
      <c r="DF912" s="36"/>
      <c r="DG912" s="36"/>
      <c r="DH912" s="36"/>
      <c r="DI912" s="36"/>
      <c r="DJ912" s="36"/>
      <c r="DK912" s="36"/>
      <c r="DL912" s="36"/>
      <c r="DM912" s="36"/>
      <c r="DN912" s="36"/>
      <c r="DO912" s="36"/>
      <c r="DP912" s="36"/>
      <c r="DQ912" s="36"/>
      <c r="DR912" s="36"/>
      <c r="DS912" s="36"/>
      <c r="DT912" s="36"/>
      <c r="DU912" s="36"/>
      <c r="DV912" s="36"/>
      <c r="DW912" s="36"/>
      <c r="DX912" s="36"/>
      <c r="DY912" s="36"/>
      <c r="DZ912" s="36"/>
      <c r="EA912" s="36"/>
      <c r="EB912" s="36"/>
      <c r="EC912" s="36"/>
      <c r="ED912" s="36"/>
      <c r="EE912" s="36"/>
      <c r="EF912" s="36"/>
      <c r="EG912" s="36"/>
      <c r="EH912" s="36"/>
      <c r="EI912" s="36"/>
      <c r="EJ912" s="36"/>
      <c r="EK912" s="36"/>
      <c r="EL912" s="36"/>
      <c r="EM912" s="36"/>
      <c r="EN912" s="36"/>
      <c r="EO912" s="36"/>
      <c r="EP912" s="36"/>
      <c r="EQ912" s="36"/>
      <c r="ER912" s="36"/>
      <c r="ES912" s="36"/>
      <c r="ET912" s="36"/>
      <c r="EU912" s="36"/>
      <c r="EV912" s="36"/>
      <c r="EW912" s="36"/>
      <c r="EX912" s="36"/>
      <c r="EY912" s="36"/>
      <c r="EZ912" s="36"/>
      <c r="FA912" s="36"/>
      <c r="FB912" s="36"/>
      <c r="FC912" s="36"/>
      <c r="FD912" s="36"/>
      <c r="FE912" s="36"/>
      <c r="FF912" s="36"/>
      <c r="FG912" s="36"/>
      <c r="FH912" s="36"/>
      <c r="FI912" s="36"/>
      <c r="FJ912" s="36"/>
      <c r="FK912" s="36"/>
      <c r="FL912" s="36"/>
      <c r="FM912" s="36"/>
      <c r="FN912" s="36"/>
      <c r="FO912" s="36"/>
      <c r="FP912" s="36"/>
      <c r="FQ912" s="36"/>
      <c r="FR912" s="36"/>
      <c r="FS912" s="36"/>
      <c r="FT912" s="36"/>
      <c r="FU912" s="36"/>
      <c r="FV912" s="36"/>
      <c r="FW912" s="36"/>
      <c r="FX912" s="36"/>
      <c r="FY912" s="36"/>
      <c r="FZ912" s="36"/>
      <c r="GA912" s="36"/>
      <c r="GB912" s="36"/>
      <c r="GC912" s="36"/>
      <c r="GD912" s="36"/>
      <c r="GE912" s="36"/>
      <c r="GF912" s="36"/>
      <c r="GG912" s="36"/>
      <c r="GH912" s="36"/>
      <c r="GI912" s="36"/>
      <c r="GJ912" s="36"/>
      <c r="GK912" s="36"/>
      <c r="GL912" s="36"/>
      <c r="GM912" s="36"/>
      <c r="GN912" s="36"/>
      <c r="GO912" s="36"/>
      <c r="GP912" s="36"/>
      <c r="GQ912" s="36"/>
      <c r="GR912" s="36"/>
      <c r="GS912" s="36"/>
      <c r="GT912" s="36"/>
      <c r="GU912" s="36"/>
      <c r="GV912" s="36"/>
      <c r="GW912" s="36"/>
      <c r="GX912" s="36"/>
      <c r="GY912" s="36"/>
      <c r="GZ912" s="36"/>
      <c r="HA912" s="36"/>
      <c r="HB912" s="36"/>
      <c r="HC912" s="36"/>
    </row>
    <row r="913" spans="1:211" s="38" customFormat="1" x14ac:dyDescent="0.25">
      <c r="A913" s="51"/>
      <c r="B913" s="97"/>
      <c r="C913" s="98"/>
      <c r="D913" s="19"/>
      <c r="E913" s="19"/>
      <c r="F913" s="19"/>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c r="BU913" s="36"/>
      <c r="BV913" s="36"/>
      <c r="BW913" s="36"/>
      <c r="BX913" s="36"/>
      <c r="BY913" s="36"/>
      <c r="BZ913" s="36"/>
      <c r="CA913" s="36"/>
      <c r="CB913" s="36"/>
      <c r="CC913" s="36"/>
      <c r="CD913" s="36"/>
      <c r="CE913" s="36"/>
      <c r="CF913" s="36"/>
      <c r="CG913" s="36"/>
      <c r="CH913" s="36"/>
      <c r="CI913" s="36"/>
      <c r="CJ913" s="36"/>
      <c r="CK913" s="36"/>
      <c r="CL913" s="36"/>
      <c r="CM913" s="36"/>
      <c r="CN913" s="36"/>
      <c r="CO913" s="36"/>
      <c r="CP913" s="36"/>
      <c r="CQ913" s="36"/>
      <c r="CR913" s="36"/>
      <c r="CS913" s="36"/>
      <c r="CT913" s="36"/>
      <c r="CU913" s="36"/>
      <c r="CV913" s="36"/>
      <c r="CW913" s="36"/>
      <c r="CX913" s="36"/>
      <c r="CY913" s="36"/>
      <c r="CZ913" s="36"/>
      <c r="DA913" s="36"/>
      <c r="DB913" s="36"/>
      <c r="DC913" s="36"/>
      <c r="DD913" s="36"/>
      <c r="DE913" s="36"/>
      <c r="DF913" s="36"/>
      <c r="DG913" s="36"/>
      <c r="DH913" s="36"/>
      <c r="DI913" s="36"/>
      <c r="DJ913" s="36"/>
      <c r="DK913" s="36"/>
      <c r="DL913" s="36"/>
      <c r="DM913" s="36"/>
      <c r="DN913" s="36"/>
      <c r="DO913" s="36"/>
      <c r="DP913" s="36"/>
      <c r="DQ913" s="36"/>
      <c r="DR913" s="36"/>
      <c r="DS913" s="36"/>
      <c r="DT913" s="36"/>
      <c r="DU913" s="36"/>
      <c r="DV913" s="36"/>
      <c r="DW913" s="36"/>
      <c r="DX913" s="36"/>
      <c r="DY913" s="36"/>
      <c r="DZ913" s="36"/>
      <c r="EA913" s="36"/>
      <c r="EB913" s="36"/>
      <c r="EC913" s="36"/>
      <c r="ED913" s="36"/>
      <c r="EE913" s="36"/>
      <c r="EF913" s="36"/>
      <c r="EG913" s="36"/>
      <c r="EH913" s="36"/>
      <c r="EI913" s="36"/>
      <c r="EJ913" s="36"/>
      <c r="EK913" s="36"/>
      <c r="EL913" s="36"/>
      <c r="EM913" s="36"/>
      <c r="EN913" s="36"/>
      <c r="EO913" s="36"/>
      <c r="EP913" s="36"/>
      <c r="EQ913" s="36"/>
      <c r="ER913" s="36"/>
      <c r="ES913" s="36"/>
      <c r="ET913" s="36"/>
      <c r="EU913" s="36"/>
      <c r="EV913" s="36"/>
      <c r="EW913" s="36"/>
      <c r="EX913" s="36"/>
      <c r="EY913" s="36"/>
      <c r="EZ913" s="36"/>
      <c r="FA913" s="36"/>
      <c r="FB913" s="36"/>
      <c r="FC913" s="36"/>
      <c r="FD913" s="36"/>
      <c r="FE913" s="36"/>
      <c r="FF913" s="36"/>
      <c r="FG913" s="36"/>
      <c r="FH913" s="36"/>
      <c r="FI913" s="36"/>
      <c r="FJ913" s="36"/>
      <c r="FK913" s="36"/>
      <c r="FL913" s="36"/>
      <c r="FM913" s="36"/>
      <c r="FN913" s="36"/>
      <c r="FO913" s="36"/>
      <c r="FP913" s="36"/>
      <c r="FQ913" s="36"/>
      <c r="FR913" s="36"/>
      <c r="FS913" s="36"/>
      <c r="FT913" s="36"/>
      <c r="FU913" s="36"/>
      <c r="FV913" s="36"/>
      <c r="FW913" s="36"/>
      <c r="FX913" s="36"/>
      <c r="FY913" s="36"/>
      <c r="FZ913" s="36"/>
      <c r="GA913" s="36"/>
      <c r="GB913" s="36"/>
      <c r="GC913" s="36"/>
      <c r="GD913" s="36"/>
      <c r="GE913" s="36"/>
      <c r="GF913" s="36"/>
      <c r="GG913" s="36"/>
      <c r="GH913" s="36"/>
      <c r="GI913" s="36"/>
      <c r="GJ913" s="36"/>
      <c r="GK913" s="36"/>
      <c r="GL913" s="36"/>
      <c r="GM913" s="36"/>
      <c r="GN913" s="36"/>
      <c r="GO913" s="36"/>
      <c r="GP913" s="36"/>
      <c r="GQ913" s="36"/>
      <c r="GR913" s="36"/>
      <c r="GS913" s="36"/>
      <c r="GT913" s="36"/>
      <c r="GU913" s="36"/>
      <c r="GV913" s="36"/>
      <c r="GW913" s="36"/>
      <c r="GX913" s="36"/>
      <c r="GY913" s="36"/>
      <c r="GZ913" s="36"/>
      <c r="HA913" s="36"/>
      <c r="HB913" s="36"/>
      <c r="HC913" s="36"/>
    </row>
    <row r="914" spans="1:211" s="38" customFormat="1" x14ac:dyDescent="0.25">
      <c r="A914" s="51"/>
      <c r="B914" s="97"/>
      <c r="C914" s="98"/>
      <c r="D914" s="19"/>
      <c r="E914" s="19"/>
      <c r="F914" s="19"/>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c r="BU914" s="36"/>
      <c r="BV914" s="36"/>
      <c r="BW914" s="36"/>
      <c r="BX914" s="36"/>
      <c r="BY914" s="36"/>
      <c r="BZ914" s="36"/>
      <c r="CA914" s="36"/>
      <c r="CB914" s="36"/>
      <c r="CC914" s="36"/>
      <c r="CD914" s="36"/>
      <c r="CE914" s="36"/>
      <c r="CF914" s="36"/>
      <c r="CG914" s="36"/>
      <c r="CH914" s="36"/>
      <c r="CI914" s="36"/>
      <c r="CJ914" s="36"/>
      <c r="CK914" s="36"/>
      <c r="CL914" s="36"/>
      <c r="CM914" s="36"/>
      <c r="CN914" s="36"/>
      <c r="CO914" s="36"/>
      <c r="CP914" s="36"/>
      <c r="CQ914" s="36"/>
      <c r="CR914" s="36"/>
      <c r="CS914" s="36"/>
      <c r="CT914" s="36"/>
      <c r="CU914" s="36"/>
      <c r="CV914" s="36"/>
      <c r="CW914" s="36"/>
      <c r="CX914" s="36"/>
      <c r="CY914" s="36"/>
      <c r="CZ914" s="36"/>
      <c r="DA914" s="36"/>
      <c r="DB914" s="36"/>
      <c r="DC914" s="36"/>
      <c r="DD914" s="36"/>
      <c r="DE914" s="36"/>
      <c r="DF914" s="36"/>
      <c r="DG914" s="36"/>
      <c r="DH914" s="36"/>
      <c r="DI914" s="36"/>
      <c r="DJ914" s="36"/>
      <c r="DK914" s="36"/>
      <c r="DL914" s="36"/>
      <c r="DM914" s="36"/>
      <c r="DN914" s="36"/>
      <c r="DO914" s="36"/>
      <c r="DP914" s="36"/>
      <c r="DQ914" s="36"/>
      <c r="DR914" s="36"/>
      <c r="DS914" s="36"/>
      <c r="DT914" s="36"/>
      <c r="DU914" s="36"/>
      <c r="DV914" s="36"/>
      <c r="DW914" s="36"/>
      <c r="DX914" s="36"/>
      <c r="DY914" s="36"/>
      <c r="DZ914" s="36"/>
      <c r="EA914" s="36"/>
      <c r="EB914" s="36"/>
      <c r="EC914" s="36"/>
      <c r="ED914" s="36"/>
      <c r="EE914" s="36"/>
      <c r="EF914" s="36"/>
      <c r="EG914" s="36"/>
      <c r="EH914" s="36"/>
      <c r="EI914" s="36"/>
      <c r="EJ914" s="36"/>
      <c r="EK914" s="36"/>
      <c r="EL914" s="36"/>
      <c r="EM914" s="36"/>
      <c r="EN914" s="36"/>
      <c r="EO914" s="36"/>
      <c r="EP914" s="36"/>
      <c r="EQ914" s="36"/>
      <c r="ER914" s="36"/>
      <c r="ES914" s="36"/>
      <c r="ET914" s="36"/>
      <c r="EU914" s="36"/>
      <c r="EV914" s="36"/>
      <c r="EW914" s="36"/>
      <c r="EX914" s="36"/>
      <c r="EY914" s="36"/>
      <c r="EZ914" s="36"/>
      <c r="FA914" s="36"/>
      <c r="FB914" s="36"/>
      <c r="FC914" s="36"/>
      <c r="FD914" s="36"/>
      <c r="FE914" s="36"/>
      <c r="FF914" s="36"/>
      <c r="FG914" s="36"/>
      <c r="FH914" s="36"/>
      <c r="FI914" s="36"/>
      <c r="FJ914" s="36"/>
      <c r="FK914" s="36"/>
      <c r="FL914" s="36"/>
      <c r="FM914" s="36"/>
      <c r="FN914" s="36"/>
      <c r="FO914" s="36"/>
      <c r="FP914" s="36"/>
      <c r="FQ914" s="36"/>
      <c r="FR914" s="36"/>
      <c r="FS914" s="36"/>
      <c r="FT914" s="36"/>
      <c r="FU914" s="36"/>
      <c r="FV914" s="36"/>
      <c r="FW914" s="36"/>
      <c r="FX914" s="36"/>
      <c r="FY914" s="36"/>
      <c r="FZ914" s="36"/>
      <c r="GA914" s="36"/>
      <c r="GB914" s="36"/>
      <c r="GC914" s="36"/>
      <c r="GD914" s="36"/>
      <c r="GE914" s="36"/>
      <c r="GF914" s="36"/>
      <c r="GG914" s="36"/>
      <c r="GH914" s="36"/>
      <c r="GI914" s="36"/>
      <c r="GJ914" s="36"/>
      <c r="GK914" s="36"/>
      <c r="GL914" s="36"/>
      <c r="GM914" s="36"/>
      <c r="GN914" s="36"/>
      <c r="GO914" s="36"/>
      <c r="GP914" s="36"/>
      <c r="GQ914" s="36"/>
      <c r="GR914" s="36"/>
      <c r="GS914" s="36"/>
      <c r="GT914" s="36"/>
      <c r="GU914" s="36"/>
      <c r="GV914" s="36"/>
      <c r="GW914" s="36"/>
      <c r="GX914" s="36"/>
      <c r="GY914" s="36"/>
      <c r="GZ914" s="36"/>
      <c r="HA914" s="36"/>
      <c r="HB914" s="36"/>
      <c r="HC914" s="36"/>
    </row>
    <row r="915" spans="1:211" s="38" customFormat="1" x14ac:dyDescent="0.25">
      <c r="A915" s="51"/>
      <c r="B915" s="97"/>
      <c r="C915" s="98"/>
      <c r="D915" s="19"/>
      <c r="E915" s="19"/>
      <c r="F915" s="19"/>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c r="BU915" s="36"/>
      <c r="BV915" s="36"/>
      <c r="BW915" s="36"/>
      <c r="BX915" s="36"/>
      <c r="BY915" s="36"/>
      <c r="BZ915" s="36"/>
      <c r="CA915" s="36"/>
      <c r="CB915" s="36"/>
      <c r="CC915" s="36"/>
      <c r="CD915" s="36"/>
      <c r="CE915" s="36"/>
      <c r="CF915" s="36"/>
      <c r="CG915" s="36"/>
      <c r="CH915" s="36"/>
      <c r="CI915" s="36"/>
      <c r="CJ915" s="36"/>
      <c r="CK915" s="36"/>
      <c r="CL915" s="36"/>
      <c r="CM915" s="36"/>
      <c r="CN915" s="36"/>
      <c r="CO915" s="36"/>
      <c r="CP915" s="36"/>
      <c r="CQ915" s="36"/>
      <c r="CR915" s="36"/>
      <c r="CS915" s="36"/>
      <c r="CT915" s="36"/>
      <c r="CU915" s="36"/>
      <c r="CV915" s="36"/>
      <c r="CW915" s="36"/>
      <c r="CX915" s="36"/>
      <c r="CY915" s="36"/>
      <c r="CZ915" s="36"/>
      <c r="DA915" s="36"/>
      <c r="DB915" s="36"/>
      <c r="DC915" s="36"/>
      <c r="DD915" s="36"/>
      <c r="DE915" s="36"/>
      <c r="DF915" s="36"/>
      <c r="DG915" s="36"/>
      <c r="DH915" s="36"/>
      <c r="DI915" s="36"/>
      <c r="DJ915" s="36"/>
      <c r="DK915" s="36"/>
      <c r="DL915" s="36"/>
      <c r="DM915" s="36"/>
      <c r="DN915" s="36"/>
      <c r="DO915" s="36"/>
      <c r="DP915" s="36"/>
      <c r="DQ915" s="36"/>
      <c r="DR915" s="36"/>
      <c r="DS915" s="36"/>
      <c r="DT915" s="36"/>
      <c r="DU915" s="36"/>
      <c r="DV915" s="36"/>
      <c r="DW915" s="36"/>
      <c r="DX915" s="36"/>
      <c r="DY915" s="36"/>
      <c r="DZ915" s="36"/>
      <c r="EA915" s="36"/>
      <c r="EB915" s="36"/>
      <c r="EC915" s="36"/>
      <c r="ED915" s="36"/>
      <c r="EE915" s="36"/>
      <c r="EF915" s="36"/>
      <c r="EG915" s="36"/>
      <c r="EH915" s="36"/>
      <c r="EI915" s="36"/>
      <c r="EJ915" s="36"/>
      <c r="EK915" s="36"/>
      <c r="EL915" s="36"/>
      <c r="EM915" s="36"/>
      <c r="EN915" s="36"/>
      <c r="EO915" s="36"/>
      <c r="EP915" s="36"/>
      <c r="EQ915" s="36"/>
      <c r="ER915" s="36"/>
      <c r="ES915" s="36"/>
      <c r="ET915" s="36"/>
      <c r="EU915" s="36"/>
      <c r="EV915" s="36"/>
      <c r="EW915" s="36"/>
      <c r="EX915" s="36"/>
      <c r="EY915" s="36"/>
      <c r="EZ915" s="36"/>
      <c r="FA915" s="36"/>
      <c r="FB915" s="36"/>
      <c r="FC915" s="36"/>
      <c r="FD915" s="36"/>
      <c r="FE915" s="36"/>
      <c r="FF915" s="36"/>
      <c r="FG915" s="36"/>
      <c r="FH915" s="36"/>
      <c r="FI915" s="36"/>
      <c r="FJ915" s="36"/>
      <c r="FK915" s="36"/>
      <c r="FL915" s="36"/>
      <c r="FM915" s="36"/>
      <c r="FN915" s="36"/>
      <c r="FO915" s="36"/>
      <c r="FP915" s="36"/>
      <c r="FQ915" s="36"/>
      <c r="FR915" s="36"/>
      <c r="FS915" s="36"/>
      <c r="FT915" s="36"/>
      <c r="FU915" s="36"/>
      <c r="FV915" s="36"/>
      <c r="FW915" s="36"/>
      <c r="FX915" s="36"/>
      <c r="FY915" s="36"/>
      <c r="FZ915" s="36"/>
      <c r="GA915" s="36"/>
      <c r="GB915" s="36"/>
      <c r="GC915" s="36"/>
      <c r="GD915" s="36"/>
      <c r="GE915" s="36"/>
      <c r="GF915" s="36"/>
      <c r="GG915" s="36"/>
      <c r="GH915" s="36"/>
      <c r="GI915" s="36"/>
      <c r="GJ915" s="36"/>
      <c r="GK915" s="36"/>
      <c r="GL915" s="36"/>
      <c r="GM915" s="36"/>
      <c r="GN915" s="36"/>
      <c r="GO915" s="36"/>
      <c r="GP915" s="36"/>
      <c r="GQ915" s="36"/>
      <c r="GR915" s="36"/>
      <c r="GS915" s="36"/>
      <c r="GT915" s="36"/>
      <c r="GU915" s="36"/>
      <c r="GV915" s="36"/>
      <c r="GW915" s="36"/>
      <c r="GX915" s="36"/>
      <c r="GY915" s="36"/>
      <c r="GZ915" s="36"/>
      <c r="HA915" s="36"/>
      <c r="HB915" s="36"/>
      <c r="HC915" s="36"/>
    </row>
    <row r="916" spans="1:211" s="38" customFormat="1" x14ac:dyDescent="0.25">
      <c r="A916" s="51"/>
      <c r="B916" s="97"/>
      <c r="C916" s="98"/>
      <c r="D916" s="19"/>
      <c r="E916" s="19"/>
      <c r="F916" s="19"/>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c r="BU916" s="36"/>
      <c r="BV916" s="36"/>
      <c r="BW916" s="36"/>
      <c r="BX916" s="36"/>
      <c r="BY916" s="36"/>
      <c r="BZ916" s="36"/>
      <c r="CA916" s="36"/>
      <c r="CB916" s="36"/>
      <c r="CC916" s="36"/>
      <c r="CD916" s="36"/>
      <c r="CE916" s="36"/>
      <c r="CF916" s="36"/>
      <c r="CG916" s="36"/>
      <c r="CH916" s="36"/>
      <c r="CI916" s="36"/>
      <c r="CJ916" s="36"/>
      <c r="CK916" s="36"/>
      <c r="CL916" s="36"/>
      <c r="CM916" s="36"/>
      <c r="CN916" s="36"/>
      <c r="CO916" s="36"/>
      <c r="CP916" s="36"/>
      <c r="CQ916" s="36"/>
      <c r="CR916" s="36"/>
      <c r="CS916" s="36"/>
      <c r="CT916" s="36"/>
      <c r="CU916" s="36"/>
      <c r="CV916" s="36"/>
      <c r="CW916" s="36"/>
      <c r="CX916" s="36"/>
      <c r="CY916" s="36"/>
      <c r="CZ916" s="36"/>
      <c r="DA916" s="36"/>
      <c r="DB916" s="36"/>
      <c r="DC916" s="36"/>
      <c r="DD916" s="36"/>
      <c r="DE916" s="36"/>
      <c r="DF916" s="36"/>
      <c r="DG916" s="36"/>
      <c r="DH916" s="36"/>
      <c r="DI916" s="36"/>
      <c r="DJ916" s="36"/>
      <c r="DK916" s="36"/>
      <c r="DL916" s="36"/>
      <c r="DM916" s="36"/>
      <c r="DN916" s="36"/>
      <c r="DO916" s="36"/>
      <c r="DP916" s="36"/>
      <c r="DQ916" s="36"/>
      <c r="DR916" s="36"/>
      <c r="DS916" s="36"/>
      <c r="DT916" s="36"/>
      <c r="DU916" s="36"/>
      <c r="DV916" s="36"/>
      <c r="DW916" s="36"/>
      <c r="DX916" s="36"/>
      <c r="DY916" s="36"/>
      <c r="DZ916" s="36"/>
      <c r="EA916" s="36"/>
      <c r="EB916" s="36"/>
      <c r="EC916" s="36"/>
      <c r="ED916" s="36"/>
      <c r="EE916" s="36"/>
      <c r="EF916" s="36"/>
      <c r="EG916" s="36"/>
      <c r="EH916" s="36"/>
      <c r="EI916" s="36"/>
      <c r="EJ916" s="36"/>
      <c r="EK916" s="36"/>
      <c r="EL916" s="36"/>
      <c r="EM916" s="36"/>
      <c r="EN916" s="36"/>
      <c r="EO916" s="36"/>
      <c r="EP916" s="36"/>
      <c r="EQ916" s="36"/>
      <c r="ER916" s="36"/>
      <c r="ES916" s="36"/>
      <c r="ET916" s="36"/>
      <c r="EU916" s="36"/>
      <c r="EV916" s="36"/>
      <c r="EW916" s="36"/>
      <c r="EX916" s="36"/>
      <c r="EY916" s="36"/>
      <c r="EZ916" s="36"/>
      <c r="FA916" s="36"/>
      <c r="FB916" s="36"/>
      <c r="FC916" s="36"/>
      <c r="FD916" s="36"/>
      <c r="FE916" s="36"/>
      <c r="FF916" s="36"/>
      <c r="FG916" s="36"/>
      <c r="FH916" s="36"/>
      <c r="FI916" s="36"/>
      <c r="FJ916" s="36"/>
      <c r="FK916" s="36"/>
      <c r="FL916" s="36"/>
      <c r="FM916" s="36"/>
      <c r="FN916" s="36"/>
      <c r="FO916" s="36"/>
      <c r="FP916" s="36"/>
      <c r="FQ916" s="36"/>
      <c r="FR916" s="36"/>
      <c r="FS916" s="36"/>
      <c r="FT916" s="36"/>
      <c r="FU916" s="36"/>
      <c r="FV916" s="36"/>
      <c r="FW916" s="36"/>
      <c r="FX916" s="36"/>
      <c r="FY916" s="36"/>
      <c r="FZ916" s="36"/>
      <c r="GA916" s="36"/>
      <c r="GB916" s="36"/>
      <c r="GC916" s="36"/>
      <c r="GD916" s="36"/>
      <c r="GE916" s="36"/>
      <c r="GF916" s="36"/>
      <c r="GG916" s="36"/>
      <c r="GH916" s="36"/>
      <c r="GI916" s="36"/>
      <c r="GJ916" s="36"/>
      <c r="GK916" s="36"/>
      <c r="GL916" s="36"/>
      <c r="GM916" s="36"/>
      <c r="GN916" s="36"/>
      <c r="GO916" s="36"/>
      <c r="GP916" s="36"/>
      <c r="GQ916" s="36"/>
      <c r="GR916" s="36"/>
      <c r="GS916" s="36"/>
      <c r="GT916" s="36"/>
      <c r="GU916" s="36"/>
      <c r="GV916" s="36"/>
      <c r="GW916" s="36"/>
      <c r="GX916" s="36"/>
      <c r="GY916" s="36"/>
      <c r="GZ916" s="36"/>
      <c r="HA916" s="36"/>
      <c r="HB916" s="36"/>
      <c r="HC916" s="36"/>
    </row>
    <row r="917" spans="1:211" s="38" customFormat="1" x14ac:dyDescent="0.25">
      <c r="A917" s="51"/>
      <c r="B917" s="97"/>
      <c r="C917" s="98"/>
      <c r="D917" s="19"/>
      <c r="E917" s="19"/>
      <c r="F917" s="19"/>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c r="BU917" s="36"/>
      <c r="BV917" s="36"/>
      <c r="BW917" s="36"/>
      <c r="BX917" s="36"/>
      <c r="BY917" s="36"/>
      <c r="BZ917" s="36"/>
      <c r="CA917" s="36"/>
      <c r="CB917" s="36"/>
      <c r="CC917" s="36"/>
      <c r="CD917" s="36"/>
      <c r="CE917" s="36"/>
      <c r="CF917" s="36"/>
      <c r="CG917" s="36"/>
      <c r="CH917" s="36"/>
      <c r="CI917" s="36"/>
      <c r="CJ917" s="36"/>
      <c r="CK917" s="36"/>
      <c r="CL917" s="36"/>
      <c r="CM917" s="36"/>
      <c r="CN917" s="36"/>
      <c r="CO917" s="36"/>
      <c r="CP917" s="36"/>
      <c r="CQ917" s="36"/>
      <c r="CR917" s="36"/>
      <c r="CS917" s="36"/>
      <c r="CT917" s="36"/>
      <c r="CU917" s="36"/>
      <c r="CV917" s="36"/>
      <c r="CW917" s="36"/>
      <c r="CX917" s="36"/>
      <c r="CY917" s="36"/>
      <c r="CZ917" s="36"/>
      <c r="DA917" s="36"/>
      <c r="DB917" s="36"/>
      <c r="DC917" s="36"/>
      <c r="DD917" s="36"/>
      <c r="DE917" s="36"/>
      <c r="DF917" s="36"/>
      <c r="DG917" s="36"/>
      <c r="DH917" s="36"/>
      <c r="DI917" s="36"/>
      <c r="DJ917" s="36"/>
      <c r="DK917" s="36"/>
      <c r="DL917" s="36"/>
      <c r="DM917" s="36"/>
      <c r="DN917" s="36"/>
      <c r="DO917" s="36"/>
      <c r="DP917" s="36"/>
      <c r="DQ917" s="36"/>
      <c r="DR917" s="36"/>
      <c r="DS917" s="36"/>
      <c r="DT917" s="36"/>
      <c r="DU917" s="36"/>
      <c r="DV917" s="36"/>
      <c r="DW917" s="36"/>
      <c r="DX917" s="36"/>
      <c r="DY917" s="36"/>
      <c r="DZ917" s="36"/>
      <c r="EA917" s="36"/>
      <c r="EB917" s="36"/>
      <c r="EC917" s="36"/>
      <c r="ED917" s="36"/>
      <c r="EE917" s="36"/>
      <c r="EF917" s="36"/>
      <c r="EG917" s="36"/>
      <c r="EH917" s="36"/>
      <c r="EI917" s="36"/>
      <c r="EJ917" s="36"/>
      <c r="EK917" s="36"/>
      <c r="EL917" s="36"/>
      <c r="EM917" s="36"/>
      <c r="EN917" s="36"/>
      <c r="EO917" s="36"/>
      <c r="EP917" s="36"/>
      <c r="EQ917" s="36"/>
      <c r="ER917" s="36"/>
      <c r="ES917" s="36"/>
      <c r="ET917" s="36"/>
      <c r="EU917" s="36"/>
      <c r="EV917" s="36"/>
      <c r="EW917" s="36"/>
      <c r="EX917" s="36"/>
      <c r="EY917" s="36"/>
      <c r="EZ917" s="36"/>
      <c r="FA917" s="36"/>
      <c r="FB917" s="36"/>
      <c r="FC917" s="36"/>
      <c r="FD917" s="36"/>
      <c r="FE917" s="36"/>
      <c r="FF917" s="36"/>
      <c r="FG917" s="36"/>
      <c r="FH917" s="36"/>
      <c r="FI917" s="36"/>
      <c r="FJ917" s="36"/>
      <c r="FK917" s="36"/>
      <c r="FL917" s="36"/>
      <c r="FM917" s="36"/>
      <c r="FN917" s="36"/>
      <c r="FO917" s="36"/>
      <c r="FP917" s="36"/>
      <c r="FQ917" s="36"/>
      <c r="FR917" s="36"/>
      <c r="FS917" s="36"/>
      <c r="FT917" s="36"/>
      <c r="FU917" s="36"/>
      <c r="FV917" s="36"/>
      <c r="FW917" s="36"/>
      <c r="FX917" s="36"/>
      <c r="FY917" s="36"/>
      <c r="FZ917" s="36"/>
      <c r="GA917" s="36"/>
      <c r="GB917" s="36"/>
      <c r="GC917" s="36"/>
      <c r="GD917" s="36"/>
      <c r="GE917" s="36"/>
      <c r="GF917" s="36"/>
      <c r="GG917" s="36"/>
      <c r="GH917" s="36"/>
      <c r="GI917" s="36"/>
      <c r="GJ917" s="36"/>
      <c r="GK917" s="36"/>
      <c r="GL917" s="36"/>
      <c r="GM917" s="36"/>
      <c r="GN917" s="36"/>
      <c r="GO917" s="36"/>
      <c r="GP917" s="36"/>
      <c r="GQ917" s="36"/>
      <c r="GR917" s="36"/>
      <c r="GS917" s="36"/>
      <c r="GT917" s="36"/>
      <c r="GU917" s="36"/>
      <c r="GV917" s="36"/>
      <c r="GW917" s="36"/>
      <c r="GX917" s="36"/>
      <c r="GY917" s="36"/>
      <c r="GZ917" s="36"/>
      <c r="HA917" s="36"/>
      <c r="HB917" s="36"/>
      <c r="HC917" s="36"/>
    </row>
    <row r="918" spans="1:211" s="38" customFormat="1" x14ac:dyDescent="0.25">
      <c r="A918" s="51"/>
      <c r="B918" s="97"/>
      <c r="C918" s="98"/>
      <c r="D918" s="19"/>
      <c r="E918" s="19"/>
      <c r="F918" s="19"/>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c r="BU918" s="36"/>
      <c r="BV918" s="36"/>
      <c r="BW918" s="36"/>
      <c r="BX918" s="36"/>
      <c r="BY918" s="36"/>
      <c r="BZ918" s="36"/>
      <c r="CA918" s="36"/>
      <c r="CB918" s="36"/>
      <c r="CC918" s="36"/>
      <c r="CD918" s="36"/>
      <c r="CE918" s="36"/>
      <c r="CF918" s="36"/>
      <c r="CG918" s="36"/>
      <c r="CH918" s="36"/>
      <c r="CI918" s="36"/>
      <c r="CJ918" s="36"/>
      <c r="CK918" s="36"/>
      <c r="CL918" s="36"/>
      <c r="CM918" s="36"/>
      <c r="CN918" s="36"/>
      <c r="CO918" s="36"/>
      <c r="CP918" s="36"/>
      <c r="CQ918" s="36"/>
      <c r="CR918" s="36"/>
      <c r="CS918" s="36"/>
      <c r="CT918" s="36"/>
      <c r="CU918" s="36"/>
      <c r="CV918" s="36"/>
      <c r="CW918" s="36"/>
      <c r="CX918" s="36"/>
      <c r="CY918" s="36"/>
      <c r="CZ918" s="36"/>
      <c r="DA918" s="36"/>
      <c r="DB918" s="36"/>
      <c r="DC918" s="36"/>
      <c r="DD918" s="36"/>
      <c r="DE918" s="36"/>
      <c r="DF918" s="36"/>
      <c r="DG918" s="36"/>
      <c r="DH918" s="36"/>
      <c r="DI918" s="36"/>
      <c r="DJ918" s="36"/>
      <c r="DK918" s="36"/>
      <c r="DL918" s="36"/>
      <c r="DM918" s="36"/>
      <c r="DN918" s="36"/>
      <c r="DO918" s="36"/>
      <c r="DP918" s="36"/>
      <c r="DQ918" s="36"/>
      <c r="DR918" s="36"/>
      <c r="DS918" s="36"/>
      <c r="DT918" s="36"/>
      <c r="DU918" s="36"/>
      <c r="DV918" s="36"/>
      <c r="DW918" s="36"/>
      <c r="DX918" s="36"/>
      <c r="DY918" s="36"/>
      <c r="DZ918" s="36"/>
      <c r="EA918" s="36"/>
      <c r="EB918" s="36"/>
      <c r="EC918" s="36"/>
      <c r="ED918" s="36"/>
      <c r="EE918" s="36"/>
      <c r="EF918" s="36"/>
      <c r="EG918" s="36"/>
      <c r="EH918" s="36"/>
      <c r="EI918" s="36"/>
      <c r="EJ918" s="36"/>
      <c r="EK918" s="36"/>
      <c r="EL918" s="36"/>
      <c r="EM918" s="36"/>
      <c r="EN918" s="36"/>
      <c r="EO918" s="36"/>
      <c r="EP918" s="36"/>
      <c r="EQ918" s="36"/>
      <c r="ER918" s="36"/>
      <c r="ES918" s="36"/>
      <c r="ET918" s="36"/>
      <c r="EU918" s="36"/>
      <c r="EV918" s="36"/>
      <c r="EW918" s="36"/>
      <c r="EX918" s="36"/>
      <c r="EY918" s="36"/>
      <c r="EZ918" s="36"/>
      <c r="FA918" s="36"/>
      <c r="FB918" s="36"/>
      <c r="FC918" s="36"/>
      <c r="FD918" s="36"/>
      <c r="FE918" s="36"/>
      <c r="FF918" s="36"/>
      <c r="FG918" s="36"/>
      <c r="FH918" s="36"/>
      <c r="FI918" s="36"/>
      <c r="FJ918" s="36"/>
      <c r="FK918" s="36"/>
      <c r="FL918" s="36"/>
      <c r="FM918" s="36"/>
      <c r="FN918" s="36"/>
      <c r="FO918" s="36"/>
      <c r="FP918" s="36"/>
      <c r="FQ918" s="36"/>
      <c r="FR918" s="36"/>
      <c r="FS918" s="36"/>
      <c r="FT918" s="36"/>
      <c r="FU918" s="36"/>
      <c r="FV918" s="36"/>
      <c r="FW918" s="36"/>
      <c r="FX918" s="36"/>
      <c r="FY918" s="36"/>
      <c r="FZ918" s="36"/>
      <c r="GA918" s="36"/>
      <c r="GB918" s="36"/>
      <c r="GC918" s="36"/>
      <c r="GD918" s="36"/>
      <c r="GE918" s="36"/>
      <c r="GF918" s="36"/>
      <c r="GG918" s="36"/>
      <c r="GH918" s="36"/>
      <c r="GI918" s="36"/>
      <c r="GJ918" s="36"/>
      <c r="GK918" s="36"/>
      <c r="GL918" s="36"/>
      <c r="GM918" s="36"/>
      <c r="GN918" s="36"/>
      <c r="GO918" s="36"/>
      <c r="GP918" s="36"/>
      <c r="GQ918" s="36"/>
      <c r="GR918" s="36"/>
      <c r="GS918" s="36"/>
      <c r="GT918" s="36"/>
      <c r="GU918" s="36"/>
      <c r="GV918" s="36"/>
      <c r="GW918" s="36"/>
      <c r="GX918" s="36"/>
      <c r="GY918" s="36"/>
      <c r="GZ918" s="36"/>
      <c r="HA918" s="36"/>
      <c r="HB918" s="36"/>
      <c r="HC918" s="36"/>
    </row>
    <row r="919" spans="1:211" s="38" customFormat="1" x14ac:dyDescent="0.25">
      <c r="A919" s="51"/>
      <c r="B919" s="97"/>
      <c r="C919" s="98"/>
      <c r="D919" s="19"/>
      <c r="E919" s="19"/>
      <c r="F919" s="19"/>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c r="BU919" s="36"/>
      <c r="BV919" s="36"/>
      <c r="BW919" s="36"/>
      <c r="BX919" s="36"/>
      <c r="BY919" s="36"/>
      <c r="BZ919" s="36"/>
      <c r="CA919" s="36"/>
      <c r="CB919" s="36"/>
      <c r="CC919" s="36"/>
      <c r="CD919" s="36"/>
      <c r="CE919" s="36"/>
      <c r="CF919" s="36"/>
      <c r="CG919" s="36"/>
      <c r="CH919" s="36"/>
      <c r="CI919" s="36"/>
      <c r="CJ919" s="36"/>
      <c r="CK919" s="36"/>
      <c r="CL919" s="36"/>
      <c r="CM919" s="36"/>
      <c r="CN919" s="36"/>
      <c r="CO919" s="36"/>
      <c r="CP919" s="36"/>
      <c r="CQ919" s="36"/>
      <c r="CR919" s="36"/>
      <c r="CS919" s="36"/>
      <c r="CT919" s="36"/>
      <c r="CU919" s="36"/>
      <c r="CV919" s="36"/>
      <c r="CW919" s="36"/>
      <c r="CX919" s="36"/>
      <c r="CY919" s="36"/>
      <c r="CZ919" s="36"/>
      <c r="DA919" s="36"/>
      <c r="DB919" s="36"/>
      <c r="DC919" s="36"/>
      <c r="DD919" s="36"/>
      <c r="DE919" s="36"/>
      <c r="DF919" s="36"/>
      <c r="DG919" s="36"/>
      <c r="DH919" s="36"/>
      <c r="DI919" s="36"/>
      <c r="DJ919" s="36"/>
      <c r="DK919" s="36"/>
      <c r="DL919" s="36"/>
      <c r="DM919" s="36"/>
      <c r="DN919" s="36"/>
      <c r="DO919" s="36"/>
      <c r="DP919" s="36"/>
      <c r="DQ919" s="36"/>
      <c r="DR919" s="36"/>
      <c r="DS919" s="36"/>
      <c r="DT919" s="36"/>
      <c r="DU919" s="36"/>
      <c r="DV919" s="36"/>
      <c r="DW919" s="36"/>
      <c r="DX919" s="36"/>
      <c r="DY919" s="36"/>
      <c r="DZ919" s="36"/>
      <c r="EA919" s="36"/>
      <c r="EB919" s="36"/>
      <c r="EC919" s="36"/>
      <c r="ED919" s="36"/>
      <c r="EE919" s="36"/>
      <c r="EF919" s="36"/>
      <c r="EG919" s="36"/>
      <c r="EH919" s="36"/>
      <c r="EI919" s="36"/>
      <c r="EJ919" s="36"/>
      <c r="EK919" s="36"/>
      <c r="EL919" s="36"/>
      <c r="EM919" s="36"/>
      <c r="EN919" s="36"/>
      <c r="EO919" s="36"/>
      <c r="EP919" s="36"/>
      <c r="EQ919" s="36"/>
      <c r="ER919" s="36"/>
      <c r="ES919" s="36"/>
      <c r="ET919" s="36"/>
      <c r="EU919" s="36"/>
      <c r="EV919" s="36"/>
      <c r="EW919" s="36"/>
      <c r="EX919" s="36"/>
      <c r="EY919" s="36"/>
      <c r="EZ919" s="36"/>
      <c r="FA919" s="36"/>
      <c r="FB919" s="36"/>
      <c r="FC919" s="36"/>
      <c r="FD919" s="36"/>
      <c r="FE919" s="36"/>
      <c r="FF919" s="36"/>
      <c r="FG919" s="36"/>
      <c r="FH919" s="36"/>
      <c r="FI919" s="36"/>
      <c r="FJ919" s="36"/>
      <c r="FK919" s="36"/>
      <c r="FL919" s="36"/>
      <c r="FM919" s="36"/>
      <c r="FN919" s="36"/>
      <c r="FO919" s="36"/>
      <c r="FP919" s="36"/>
      <c r="FQ919" s="36"/>
      <c r="FR919" s="36"/>
      <c r="FS919" s="36"/>
      <c r="FT919" s="36"/>
      <c r="FU919" s="36"/>
      <c r="FV919" s="36"/>
      <c r="FW919" s="36"/>
      <c r="FX919" s="36"/>
      <c r="FY919" s="36"/>
      <c r="FZ919" s="36"/>
      <c r="GA919" s="36"/>
      <c r="GB919" s="36"/>
      <c r="GC919" s="36"/>
      <c r="GD919" s="36"/>
      <c r="GE919" s="36"/>
      <c r="GF919" s="36"/>
      <c r="GG919" s="36"/>
      <c r="GH919" s="36"/>
      <c r="GI919" s="36"/>
      <c r="GJ919" s="36"/>
      <c r="GK919" s="36"/>
      <c r="GL919" s="36"/>
      <c r="GM919" s="36"/>
      <c r="GN919" s="36"/>
      <c r="GO919" s="36"/>
      <c r="GP919" s="36"/>
      <c r="GQ919" s="36"/>
      <c r="GR919" s="36"/>
      <c r="GS919" s="36"/>
      <c r="GT919" s="36"/>
      <c r="GU919" s="36"/>
      <c r="GV919" s="36"/>
      <c r="GW919" s="36"/>
      <c r="GX919" s="36"/>
      <c r="GY919" s="36"/>
      <c r="GZ919" s="36"/>
      <c r="HA919" s="36"/>
      <c r="HB919" s="36"/>
      <c r="HC919" s="36"/>
    </row>
    <row r="920" spans="1:211" s="38" customFormat="1" x14ac:dyDescent="0.25">
      <c r="A920" s="51"/>
      <c r="B920" s="97"/>
      <c r="C920" s="98"/>
      <c r="D920" s="19"/>
      <c r="E920" s="19"/>
      <c r="F920" s="19"/>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c r="BU920" s="36"/>
      <c r="BV920" s="36"/>
      <c r="BW920" s="36"/>
      <c r="BX920" s="36"/>
      <c r="BY920" s="36"/>
      <c r="BZ920" s="36"/>
      <c r="CA920" s="36"/>
      <c r="CB920" s="36"/>
      <c r="CC920" s="36"/>
      <c r="CD920" s="36"/>
      <c r="CE920" s="36"/>
      <c r="CF920" s="36"/>
      <c r="CG920" s="36"/>
      <c r="CH920" s="36"/>
      <c r="CI920" s="36"/>
      <c r="CJ920" s="36"/>
      <c r="CK920" s="36"/>
      <c r="CL920" s="36"/>
      <c r="CM920" s="36"/>
      <c r="CN920" s="36"/>
      <c r="CO920" s="36"/>
      <c r="CP920" s="36"/>
      <c r="CQ920" s="36"/>
      <c r="CR920" s="36"/>
      <c r="CS920" s="36"/>
      <c r="CT920" s="36"/>
      <c r="CU920" s="36"/>
      <c r="CV920" s="36"/>
      <c r="CW920" s="36"/>
      <c r="CX920" s="36"/>
      <c r="CY920" s="36"/>
      <c r="CZ920" s="36"/>
      <c r="DA920" s="36"/>
      <c r="DB920" s="36"/>
      <c r="DC920" s="36"/>
      <c r="DD920" s="36"/>
      <c r="DE920" s="36"/>
      <c r="DF920" s="36"/>
      <c r="DG920" s="36"/>
      <c r="DH920" s="36"/>
      <c r="DI920" s="36"/>
      <c r="DJ920" s="36"/>
      <c r="DK920" s="36"/>
      <c r="DL920" s="36"/>
      <c r="DM920" s="36"/>
      <c r="DN920" s="36"/>
      <c r="DO920" s="36"/>
      <c r="DP920" s="36"/>
      <c r="DQ920" s="36"/>
      <c r="DR920" s="36"/>
      <c r="DS920" s="36"/>
      <c r="DT920" s="36"/>
      <c r="DU920" s="36"/>
      <c r="DV920" s="36"/>
      <c r="DW920" s="36"/>
      <c r="DX920" s="36"/>
      <c r="DY920" s="36"/>
      <c r="DZ920" s="36"/>
      <c r="EA920" s="36"/>
      <c r="EB920" s="36"/>
      <c r="EC920" s="36"/>
      <c r="ED920" s="36"/>
      <c r="EE920" s="36"/>
      <c r="EF920" s="36"/>
      <c r="EG920" s="36"/>
      <c r="EH920" s="36"/>
      <c r="EI920" s="36"/>
      <c r="EJ920" s="36"/>
      <c r="EK920" s="36"/>
      <c r="EL920" s="36"/>
      <c r="EM920" s="36"/>
      <c r="EN920" s="36"/>
      <c r="EO920" s="36"/>
      <c r="EP920" s="36"/>
      <c r="EQ920" s="36"/>
      <c r="ER920" s="36"/>
      <c r="ES920" s="36"/>
      <c r="ET920" s="36"/>
      <c r="EU920" s="36"/>
      <c r="EV920" s="36"/>
      <c r="EW920" s="36"/>
      <c r="EX920" s="36"/>
      <c r="EY920" s="36"/>
      <c r="EZ920" s="36"/>
      <c r="FA920" s="36"/>
      <c r="FB920" s="36"/>
      <c r="FC920" s="36"/>
      <c r="FD920" s="36"/>
      <c r="FE920" s="36"/>
      <c r="FF920" s="36"/>
      <c r="FG920" s="36"/>
      <c r="FH920" s="36"/>
      <c r="FI920" s="36"/>
      <c r="FJ920" s="36"/>
      <c r="FK920" s="36"/>
      <c r="FL920" s="36"/>
      <c r="FM920" s="36"/>
      <c r="FN920" s="36"/>
      <c r="FO920" s="36"/>
      <c r="FP920" s="36"/>
      <c r="FQ920" s="36"/>
      <c r="FR920" s="36"/>
      <c r="FS920" s="36"/>
      <c r="FT920" s="36"/>
      <c r="FU920" s="36"/>
      <c r="FV920" s="36"/>
      <c r="FW920" s="36"/>
      <c r="FX920" s="36"/>
      <c r="FY920" s="36"/>
      <c r="FZ920" s="36"/>
      <c r="GA920" s="36"/>
      <c r="GB920" s="36"/>
      <c r="GC920" s="36"/>
      <c r="GD920" s="36"/>
      <c r="GE920" s="36"/>
      <c r="GF920" s="36"/>
      <c r="GG920" s="36"/>
      <c r="GH920" s="36"/>
      <c r="GI920" s="36"/>
      <c r="GJ920" s="36"/>
      <c r="GK920" s="36"/>
      <c r="GL920" s="36"/>
      <c r="GM920" s="36"/>
      <c r="GN920" s="36"/>
      <c r="GO920" s="36"/>
      <c r="GP920" s="36"/>
      <c r="GQ920" s="36"/>
      <c r="GR920" s="36"/>
      <c r="GS920" s="36"/>
      <c r="GT920" s="36"/>
      <c r="GU920" s="36"/>
      <c r="GV920" s="36"/>
      <c r="GW920" s="36"/>
      <c r="GX920" s="36"/>
      <c r="GY920" s="36"/>
      <c r="GZ920" s="36"/>
      <c r="HA920" s="36"/>
      <c r="HB920" s="36"/>
      <c r="HC920" s="36"/>
    </row>
    <row r="921" spans="1:211" s="38" customFormat="1" x14ac:dyDescent="0.25">
      <c r="A921" s="51"/>
      <c r="B921" s="97"/>
      <c r="C921" s="98"/>
      <c r="D921" s="19"/>
      <c r="E921" s="19"/>
      <c r="F921" s="19"/>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c r="BU921" s="36"/>
      <c r="BV921" s="36"/>
      <c r="BW921" s="36"/>
      <c r="BX921" s="36"/>
      <c r="BY921" s="36"/>
      <c r="BZ921" s="36"/>
      <c r="CA921" s="36"/>
      <c r="CB921" s="36"/>
      <c r="CC921" s="36"/>
      <c r="CD921" s="36"/>
      <c r="CE921" s="36"/>
      <c r="CF921" s="36"/>
      <c r="CG921" s="36"/>
      <c r="CH921" s="36"/>
      <c r="CI921" s="36"/>
      <c r="CJ921" s="36"/>
      <c r="CK921" s="36"/>
      <c r="CL921" s="36"/>
      <c r="CM921" s="36"/>
      <c r="CN921" s="36"/>
      <c r="CO921" s="36"/>
      <c r="CP921" s="36"/>
      <c r="CQ921" s="36"/>
      <c r="CR921" s="36"/>
      <c r="CS921" s="36"/>
      <c r="CT921" s="36"/>
      <c r="CU921" s="36"/>
      <c r="CV921" s="36"/>
      <c r="CW921" s="36"/>
      <c r="CX921" s="36"/>
      <c r="CY921" s="36"/>
      <c r="CZ921" s="36"/>
      <c r="DA921" s="36"/>
      <c r="DB921" s="36"/>
      <c r="DC921" s="36"/>
      <c r="DD921" s="36"/>
      <c r="DE921" s="36"/>
      <c r="DF921" s="36"/>
      <c r="DG921" s="36"/>
      <c r="DH921" s="36"/>
      <c r="DI921" s="36"/>
      <c r="DJ921" s="36"/>
      <c r="DK921" s="36"/>
      <c r="DL921" s="36"/>
      <c r="DM921" s="36"/>
      <c r="DN921" s="36"/>
      <c r="DO921" s="36"/>
      <c r="DP921" s="36"/>
      <c r="DQ921" s="36"/>
      <c r="DR921" s="36"/>
      <c r="DS921" s="36"/>
      <c r="DT921" s="36"/>
      <c r="DU921" s="36"/>
      <c r="DV921" s="36"/>
      <c r="DW921" s="36"/>
      <c r="DX921" s="36"/>
      <c r="DY921" s="36"/>
      <c r="DZ921" s="36"/>
      <c r="EA921" s="36"/>
      <c r="EB921" s="36"/>
      <c r="EC921" s="36"/>
      <c r="ED921" s="36"/>
      <c r="EE921" s="36"/>
      <c r="EF921" s="36"/>
      <c r="EG921" s="36"/>
      <c r="EH921" s="36"/>
      <c r="EI921" s="36"/>
      <c r="EJ921" s="36"/>
      <c r="EK921" s="36"/>
      <c r="EL921" s="36"/>
      <c r="EM921" s="36"/>
      <c r="EN921" s="36"/>
      <c r="EO921" s="36"/>
      <c r="EP921" s="36"/>
      <c r="EQ921" s="36"/>
      <c r="ER921" s="36"/>
      <c r="ES921" s="36"/>
      <c r="ET921" s="36"/>
      <c r="EU921" s="36"/>
      <c r="EV921" s="36"/>
      <c r="EW921" s="36"/>
      <c r="EX921" s="36"/>
      <c r="EY921" s="36"/>
      <c r="EZ921" s="36"/>
      <c r="FA921" s="36"/>
      <c r="FB921" s="36"/>
      <c r="FC921" s="36"/>
      <c r="FD921" s="36"/>
      <c r="FE921" s="36"/>
      <c r="FF921" s="36"/>
      <c r="FG921" s="36"/>
      <c r="FH921" s="36"/>
      <c r="FI921" s="36"/>
      <c r="FJ921" s="36"/>
      <c r="FK921" s="36"/>
      <c r="FL921" s="36"/>
      <c r="FM921" s="36"/>
      <c r="FN921" s="36"/>
      <c r="FO921" s="36"/>
      <c r="FP921" s="36"/>
      <c r="FQ921" s="36"/>
      <c r="FR921" s="36"/>
      <c r="FS921" s="36"/>
      <c r="FT921" s="36"/>
      <c r="FU921" s="36"/>
      <c r="FV921" s="36"/>
      <c r="FW921" s="36"/>
      <c r="FX921" s="36"/>
      <c r="FY921" s="36"/>
      <c r="FZ921" s="36"/>
      <c r="GA921" s="36"/>
      <c r="GB921" s="36"/>
      <c r="GC921" s="36"/>
      <c r="GD921" s="36"/>
      <c r="GE921" s="36"/>
      <c r="GF921" s="36"/>
      <c r="GG921" s="36"/>
      <c r="GH921" s="36"/>
      <c r="GI921" s="36"/>
      <c r="GJ921" s="36"/>
      <c r="GK921" s="36"/>
      <c r="GL921" s="36"/>
      <c r="GM921" s="36"/>
      <c r="GN921" s="36"/>
      <c r="GO921" s="36"/>
      <c r="GP921" s="36"/>
      <c r="GQ921" s="36"/>
      <c r="GR921" s="36"/>
      <c r="GS921" s="36"/>
      <c r="GT921" s="36"/>
      <c r="GU921" s="36"/>
      <c r="GV921" s="36"/>
      <c r="GW921" s="36"/>
      <c r="GX921" s="36"/>
      <c r="GY921" s="36"/>
      <c r="GZ921" s="36"/>
      <c r="HA921" s="36"/>
      <c r="HB921" s="36"/>
      <c r="HC921" s="36"/>
    </row>
    <row r="922" spans="1:211" s="38" customFormat="1" x14ac:dyDescent="0.25">
      <c r="A922" s="51"/>
      <c r="B922" s="97"/>
      <c r="C922" s="98"/>
      <c r="D922" s="19"/>
      <c r="E922" s="19"/>
      <c r="F922" s="19"/>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c r="BU922" s="36"/>
      <c r="BV922" s="36"/>
      <c r="BW922" s="36"/>
      <c r="BX922" s="36"/>
      <c r="BY922" s="36"/>
      <c r="BZ922" s="36"/>
      <c r="CA922" s="36"/>
      <c r="CB922" s="36"/>
      <c r="CC922" s="36"/>
      <c r="CD922" s="36"/>
      <c r="CE922" s="36"/>
      <c r="CF922" s="36"/>
      <c r="CG922" s="36"/>
      <c r="CH922" s="36"/>
      <c r="CI922" s="36"/>
      <c r="CJ922" s="36"/>
      <c r="CK922" s="36"/>
      <c r="CL922" s="36"/>
      <c r="CM922" s="36"/>
      <c r="CN922" s="36"/>
      <c r="CO922" s="36"/>
      <c r="CP922" s="36"/>
      <c r="CQ922" s="36"/>
      <c r="CR922" s="36"/>
      <c r="CS922" s="36"/>
      <c r="CT922" s="36"/>
      <c r="CU922" s="36"/>
      <c r="CV922" s="36"/>
      <c r="CW922" s="36"/>
      <c r="CX922" s="36"/>
      <c r="CY922" s="36"/>
      <c r="CZ922" s="36"/>
      <c r="DA922" s="36"/>
      <c r="DB922" s="36"/>
      <c r="DC922" s="36"/>
      <c r="DD922" s="36"/>
      <c r="DE922" s="36"/>
      <c r="DF922" s="36"/>
      <c r="DG922" s="36"/>
      <c r="DH922" s="36"/>
      <c r="DI922" s="36"/>
      <c r="DJ922" s="36"/>
      <c r="DK922" s="36"/>
      <c r="DL922" s="36"/>
      <c r="DM922" s="36"/>
      <c r="DN922" s="36"/>
      <c r="DO922" s="36"/>
      <c r="DP922" s="36"/>
      <c r="DQ922" s="36"/>
      <c r="DR922" s="36"/>
      <c r="DS922" s="36"/>
      <c r="DT922" s="36"/>
      <c r="DU922" s="36"/>
      <c r="DV922" s="36"/>
      <c r="DW922" s="36"/>
      <c r="DX922" s="36"/>
      <c r="DY922" s="36"/>
      <c r="DZ922" s="36"/>
      <c r="EA922" s="36"/>
      <c r="EB922" s="36"/>
      <c r="EC922" s="36"/>
      <c r="ED922" s="36"/>
      <c r="EE922" s="36"/>
      <c r="EF922" s="36"/>
      <c r="EG922" s="36"/>
      <c r="EH922" s="36"/>
      <c r="EI922" s="36"/>
      <c r="EJ922" s="36"/>
      <c r="EK922" s="36"/>
      <c r="EL922" s="36"/>
      <c r="EM922" s="36"/>
      <c r="EN922" s="36"/>
      <c r="EO922" s="36"/>
      <c r="EP922" s="36"/>
      <c r="EQ922" s="36"/>
      <c r="ER922" s="36"/>
      <c r="ES922" s="36"/>
      <c r="ET922" s="36"/>
      <c r="EU922" s="36"/>
      <c r="EV922" s="36"/>
      <c r="EW922" s="36"/>
      <c r="EX922" s="36"/>
      <c r="EY922" s="36"/>
      <c r="EZ922" s="36"/>
      <c r="FA922" s="36"/>
      <c r="FB922" s="36"/>
      <c r="FC922" s="36"/>
      <c r="FD922" s="36"/>
      <c r="FE922" s="36"/>
      <c r="FF922" s="36"/>
      <c r="FG922" s="36"/>
      <c r="FH922" s="36"/>
      <c r="FI922" s="36"/>
      <c r="FJ922" s="36"/>
      <c r="FK922" s="36"/>
      <c r="FL922" s="36"/>
      <c r="FM922" s="36"/>
      <c r="FN922" s="36"/>
      <c r="FO922" s="36"/>
      <c r="FP922" s="36"/>
      <c r="FQ922" s="36"/>
      <c r="FR922" s="36"/>
      <c r="FS922" s="36"/>
      <c r="FT922" s="36"/>
      <c r="FU922" s="36"/>
      <c r="FV922" s="36"/>
      <c r="FW922" s="36"/>
      <c r="FX922" s="36"/>
      <c r="FY922" s="36"/>
      <c r="FZ922" s="36"/>
      <c r="GA922" s="36"/>
      <c r="GB922" s="36"/>
      <c r="GC922" s="36"/>
      <c r="GD922" s="36"/>
      <c r="GE922" s="36"/>
      <c r="GF922" s="36"/>
      <c r="GG922" s="36"/>
      <c r="GH922" s="36"/>
      <c r="GI922" s="36"/>
      <c r="GJ922" s="36"/>
      <c r="GK922" s="36"/>
      <c r="GL922" s="36"/>
      <c r="GM922" s="36"/>
      <c r="GN922" s="36"/>
      <c r="GO922" s="36"/>
      <c r="GP922" s="36"/>
      <c r="GQ922" s="36"/>
      <c r="GR922" s="36"/>
      <c r="GS922" s="36"/>
      <c r="GT922" s="36"/>
      <c r="GU922" s="36"/>
      <c r="GV922" s="36"/>
      <c r="GW922" s="36"/>
      <c r="GX922" s="36"/>
      <c r="GY922" s="36"/>
      <c r="GZ922" s="36"/>
      <c r="HA922" s="36"/>
      <c r="HB922" s="36"/>
      <c r="HC922" s="36"/>
    </row>
    <row r="923" spans="1:211" s="38" customFormat="1" x14ac:dyDescent="0.25">
      <c r="A923" s="51"/>
      <c r="B923" s="97"/>
      <c r="C923" s="98"/>
      <c r="D923" s="19"/>
      <c r="E923" s="19"/>
      <c r="F923" s="19"/>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c r="BU923" s="36"/>
      <c r="BV923" s="36"/>
      <c r="BW923" s="36"/>
      <c r="BX923" s="36"/>
      <c r="BY923" s="36"/>
      <c r="BZ923" s="36"/>
      <c r="CA923" s="36"/>
      <c r="CB923" s="36"/>
      <c r="CC923" s="36"/>
      <c r="CD923" s="36"/>
      <c r="CE923" s="36"/>
      <c r="CF923" s="36"/>
      <c r="CG923" s="36"/>
      <c r="CH923" s="36"/>
      <c r="CI923" s="36"/>
      <c r="CJ923" s="36"/>
      <c r="CK923" s="36"/>
      <c r="CL923" s="36"/>
      <c r="CM923" s="36"/>
      <c r="CN923" s="36"/>
      <c r="CO923" s="36"/>
      <c r="CP923" s="36"/>
      <c r="CQ923" s="36"/>
      <c r="CR923" s="36"/>
      <c r="CS923" s="36"/>
      <c r="CT923" s="36"/>
      <c r="CU923" s="36"/>
      <c r="CV923" s="36"/>
      <c r="CW923" s="36"/>
      <c r="CX923" s="36"/>
      <c r="CY923" s="36"/>
      <c r="CZ923" s="36"/>
      <c r="DA923" s="36"/>
      <c r="DB923" s="36"/>
      <c r="DC923" s="36"/>
      <c r="DD923" s="36"/>
      <c r="DE923" s="36"/>
      <c r="DF923" s="36"/>
      <c r="DG923" s="36"/>
      <c r="DH923" s="36"/>
      <c r="DI923" s="36"/>
      <c r="DJ923" s="36"/>
      <c r="DK923" s="36"/>
      <c r="DL923" s="36"/>
      <c r="DM923" s="36"/>
      <c r="DN923" s="36"/>
      <c r="DO923" s="36"/>
      <c r="DP923" s="36"/>
      <c r="DQ923" s="36"/>
      <c r="DR923" s="36"/>
      <c r="DS923" s="36"/>
      <c r="DT923" s="36"/>
      <c r="DU923" s="36"/>
      <c r="DV923" s="36"/>
      <c r="DW923" s="36"/>
      <c r="DX923" s="36"/>
      <c r="DY923" s="36"/>
      <c r="DZ923" s="36"/>
      <c r="EA923" s="36"/>
      <c r="EB923" s="36"/>
      <c r="EC923" s="36"/>
      <c r="ED923" s="36"/>
      <c r="EE923" s="36"/>
      <c r="EF923" s="36"/>
      <c r="EG923" s="36"/>
      <c r="EH923" s="36"/>
      <c r="EI923" s="36"/>
      <c r="EJ923" s="36"/>
      <c r="EK923" s="36"/>
      <c r="EL923" s="36"/>
      <c r="EM923" s="36"/>
      <c r="EN923" s="36"/>
      <c r="EO923" s="36"/>
      <c r="EP923" s="36"/>
      <c r="EQ923" s="36"/>
      <c r="ER923" s="36"/>
      <c r="ES923" s="36"/>
      <c r="ET923" s="36"/>
      <c r="EU923" s="36"/>
      <c r="EV923" s="36"/>
      <c r="EW923" s="36"/>
      <c r="EX923" s="36"/>
      <c r="EY923" s="36"/>
      <c r="EZ923" s="36"/>
      <c r="FA923" s="36"/>
      <c r="FB923" s="36"/>
      <c r="FC923" s="36"/>
      <c r="FD923" s="36"/>
      <c r="FE923" s="36"/>
      <c r="FF923" s="36"/>
      <c r="FG923" s="36"/>
      <c r="FH923" s="36"/>
      <c r="FI923" s="36"/>
      <c r="FJ923" s="36"/>
      <c r="FK923" s="36"/>
      <c r="FL923" s="36"/>
      <c r="FM923" s="36"/>
      <c r="FN923" s="36"/>
      <c r="FO923" s="36"/>
      <c r="FP923" s="36"/>
      <c r="FQ923" s="36"/>
      <c r="FR923" s="36"/>
      <c r="FS923" s="36"/>
      <c r="FT923" s="36"/>
      <c r="FU923" s="36"/>
      <c r="FV923" s="36"/>
      <c r="FW923" s="36"/>
      <c r="FX923" s="36"/>
      <c r="FY923" s="36"/>
      <c r="FZ923" s="36"/>
      <c r="GA923" s="36"/>
      <c r="GB923" s="36"/>
      <c r="GC923" s="36"/>
      <c r="GD923" s="36"/>
      <c r="GE923" s="36"/>
      <c r="GF923" s="36"/>
      <c r="GG923" s="36"/>
      <c r="GH923" s="36"/>
      <c r="GI923" s="36"/>
      <c r="GJ923" s="36"/>
      <c r="GK923" s="36"/>
      <c r="GL923" s="36"/>
      <c r="GM923" s="36"/>
      <c r="GN923" s="36"/>
      <c r="GO923" s="36"/>
      <c r="GP923" s="36"/>
      <c r="GQ923" s="36"/>
      <c r="GR923" s="36"/>
      <c r="GS923" s="36"/>
      <c r="GT923" s="36"/>
      <c r="GU923" s="36"/>
      <c r="GV923" s="36"/>
      <c r="GW923" s="36"/>
      <c r="GX923" s="36"/>
      <c r="GY923" s="36"/>
      <c r="GZ923" s="36"/>
      <c r="HA923" s="36"/>
      <c r="HB923" s="36"/>
      <c r="HC923" s="36"/>
    </row>
    <row r="924" spans="1:211" s="38" customFormat="1" x14ac:dyDescent="0.25">
      <c r="A924" s="51"/>
      <c r="B924" s="97"/>
      <c r="C924" s="98"/>
      <c r="D924" s="19"/>
      <c r="E924" s="19"/>
      <c r="F924" s="19"/>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c r="BU924" s="36"/>
      <c r="BV924" s="36"/>
      <c r="BW924" s="36"/>
      <c r="BX924" s="36"/>
      <c r="BY924" s="36"/>
      <c r="BZ924" s="36"/>
      <c r="CA924" s="36"/>
      <c r="CB924" s="36"/>
      <c r="CC924" s="36"/>
      <c r="CD924" s="36"/>
      <c r="CE924" s="36"/>
      <c r="CF924" s="36"/>
      <c r="CG924" s="36"/>
      <c r="CH924" s="36"/>
      <c r="CI924" s="36"/>
      <c r="CJ924" s="36"/>
      <c r="CK924" s="36"/>
      <c r="CL924" s="36"/>
      <c r="CM924" s="36"/>
      <c r="CN924" s="36"/>
      <c r="CO924" s="36"/>
      <c r="CP924" s="36"/>
      <c r="CQ924" s="36"/>
      <c r="CR924" s="36"/>
      <c r="CS924" s="36"/>
      <c r="CT924" s="36"/>
      <c r="CU924" s="36"/>
      <c r="CV924" s="36"/>
      <c r="CW924" s="36"/>
      <c r="CX924" s="36"/>
      <c r="CY924" s="36"/>
      <c r="CZ924" s="36"/>
      <c r="DA924" s="36"/>
      <c r="DB924" s="36"/>
      <c r="DC924" s="36"/>
      <c r="DD924" s="36"/>
      <c r="DE924" s="36"/>
      <c r="DF924" s="36"/>
      <c r="DG924" s="36"/>
      <c r="DH924" s="36"/>
      <c r="DI924" s="36"/>
      <c r="DJ924" s="36"/>
      <c r="DK924" s="36"/>
      <c r="DL924" s="36"/>
      <c r="DM924" s="36"/>
      <c r="DN924" s="36"/>
      <c r="DO924" s="36"/>
      <c r="DP924" s="36"/>
      <c r="DQ924" s="36"/>
      <c r="DR924" s="36"/>
      <c r="DS924" s="36"/>
      <c r="DT924" s="36"/>
      <c r="DU924" s="36"/>
      <c r="DV924" s="36"/>
      <c r="DW924" s="36"/>
      <c r="DX924" s="36"/>
      <c r="DY924" s="36"/>
      <c r="DZ924" s="36"/>
      <c r="EA924" s="36"/>
      <c r="EB924" s="36"/>
      <c r="EC924" s="36"/>
      <c r="ED924" s="36"/>
      <c r="EE924" s="36"/>
      <c r="EF924" s="36"/>
      <c r="EG924" s="36"/>
      <c r="EH924" s="36"/>
      <c r="EI924" s="36"/>
      <c r="EJ924" s="36"/>
      <c r="EK924" s="36"/>
      <c r="EL924" s="36"/>
      <c r="EM924" s="36"/>
      <c r="EN924" s="36"/>
      <c r="EO924" s="36"/>
      <c r="EP924" s="36"/>
      <c r="EQ924" s="36"/>
      <c r="ER924" s="36"/>
      <c r="ES924" s="36"/>
      <c r="ET924" s="36"/>
      <c r="EU924" s="36"/>
      <c r="EV924" s="36"/>
      <c r="EW924" s="36"/>
      <c r="EX924" s="36"/>
      <c r="EY924" s="36"/>
      <c r="EZ924" s="36"/>
      <c r="FA924" s="36"/>
      <c r="FB924" s="36"/>
      <c r="FC924" s="36"/>
      <c r="FD924" s="36"/>
      <c r="FE924" s="36"/>
      <c r="FF924" s="36"/>
      <c r="FG924" s="36"/>
      <c r="FH924" s="36"/>
      <c r="FI924" s="36"/>
      <c r="FJ924" s="36"/>
      <c r="FK924" s="36"/>
      <c r="FL924" s="36"/>
      <c r="FM924" s="36"/>
      <c r="FN924" s="36"/>
      <c r="FO924" s="36"/>
      <c r="FP924" s="36"/>
      <c r="FQ924" s="36"/>
      <c r="FR924" s="36"/>
      <c r="FS924" s="36"/>
      <c r="FT924" s="36"/>
      <c r="FU924" s="36"/>
      <c r="FV924" s="36"/>
      <c r="FW924" s="36"/>
      <c r="FX924" s="36"/>
      <c r="FY924" s="36"/>
      <c r="FZ924" s="36"/>
      <c r="GA924" s="36"/>
      <c r="GB924" s="36"/>
      <c r="GC924" s="36"/>
      <c r="GD924" s="36"/>
      <c r="GE924" s="36"/>
      <c r="GF924" s="36"/>
      <c r="GG924" s="36"/>
      <c r="GH924" s="36"/>
      <c r="GI924" s="36"/>
      <c r="GJ924" s="36"/>
      <c r="GK924" s="36"/>
      <c r="GL924" s="36"/>
      <c r="GM924" s="36"/>
      <c r="GN924" s="36"/>
      <c r="GO924" s="36"/>
      <c r="GP924" s="36"/>
      <c r="GQ924" s="36"/>
      <c r="GR924" s="36"/>
      <c r="GS924" s="36"/>
      <c r="GT924" s="36"/>
      <c r="GU924" s="36"/>
      <c r="GV924" s="36"/>
      <c r="GW924" s="36"/>
      <c r="GX924" s="36"/>
      <c r="GY924" s="36"/>
      <c r="GZ924" s="36"/>
      <c r="HA924" s="36"/>
      <c r="HB924" s="36"/>
      <c r="HC924" s="36"/>
    </row>
    <row r="925" spans="1:211" s="38" customFormat="1" x14ac:dyDescent="0.25">
      <c r="A925" s="51"/>
      <c r="B925" s="97"/>
      <c r="C925" s="98"/>
      <c r="D925" s="19"/>
      <c r="E925" s="19"/>
      <c r="F925" s="19"/>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c r="BU925" s="36"/>
      <c r="BV925" s="36"/>
      <c r="BW925" s="36"/>
      <c r="BX925" s="36"/>
      <c r="BY925" s="36"/>
      <c r="BZ925" s="36"/>
      <c r="CA925" s="36"/>
      <c r="CB925" s="36"/>
      <c r="CC925" s="36"/>
      <c r="CD925" s="36"/>
      <c r="CE925" s="36"/>
      <c r="CF925" s="36"/>
      <c r="CG925" s="36"/>
      <c r="CH925" s="36"/>
      <c r="CI925" s="36"/>
      <c r="CJ925" s="36"/>
      <c r="CK925" s="36"/>
      <c r="CL925" s="36"/>
      <c r="CM925" s="36"/>
      <c r="CN925" s="36"/>
      <c r="CO925" s="36"/>
      <c r="CP925" s="36"/>
      <c r="CQ925" s="36"/>
      <c r="CR925" s="36"/>
      <c r="CS925" s="36"/>
      <c r="CT925" s="36"/>
      <c r="CU925" s="36"/>
      <c r="CV925" s="36"/>
      <c r="CW925" s="36"/>
      <c r="CX925" s="36"/>
      <c r="CY925" s="36"/>
      <c r="CZ925" s="36"/>
      <c r="DA925" s="36"/>
      <c r="DB925" s="36"/>
      <c r="DC925" s="36"/>
      <c r="DD925" s="36"/>
      <c r="DE925" s="36"/>
      <c r="DF925" s="36"/>
      <c r="DG925" s="36"/>
      <c r="DH925" s="36"/>
      <c r="DI925" s="36"/>
      <c r="DJ925" s="36"/>
      <c r="DK925" s="36"/>
      <c r="DL925" s="36"/>
      <c r="DM925" s="36"/>
      <c r="DN925" s="36"/>
      <c r="DO925" s="36"/>
      <c r="DP925" s="36"/>
      <c r="DQ925" s="36"/>
      <c r="DR925" s="36"/>
      <c r="DS925" s="36"/>
      <c r="DT925" s="36"/>
      <c r="DU925" s="36"/>
      <c r="DV925" s="36"/>
      <c r="DW925" s="36"/>
      <c r="DX925" s="36"/>
      <c r="DY925" s="36"/>
      <c r="DZ925" s="36"/>
      <c r="EA925" s="36"/>
      <c r="EB925" s="36"/>
      <c r="EC925" s="36"/>
      <c r="ED925" s="36"/>
      <c r="EE925" s="36"/>
      <c r="EF925" s="36"/>
      <c r="EG925" s="36"/>
      <c r="EH925" s="36"/>
      <c r="EI925" s="36"/>
      <c r="EJ925" s="36"/>
      <c r="EK925" s="36"/>
      <c r="EL925" s="36"/>
      <c r="EM925" s="36"/>
      <c r="EN925" s="36"/>
      <c r="EO925" s="36"/>
      <c r="EP925" s="36"/>
      <c r="EQ925" s="36"/>
      <c r="ER925" s="36"/>
      <c r="ES925" s="36"/>
      <c r="ET925" s="36"/>
      <c r="EU925" s="36"/>
      <c r="EV925" s="36"/>
      <c r="EW925" s="36"/>
      <c r="EX925" s="36"/>
      <c r="EY925" s="36"/>
      <c r="EZ925" s="36"/>
      <c r="FA925" s="36"/>
      <c r="FB925" s="36"/>
      <c r="FC925" s="36"/>
      <c r="FD925" s="36"/>
      <c r="FE925" s="36"/>
      <c r="FF925" s="36"/>
      <c r="FG925" s="36"/>
      <c r="FH925" s="36"/>
      <c r="FI925" s="36"/>
      <c r="FJ925" s="36"/>
      <c r="FK925" s="36"/>
      <c r="FL925" s="36"/>
      <c r="FM925" s="36"/>
      <c r="FN925" s="36"/>
      <c r="FO925" s="36"/>
      <c r="FP925" s="36"/>
      <c r="FQ925" s="36"/>
      <c r="FR925" s="36"/>
      <c r="FS925" s="36"/>
      <c r="FT925" s="36"/>
      <c r="FU925" s="36"/>
      <c r="FV925" s="36"/>
      <c r="FW925" s="36"/>
      <c r="FX925" s="36"/>
      <c r="FY925" s="36"/>
      <c r="FZ925" s="36"/>
      <c r="GA925" s="36"/>
      <c r="GB925" s="36"/>
      <c r="GC925" s="36"/>
      <c r="GD925" s="36"/>
      <c r="GE925" s="36"/>
      <c r="GF925" s="36"/>
      <c r="GG925" s="36"/>
      <c r="GH925" s="36"/>
      <c r="GI925" s="36"/>
      <c r="GJ925" s="36"/>
      <c r="GK925" s="36"/>
      <c r="GL925" s="36"/>
      <c r="GM925" s="36"/>
      <c r="GN925" s="36"/>
      <c r="GO925" s="36"/>
      <c r="GP925" s="36"/>
      <c r="GQ925" s="36"/>
      <c r="GR925" s="36"/>
      <c r="GS925" s="36"/>
      <c r="GT925" s="36"/>
      <c r="GU925" s="36"/>
      <c r="GV925" s="36"/>
      <c r="GW925" s="36"/>
      <c r="GX925" s="36"/>
      <c r="GY925" s="36"/>
      <c r="GZ925" s="36"/>
      <c r="HA925" s="36"/>
      <c r="HB925" s="36"/>
      <c r="HC925" s="36"/>
    </row>
    <row r="926" spans="1:211" s="38" customFormat="1" x14ac:dyDescent="0.25">
      <c r="A926" s="51"/>
      <c r="B926" s="97"/>
      <c r="C926" s="98"/>
      <c r="D926" s="19"/>
      <c r="E926" s="19"/>
      <c r="F926" s="19"/>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c r="BU926" s="36"/>
      <c r="BV926" s="36"/>
      <c r="BW926" s="36"/>
      <c r="BX926" s="36"/>
      <c r="BY926" s="36"/>
      <c r="BZ926" s="36"/>
      <c r="CA926" s="36"/>
      <c r="CB926" s="36"/>
      <c r="CC926" s="36"/>
      <c r="CD926" s="36"/>
      <c r="CE926" s="36"/>
      <c r="CF926" s="36"/>
      <c r="CG926" s="36"/>
      <c r="CH926" s="36"/>
      <c r="CI926" s="36"/>
      <c r="CJ926" s="36"/>
      <c r="CK926" s="36"/>
      <c r="CL926" s="36"/>
      <c r="CM926" s="36"/>
      <c r="CN926" s="36"/>
      <c r="CO926" s="36"/>
      <c r="CP926" s="36"/>
      <c r="CQ926" s="36"/>
      <c r="CR926" s="36"/>
      <c r="CS926" s="36"/>
      <c r="CT926" s="36"/>
      <c r="CU926" s="36"/>
      <c r="CV926" s="36"/>
      <c r="CW926" s="36"/>
      <c r="CX926" s="36"/>
      <c r="CY926" s="36"/>
      <c r="CZ926" s="36"/>
      <c r="DA926" s="36"/>
      <c r="DB926" s="36"/>
      <c r="DC926" s="36"/>
      <c r="DD926" s="36"/>
      <c r="DE926" s="36"/>
      <c r="DF926" s="36"/>
      <c r="DG926" s="36"/>
      <c r="DH926" s="36"/>
      <c r="DI926" s="36"/>
      <c r="DJ926" s="36"/>
      <c r="DK926" s="36"/>
      <c r="DL926" s="36"/>
      <c r="DM926" s="36"/>
      <c r="DN926" s="36"/>
      <c r="DO926" s="36"/>
      <c r="DP926" s="36"/>
      <c r="DQ926" s="36"/>
      <c r="DR926" s="36"/>
      <c r="DS926" s="36"/>
      <c r="DT926" s="36"/>
      <c r="DU926" s="36"/>
      <c r="DV926" s="36"/>
      <c r="DW926" s="36"/>
      <c r="DX926" s="36"/>
      <c r="DY926" s="36"/>
      <c r="DZ926" s="36"/>
      <c r="EA926" s="36"/>
      <c r="EB926" s="36"/>
      <c r="EC926" s="36"/>
      <c r="ED926" s="36"/>
      <c r="EE926" s="36"/>
      <c r="EF926" s="36"/>
      <c r="EG926" s="36"/>
      <c r="EH926" s="36"/>
      <c r="EI926" s="36"/>
      <c r="EJ926" s="36"/>
      <c r="EK926" s="36"/>
      <c r="EL926" s="36"/>
      <c r="EM926" s="36"/>
      <c r="EN926" s="36"/>
      <c r="EO926" s="36"/>
      <c r="EP926" s="36"/>
      <c r="EQ926" s="36"/>
      <c r="ER926" s="36"/>
      <c r="ES926" s="36"/>
      <c r="ET926" s="36"/>
      <c r="EU926" s="36"/>
      <c r="EV926" s="36"/>
      <c r="EW926" s="36"/>
      <c r="EX926" s="36"/>
      <c r="EY926" s="36"/>
      <c r="EZ926" s="36"/>
      <c r="FA926" s="36"/>
      <c r="FB926" s="36"/>
      <c r="FC926" s="36"/>
      <c r="FD926" s="36"/>
      <c r="FE926" s="36"/>
      <c r="FF926" s="36"/>
      <c r="FG926" s="36"/>
      <c r="FH926" s="36"/>
      <c r="FI926" s="36"/>
      <c r="FJ926" s="36"/>
      <c r="FK926" s="36"/>
      <c r="FL926" s="36"/>
      <c r="FM926" s="36"/>
      <c r="FN926" s="36"/>
      <c r="FO926" s="36"/>
      <c r="FP926" s="36"/>
      <c r="FQ926" s="36"/>
      <c r="FR926" s="36"/>
      <c r="FS926" s="36"/>
      <c r="FT926" s="36"/>
      <c r="FU926" s="36"/>
      <c r="FV926" s="36"/>
      <c r="FW926" s="36"/>
      <c r="FX926" s="36"/>
      <c r="FY926" s="36"/>
      <c r="FZ926" s="36"/>
      <c r="GA926" s="36"/>
      <c r="GB926" s="36"/>
      <c r="GC926" s="36"/>
      <c r="GD926" s="36"/>
      <c r="GE926" s="36"/>
      <c r="GF926" s="36"/>
      <c r="GG926" s="36"/>
      <c r="GH926" s="36"/>
      <c r="GI926" s="36"/>
      <c r="GJ926" s="36"/>
      <c r="GK926" s="36"/>
      <c r="GL926" s="36"/>
      <c r="GM926" s="36"/>
      <c r="GN926" s="36"/>
      <c r="GO926" s="36"/>
      <c r="GP926" s="36"/>
      <c r="GQ926" s="36"/>
      <c r="GR926" s="36"/>
      <c r="GS926" s="36"/>
      <c r="GT926" s="36"/>
      <c r="GU926" s="36"/>
      <c r="GV926" s="36"/>
      <c r="GW926" s="36"/>
      <c r="GX926" s="36"/>
      <c r="GY926" s="36"/>
      <c r="GZ926" s="36"/>
      <c r="HA926" s="36"/>
      <c r="HB926" s="36"/>
      <c r="HC926" s="36"/>
    </row>
    <row r="927" spans="1:211" s="38" customFormat="1" x14ac:dyDescent="0.25">
      <c r="A927" s="51"/>
      <c r="B927" s="97"/>
      <c r="C927" s="98"/>
      <c r="D927" s="19"/>
      <c r="E927" s="19"/>
      <c r="F927" s="19"/>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c r="BU927" s="36"/>
      <c r="BV927" s="36"/>
      <c r="BW927" s="36"/>
      <c r="BX927" s="36"/>
      <c r="BY927" s="36"/>
      <c r="BZ927" s="36"/>
      <c r="CA927" s="36"/>
      <c r="CB927" s="36"/>
      <c r="CC927" s="36"/>
      <c r="CD927" s="36"/>
      <c r="CE927" s="36"/>
      <c r="CF927" s="36"/>
      <c r="CG927" s="36"/>
      <c r="CH927" s="36"/>
      <c r="CI927" s="36"/>
      <c r="CJ927" s="36"/>
      <c r="CK927" s="36"/>
      <c r="CL927" s="36"/>
      <c r="CM927" s="36"/>
      <c r="CN927" s="36"/>
      <c r="CO927" s="36"/>
      <c r="CP927" s="36"/>
      <c r="CQ927" s="36"/>
      <c r="CR927" s="36"/>
      <c r="CS927" s="36"/>
      <c r="CT927" s="36"/>
      <c r="CU927" s="36"/>
      <c r="CV927" s="36"/>
      <c r="CW927" s="36"/>
      <c r="CX927" s="36"/>
      <c r="CY927" s="36"/>
      <c r="CZ927" s="36"/>
      <c r="DA927" s="36"/>
      <c r="DB927" s="36"/>
      <c r="DC927" s="36"/>
      <c r="DD927" s="36"/>
      <c r="DE927" s="36"/>
      <c r="DF927" s="36"/>
      <c r="DG927" s="36"/>
      <c r="DH927" s="36"/>
      <c r="DI927" s="36"/>
      <c r="DJ927" s="36"/>
      <c r="DK927" s="36"/>
      <c r="DL927" s="36"/>
      <c r="DM927" s="36"/>
      <c r="DN927" s="36"/>
      <c r="DO927" s="36"/>
      <c r="DP927" s="36"/>
      <c r="DQ927" s="36"/>
      <c r="DR927" s="36"/>
      <c r="DS927" s="36"/>
      <c r="DT927" s="36"/>
      <c r="DU927" s="36"/>
      <c r="DV927" s="36"/>
      <c r="DW927" s="36"/>
      <c r="DX927" s="36"/>
      <c r="DY927" s="36"/>
      <c r="DZ927" s="36"/>
      <c r="EA927" s="36"/>
      <c r="EB927" s="36"/>
      <c r="EC927" s="36"/>
      <c r="ED927" s="36"/>
      <c r="EE927" s="36"/>
      <c r="EF927" s="36"/>
      <c r="EG927" s="36"/>
      <c r="EH927" s="36"/>
      <c r="EI927" s="36"/>
      <c r="EJ927" s="36"/>
      <c r="EK927" s="36"/>
      <c r="EL927" s="36"/>
      <c r="EM927" s="36"/>
      <c r="EN927" s="36"/>
      <c r="EO927" s="36"/>
      <c r="EP927" s="36"/>
      <c r="EQ927" s="36"/>
      <c r="ER927" s="36"/>
      <c r="ES927" s="36"/>
      <c r="ET927" s="36"/>
      <c r="EU927" s="36"/>
      <c r="EV927" s="36"/>
      <c r="EW927" s="36"/>
      <c r="EX927" s="36"/>
      <c r="EY927" s="36"/>
      <c r="EZ927" s="36"/>
      <c r="FA927" s="36"/>
      <c r="FB927" s="36"/>
      <c r="FC927" s="36"/>
      <c r="FD927" s="36"/>
      <c r="FE927" s="36"/>
      <c r="FF927" s="36"/>
      <c r="FG927" s="36"/>
      <c r="FH927" s="36"/>
      <c r="FI927" s="36"/>
      <c r="FJ927" s="36"/>
      <c r="FK927" s="36"/>
      <c r="FL927" s="36"/>
      <c r="FM927" s="36"/>
      <c r="FN927" s="36"/>
      <c r="FO927" s="36"/>
      <c r="FP927" s="36"/>
      <c r="FQ927" s="36"/>
      <c r="FR927" s="36"/>
      <c r="FS927" s="36"/>
      <c r="FT927" s="36"/>
      <c r="FU927" s="36"/>
      <c r="FV927" s="36"/>
      <c r="FW927" s="36"/>
      <c r="FX927" s="36"/>
      <c r="FY927" s="36"/>
      <c r="FZ927" s="36"/>
      <c r="GA927" s="36"/>
      <c r="GB927" s="36"/>
      <c r="GC927" s="36"/>
      <c r="GD927" s="36"/>
      <c r="GE927" s="36"/>
      <c r="GF927" s="36"/>
      <c r="GG927" s="36"/>
      <c r="GH927" s="36"/>
      <c r="GI927" s="36"/>
      <c r="GJ927" s="36"/>
      <c r="GK927" s="36"/>
      <c r="GL927" s="36"/>
      <c r="GM927" s="36"/>
      <c r="GN927" s="36"/>
      <c r="GO927" s="36"/>
      <c r="GP927" s="36"/>
      <c r="GQ927" s="36"/>
      <c r="GR927" s="36"/>
      <c r="GS927" s="36"/>
      <c r="GT927" s="36"/>
      <c r="GU927" s="36"/>
      <c r="GV927" s="36"/>
      <c r="GW927" s="36"/>
      <c r="GX927" s="36"/>
      <c r="GY927" s="36"/>
      <c r="GZ927" s="36"/>
      <c r="HA927" s="36"/>
      <c r="HB927" s="36"/>
      <c r="HC927" s="36"/>
    </row>
    <row r="928" spans="1:211" s="38" customFormat="1" x14ac:dyDescent="0.25">
      <c r="A928" s="51"/>
      <c r="B928" s="97"/>
      <c r="C928" s="98"/>
      <c r="D928" s="19"/>
      <c r="E928" s="19"/>
      <c r="F928" s="19"/>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c r="BU928" s="36"/>
      <c r="BV928" s="36"/>
      <c r="BW928" s="36"/>
      <c r="BX928" s="36"/>
      <c r="BY928" s="36"/>
      <c r="BZ928" s="36"/>
      <c r="CA928" s="36"/>
      <c r="CB928" s="36"/>
      <c r="CC928" s="36"/>
      <c r="CD928" s="36"/>
      <c r="CE928" s="36"/>
      <c r="CF928" s="36"/>
      <c r="CG928" s="36"/>
      <c r="CH928" s="36"/>
      <c r="CI928" s="36"/>
      <c r="CJ928" s="36"/>
      <c r="CK928" s="36"/>
      <c r="CL928" s="36"/>
      <c r="CM928" s="36"/>
      <c r="CN928" s="36"/>
      <c r="CO928" s="36"/>
      <c r="CP928" s="36"/>
      <c r="CQ928" s="36"/>
      <c r="CR928" s="36"/>
      <c r="CS928" s="36"/>
      <c r="CT928" s="36"/>
      <c r="CU928" s="36"/>
      <c r="CV928" s="36"/>
      <c r="CW928" s="36"/>
      <c r="CX928" s="36"/>
      <c r="CY928" s="36"/>
      <c r="CZ928" s="36"/>
      <c r="DA928" s="36"/>
      <c r="DB928" s="36"/>
      <c r="DC928" s="36"/>
      <c r="DD928" s="36"/>
      <c r="DE928" s="36"/>
      <c r="DF928" s="36"/>
      <c r="DG928" s="36"/>
      <c r="DH928" s="36"/>
      <c r="DI928" s="36"/>
      <c r="DJ928" s="36"/>
      <c r="DK928" s="36"/>
      <c r="DL928" s="36"/>
      <c r="DM928" s="36"/>
      <c r="DN928" s="36"/>
      <c r="DO928" s="36"/>
      <c r="DP928" s="36"/>
      <c r="DQ928" s="36"/>
      <c r="DR928" s="36"/>
      <c r="DS928" s="36"/>
      <c r="DT928" s="36"/>
      <c r="DU928" s="36"/>
      <c r="DV928" s="36"/>
      <c r="DW928" s="36"/>
      <c r="DX928" s="36"/>
      <c r="DY928" s="36"/>
      <c r="DZ928" s="36"/>
      <c r="EA928" s="36"/>
      <c r="EB928" s="36"/>
      <c r="EC928" s="36"/>
      <c r="ED928" s="36"/>
      <c r="EE928" s="36"/>
      <c r="EF928" s="36"/>
      <c r="EG928" s="36"/>
      <c r="EH928" s="36"/>
      <c r="EI928" s="36"/>
      <c r="EJ928" s="36"/>
      <c r="EK928" s="36"/>
      <c r="EL928" s="36"/>
      <c r="EM928" s="36"/>
      <c r="EN928" s="36"/>
      <c r="EO928" s="36"/>
      <c r="EP928" s="36"/>
      <c r="EQ928" s="36"/>
      <c r="ER928" s="36"/>
      <c r="ES928" s="36"/>
      <c r="ET928" s="36"/>
      <c r="EU928" s="36"/>
      <c r="EV928" s="36"/>
      <c r="EW928" s="36"/>
      <c r="EX928" s="36"/>
      <c r="EY928" s="36"/>
      <c r="EZ928" s="36"/>
      <c r="FA928" s="36"/>
      <c r="FB928" s="36"/>
      <c r="FC928" s="36"/>
      <c r="FD928" s="36"/>
      <c r="FE928" s="36"/>
      <c r="FF928" s="36"/>
      <c r="FG928" s="36"/>
      <c r="FH928" s="36"/>
      <c r="FI928" s="36"/>
      <c r="FJ928" s="36"/>
      <c r="FK928" s="36"/>
      <c r="FL928" s="36"/>
      <c r="FM928" s="36"/>
      <c r="FN928" s="36"/>
      <c r="FO928" s="36"/>
      <c r="FP928" s="36"/>
      <c r="FQ928" s="36"/>
      <c r="FR928" s="36"/>
      <c r="FS928" s="36"/>
      <c r="FT928" s="36"/>
      <c r="FU928" s="36"/>
      <c r="FV928" s="36"/>
      <c r="FW928" s="36"/>
      <c r="FX928" s="36"/>
      <c r="FY928" s="36"/>
      <c r="FZ928" s="36"/>
      <c r="GA928" s="36"/>
      <c r="GB928" s="36"/>
      <c r="GC928" s="36"/>
      <c r="GD928" s="36"/>
      <c r="GE928" s="36"/>
      <c r="GF928" s="36"/>
      <c r="GG928" s="36"/>
      <c r="GH928" s="36"/>
      <c r="GI928" s="36"/>
      <c r="GJ928" s="36"/>
      <c r="GK928" s="36"/>
      <c r="GL928" s="36"/>
      <c r="GM928" s="36"/>
      <c r="GN928" s="36"/>
      <c r="GO928" s="36"/>
      <c r="GP928" s="36"/>
      <c r="GQ928" s="36"/>
      <c r="GR928" s="36"/>
      <c r="GS928" s="36"/>
      <c r="GT928" s="36"/>
      <c r="GU928" s="36"/>
      <c r="GV928" s="36"/>
      <c r="GW928" s="36"/>
      <c r="GX928" s="36"/>
      <c r="GY928" s="36"/>
      <c r="GZ928" s="36"/>
      <c r="HA928" s="36"/>
      <c r="HB928" s="36"/>
      <c r="HC928" s="36"/>
    </row>
    <row r="929" spans="1:211" s="38" customFormat="1" x14ac:dyDescent="0.25">
      <c r="A929" s="51"/>
      <c r="B929" s="97"/>
      <c r="C929" s="98"/>
      <c r="D929" s="19"/>
      <c r="E929" s="19"/>
      <c r="F929" s="19"/>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c r="BU929" s="36"/>
      <c r="BV929" s="36"/>
      <c r="BW929" s="36"/>
      <c r="BX929" s="36"/>
      <c r="BY929" s="36"/>
      <c r="BZ929" s="36"/>
      <c r="CA929" s="36"/>
      <c r="CB929" s="36"/>
      <c r="CC929" s="36"/>
      <c r="CD929" s="36"/>
      <c r="CE929" s="36"/>
      <c r="CF929" s="36"/>
      <c r="CG929" s="36"/>
      <c r="CH929" s="36"/>
      <c r="CI929" s="36"/>
      <c r="CJ929" s="36"/>
      <c r="CK929" s="36"/>
      <c r="CL929" s="36"/>
      <c r="CM929" s="36"/>
      <c r="CN929" s="36"/>
      <c r="CO929" s="36"/>
      <c r="CP929" s="36"/>
      <c r="CQ929" s="36"/>
      <c r="CR929" s="36"/>
      <c r="CS929" s="36"/>
      <c r="CT929" s="36"/>
      <c r="CU929" s="36"/>
      <c r="CV929" s="36"/>
      <c r="CW929" s="36"/>
      <c r="CX929" s="36"/>
      <c r="CY929" s="36"/>
      <c r="CZ929" s="36"/>
      <c r="DA929" s="36"/>
      <c r="DB929" s="36"/>
      <c r="DC929" s="36"/>
      <c r="DD929" s="36"/>
      <c r="DE929" s="36"/>
      <c r="DF929" s="36"/>
      <c r="DG929" s="36"/>
      <c r="DH929" s="36"/>
      <c r="DI929" s="36"/>
      <c r="DJ929" s="36"/>
      <c r="DK929" s="36"/>
      <c r="DL929" s="36"/>
      <c r="DM929" s="36"/>
      <c r="DN929" s="36"/>
      <c r="DO929" s="36"/>
      <c r="DP929" s="36"/>
      <c r="DQ929" s="36"/>
      <c r="DR929" s="36"/>
      <c r="DS929" s="36"/>
      <c r="DT929" s="36"/>
      <c r="DU929" s="36"/>
      <c r="DV929" s="36"/>
      <c r="DW929" s="36"/>
      <c r="DX929" s="36"/>
      <c r="DY929" s="36"/>
      <c r="DZ929" s="36"/>
      <c r="EA929" s="36"/>
      <c r="EB929" s="36"/>
      <c r="EC929" s="36"/>
      <c r="ED929" s="36"/>
      <c r="EE929" s="36"/>
      <c r="EF929" s="36"/>
      <c r="EG929" s="36"/>
      <c r="EH929" s="36"/>
      <c r="EI929" s="36"/>
      <c r="EJ929" s="36"/>
      <c r="EK929" s="36"/>
      <c r="EL929" s="36"/>
      <c r="EM929" s="36"/>
      <c r="EN929" s="36"/>
      <c r="EO929" s="36"/>
      <c r="EP929" s="36"/>
      <c r="EQ929" s="36"/>
      <c r="ER929" s="36"/>
      <c r="ES929" s="36"/>
      <c r="ET929" s="36"/>
      <c r="EU929" s="36"/>
      <c r="EV929" s="36"/>
      <c r="EW929" s="36"/>
      <c r="EX929" s="36"/>
      <c r="EY929" s="36"/>
      <c r="EZ929" s="36"/>
      <c r="FA929" s="36"/>
      <c r="FB929" s="36"/>
      <c r="FC929" s="36"/>
      <c r="FD929" s="36"/>
      <c r="FE929" s="36"/>
      <c r="FF929" s="36"/>
      <c r="FG929" s="36"/>
      <c r="FH929" s="36"/>
      <c r="FI929" s="36"/>
      <c r="FJ929" s="36"/>
      <c r="FK929" s="36"/>
      <c r="FL929" s="36"/>
      <c r="FM929" s="36"/>
      <c r="FN929" s="36"/>
      <c r="FO929" s="36"/>
      <c r="FP929" s="36"/>
      <c r="FQ929" s="36"/>
      <c r="FR929" s="36"/>
      <c r="FS929" s="36"/>
      <c r="FT929" s="36"/>
      <c r="FU929" s="36"/>
      <c r="FV929" s="36"/>
      <c r="FW929" s="36"/>
      <c r="FX929" s="36"/>
      <c r="FY929" s="36"/>
      <c r="FZ929" s="36"/>
      <c r="GA929" s="36"/>
      <c r="GB929" s="36"/>
      <c r="GC929" s="36"/>
      <c r="GD929" s="36"/>
      <c r="GE929" s="36"/>
      <c r="GF929" s="36"/>
      <c r="GG929" s="36"/>
      <c r="GH929" s="36"/>
      <c r="GI929" s="36"/>
      <c r="GJ929" s="36"/>
      <c r="GK929" s="36"/>
      <c r="GL929" s="36"/>
      <c r="GM929" s="36"/>
      <c r="GN929" s="36"/>
      <c r="GO929" s="36"/>
      <c r="GP929" s="36"/>
      <c r="GQ929" s="36"/>
      <c r="GR929" s="36"/>
      <c r="GS929" s="36"/>
      <c r="GT929" s="36"/>
      <c r="GU929" s="36"/>
      <c r="GV929" s="36"/>
      <c r="GW929" s="36"/>
      <c r="GX929" s="36"/>
      <c r="GY929" s="36"/>
      <c r="GZ929" s="36"/>
      <c r="HA929" s="36"/>
      <c r="HB929" s="36"/>
      <c r="HC929" s="36"/>
    </row>
    <row r="930" spans="1:211" s="38" customFormat="1" x14ac:dyDescent="0.25">
      <c r="A930" s="51"/>
      <c r="B930" s="97"/>
      <c r="C930" s="98"/>
      <c r="D930" s="19"/>
      <c r="E930" s="19"/>
      <c r="F930" s="19"/>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c r="BU930" s="36"/>
      <c r="BV930" s="36"/>
      <c r="BW930" s="36"/>
      <c r="BX930" s="36"/>
      <c r="BY930" s="36"/>
      <c r="BZ930" s="36"/>
      <c r="CA930" s="36"/>
      <c r="CB930" s="36"/>
      <c r="CC930" s="36"/>
      <c r="CD930" s="36"/>
      <c r="CE930" s="36"/>
      <c r="CF930" s="36"/>
      <c r="CG930" s="36"/>
      <c r="CH930" s="36"/>
      <c r="CI930" s="36"/>
      <c r="CJ930" s="36"/>
      <c r="CK930" s="36"/>
      <c r="CL930" s="36"/>
      <c r="CM930" s="36"/>
      <c r="CN930" s="36"/>
      <c r="CO930" s="36"/>
      <c r="CP930" s="36"/>
      <c r="CQ930" s="36"/>
      <c r="CR930" s="36"/>
      <c r="CS930" s="36"/>
      <c r="CT930" s="36"/>
      <c r="CU930" s="36"/>
      <c r="CV930" s="36"/>
      <c r="CW930" s="36"/>
      <c r="CX930" s="36"/>
      <c r="CY930" s="36"/>
      <c r="CZ930" s="36"/>
      <c r="DA930" s="36"/>
      <c r="DB930" s="36"/>
      <c r="DC930" s="36"/>
      <c r="DD930" s="36"/>
      <c r="DE930" s="36"/>
      <c r="DF930" s="36"/>
      <c r="DG930" s="36"/>
      <c r="DH930" s="36"/>
      <c r="DI930" s="36"/>
      <c r="DJ930" s="36"/>
      <c r="DK930" s="36"/>
      <c r="DL930" s="36"/>
      <c r="DM930" s="36"/>
      <c r="DN930" s="36"/>
      <c r="DO930" s="36"/>
      <c r="DP930" s="36"/>
      <c r="DQ930" s="36"/>
      <c r="DR930" s="36"/>
      <c r="DS930" s="36"/>
      <c r="DT930" s="36"/>
      <c r="DU930" s="36"/>
      <c r="DV930" s="36"/>
      <c r="DW930" s="36"/>
      <c r="DX930" s="36"/>
      <c r="DY930" s="36"/>
      <c r="DZ930" s="36"/>
      <c r="EA930" s="36"/>
      <c r="EB930" s="36"/>
      <c r="EC930" s="36"/>
      <c r="ED930" s="36"/>
      <c r="EE930" s="36"/>
      <c r="EF930" s="36"/>
      <c r="EG930" s="36"/>
      <c r="EH930" s="36"/>
      <c r="EI930" s="36"/>
      <c r="EJ930" s="36"/>
      <c r="EK930" s="36"/>
      <c r="EL930" s="36"/>
      <c r="EM930" s="36"/>
      <c r="EN930" s="36"/>
      <c r="EO930" s="36"/>
      <c r="EP930" s="36"/>
      <c r="EQ930" s="36"/>
      <c r="ER930" s="36"/>
      <c r="ES930" s="36"/>
      <c r="ET930" s="36"/>
      <c r="EU930" s="36"/>
      <c r="EV930" s="36"/>
      <c r="EW930" s="36"/>
      <c r="EX930" s="36"/>
      <c r="EY930" s="36"/>
      <c r="EZ930" s="36"/>
      <c r="FA930" s="36"/>
      <c r="FB930" s="36"/>
      <c r="FC930" s="36"/>
      <c r="FD930" s="36"/>
      <c r="FE930" s="36"/>
      <c r="FF930" s="36"/>
      <c r="FG930" s="36"/>
      <c r="FH930" s="36"/>
      <c r="FI930" s="36"/>
      <c r="FJ930" s="36"/>
      <c r="FK930" s="36"/>
      <c r="FL930" s="36"/>
      <c r="FM930" s="36"/>
      <c r="FN930" s="36"/>
      <c r="FO930" s="36"/>
      <c r="FP930" s="36"/>
      <c r="FQ930" s="36"/>
      <c r="FR930" s="36"/>
      <c r="FS930" s="36"/>
      <c r="FT930" s="36"/>
      <c r="FU930" s="36"/>
      <c r="FV930" s="36"/>
      <c r="FW930" s="36"/>
      <c r="FX930" s="36"/>
      <c r="FY930" s="36"/>
      <c r="FZ930" s="36"/>
      <c r="GA930" s="36"/>
      <c r="GB930" s="36"/>
      <c r="GC930" s="36"/>
      <c r="GD930" s="36"/>
      <c r="GE930" s="36"/>
      <c r="GF930" s="36"/>
      <c r="GG930" s="36"/>
      <c r="GH930" s="36"/>
      <c r="GI930" s="36"/>
      <c r="GJ930" s="36"/>
      <c r="GK930" s="36"/>
      <c r="GL930" s="36"/>
      <c r="GM930" s="36"/>
      <c r="GN930" s="36"/>
      <c r="GO930" s="36"/>
      <c r="GP930" s="36"/>
      <c r="GQ930" s="36"/>
      <c r="GR930" s="36"/>
      <c r="GS930" s="36"/>
      <c r="GT930" s="36"/>
      <c r="GU930" s="36"/>
      <c r="GV930" s="36"/>
      <c r="GW930" s="36"/>
      <c r="GX930" s="36"/>
      <c r="GY930" s="36"/>
      <c r="GZ930" s="36"/>
      <c r="HA930" s="36"/>
      <c r="HB930" s="36"/>
      <c r="HC930" s="36"/>
    </row>
    <row r="931" spans="1:211" s="38" customFormat="1" x14ac:dyDescent="0.25">
      <c r="A931" s="51"/>
      <c r="B931" s="97"/>
      <c r="C931" s="98"/>
      <c r="D931" s="19"/>
      <c r="E931" s="19"/>
      <c r="F931" s="19"/>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c r="BU931" s="36"/>
      <c r="BV931" s="36"/>
      <c r="BW931" s="36"/>
      <c r="BX931" s="36"/>
      <c r="BY931" s="36"/>
      <c r="BZ931" s="36"/>
      <c r="CA931" s="36"/>
      <c r="CB931" s="36"/>
      <c r="CC931" s="36"/>
      <c r="CD931" s="36"/>
      <c r="CE931" s="36"/>
      <c r="CF931" s="36"/>
      <c r="CG931" s="36"/>
      <c r="CH931" s="36"/>
      <c r="CI931" s="36"/>
      <c r="CJ931" s="36"/>
      <c r="CK931" s="36"/>
      <c r="CL931" s="36"/>
      <c r="CM931" s="36"/>
      <c r="CN931" s="36"/>
      <c r="CO931" s="36"/>
      <c r="CP931" s="36"/>
      <c r="CQ931" s="36"/>
      <c r="CR931" s="36"/>
      <c r="CS931" s="36"/>
      <c r="CT931" s="36"/>
      <c r="CU931" s="36"/>
      <c r="CV931" s="36"/>
      <c r="CW931" s="36"/>
      <c r="CX931" s="36"/>
      <c r="CY931" s="36"/>
      <c r="CZ931" s="36"/>
      <c r="DA931" s="36"/>
      <c r="DB931" s="36"/>
      <c r="DC931" s="36"/>
      <c r="DD931" s="36"/>
      <c r="DE931" s="36"/>
      <c r="DF931" s="36"/>
      <c r="DG931" s="36"/>
      <c r="DH931" s="36"/>
      <c r="DI931" s="36"/>
      <c r="DJ931" s="36"/>
      <c r="DK931" s="36"/>
      <c r="DL931" s="36"/>
      <c r="DM931" s="36"/>
      <c r="DN931" s="36"/>
      <c r="DO931" s="36"/>
      <c r="DP931" s="36"/>
      <c r="DQ931" s="36"/>
      <c r="DR931" s="36"/>
      <c r="DS931" s="36"/>
      <c r="DT931" s="36"/>
      <c r="DU931" s="36"/>
      <c r="DV931" s="36"/>
      <c r="DW931" s="36"/>
      <c r="DX931" s="36"/>
      <c r="DY931" s="36"/>
      <c r="DZ931" s="36"/>
      <c r="EA931" s="36"/>
      <c r="EB931" s="36"/>
      <c r="EC931" s="36"/>
      <c r="ED931" s="36"/>
      <c r="EE931" s="36"/>
      <c r="EF931" s="36"/>
      <c r="EG931" s="36"/>
      <c r="EH931" s="36"/>
      <c r="EI931" s="36"/>
      <c r="EJ931" s="36"/>
      <c r="EK931" s="36"/>
      <c r="EL931" s="36"/>
      <c r="EM931" s="36"/>
      <c r="EN931" s="36"/>
      <c r="EO931" s="36"/>
      <c r="EP931" s="36"/>
      <c r="EQ931" s="36"/>
      <c r="ER931" s="36"/>
      <c r="ES931" s="36"/>
      <c r="ET931" s="36"/>
      <c r="EU931" s="36"/>
      <c r="EV931" s="36"/>
      <c r="EW931" s="36"/>
      <c r="EX931" s="36"/>
      <c r="EY931" s="36"/>
      <c r="EZ931" s="36"/>
      <c r="FA931" s="36"/>
      <c r="FB931" s="36"/>
      <c r="FC931" s="36"/>
      <c r="FD931" s="36"/>
      <c r="FE931" s="36"/>
      <c r="FF931" s="36"/>
      <c r="FG931" s="36"/>
      <c r="FH931" s="36"/>
      <c r="FI931" s="36"/>
      <c r="FJ931" s="36"/>
      <c r="FK931" s="36"/>
      <c r="FL931" s="36"/>
      <c r="FM931" s="36"/>
      <c r="FN931" s="36"/>
      <c r="FO931" s="36"/>
      <c r="FP931" s="36"/>
      <c r="FQ931" s="36"/>
      <c r="FR931" s="36"/>
      <c r="FS931" s="36"/>
      <c r="FT931" s="36"/>
      <c r="FU931" s="36"/>
      <c r="FV931" s="36"/>
      <c r="FW931" s="36"/>
      <c r="FX931" s="36"/>
      <c r="FY931" s="36"/>
      <c r="FZ931" s="36"/>
      <c r="GA931" s="36"/>
      <c r="GB931" s="36"/>
      <c r="GC931" s="36"/>
      <c r="GD931" s="36"/>
      <c r="GE931" s="36"/>
      <c r="GF931" s="36"/>
      <c r="GG931" s="36"/>
      <c r="GH931" s="36"/>
      <c r="GI931" s="36"/>
      <c r="GJ931" s="36"/>
      <c r="GK931" s="36"/>
      <c r="GL931" s="36"/>
      <c r="GM931" s="36"/>
      <c r="GN931" s="36"/>
      <c r="GO931" s="36"/>
      <c r="GP931" s="36"/>
      <c r="GQ931" s="36"/>
      <c r="GR931" s="36"/>
      <c r="GS931" s="36"/>
      <c r="GT931" s="36"/>
      <c r="GU931" s="36"/>
      <c r="GV931" s="36"/>
      <c r="GW931" s="36"/>
      <c r="GX931" s="36"/>
      <c r="GY931" s="36"/>
      <c r="GZ931" s="36"/>
      <c r="HA931" s="36"/>
      <c r="HB931" s="36"/>
      <c r="HC931" s="36"/>
    </row>
    <row r="932" spans="1:211" s="38" customFormat="1" x14ac:dyDescent="0.25">
      <c r="A932" s="51"/>
      <c r="B932" s="97"/>
      <c r="C932" s="98"/>
      <c r="D932" s="19"/>
      <c r="E932" s="19"/>
      <c r="F932" s="19"/>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c r="BU932" s="36"/>
      <c r="BV932" s="36"/>
      <c r="BW932" s="36"/>
      <c r="BX932" s="36"/>
      <c r="BY932" s="36"/>
      <c r="BZ932" s="36"/>
      <c r="CA932" s="36"/>
      <c r="CB932" s="36"/>
      <c r="CC932" s="36"/>
      <c r="CD932" s="36"/>
      <c r="CE932" s="36"/>
      <c r="CF932" s="36"/>
      <c r="CG932" s="36"/>
      <c r="CH932" s="36"/>
      <c r="CI932" s="36"/>
      <c r="CJ932" s="36"/>
      <c r="CK932" s="36"/>
      <c r="CL932" s="36"/>
      <c r="CM932" s="36"/>
      <c r="CN932" s="36"/>
      <c r="CO932" s="36"/>
      <c r="CP932" s="36"/>
      <c r="CQ932" s="36"/>
      <c r="CR932" s="36"/>
      <c r="CS932" s="36"/>
      <c r="CT932" s="36"/>
      <c r="CU932" s="36"/>
      <c r="CV932" s="36"/>
      <c r="CW932" s="36"/>
      <c r="CX932" s="36"/>
      <c r="CY932" s="36"/>
      <c r="CZ932" s="36"/>
      <c r="DA932" s="36"/>
      <c r="DB932" s="36"/>
      <c r="DC932" s="36"/>
      <c r="DD932" s="36"/>
      <c r="DE932" s="36"/>
      <c r="DF932" s="36"/>
      <c r="DG932" s="36"/>
      <c r="DH932" s="36"/>
      <c r="DI932" s="36"/>
      <c r="DJ932" s="36"/>
      <c r="DK932" s="36"/>
      <c r="DL932" s="36"/>
      <c r="DM932" s="36"/>
      <c r="DN932" s="36"/>
      <c r="DO932" s="36"/>
      <c r="DP932" s="36"/>
      <c r="DQ932" s="36"/>
      <c r="DR932" s="36"/>
      <c r="DS932" s="36"/>
      <c r="DT932" s="36"/>
      <c r="DU932" s="36"/>
      <c r="DV932" s="36"/>
      <c r="DW932" s="36"/>
      <c r="DX932" s="36"/>
      <c r="DY932" s="36"/>
      <c r="DZ932" s="36"/>
      <c r="EA932" s="36"/>
      <c r="EB932" s="36"/>
      <c r="EC932" s="36"/>
      <c r="ED932" s="36"/>
      <c r="EE932" s="36"/>
      <c r="EF932" s="36"/>
      <c r="EG932" s="36"/>
      <c r="EH932" s="36"/>
      <c r="EI932" s="36"/>
      <c r="EJ932" s="36"/>
      <c r="EK932" s="36"/>
      <c r="EL932" s="36"/>
      <c r="EM932" s="36"/>
      <c r="EN932" s="36"/>
      <c r="EO932" s="36"/>
      <c r="EP932" s="36"/>
      <c r="EQ932" s="36"/>
      <c r="ER932" s="36"/>
      <c r="ES932" s="36"/>
      <c r="ET932" s="36"/>
      <c r="EU932" s="36"/>
      <c r="EV932" s="36"/>
      <c r="EW932" s="36"/>
      <c r="EX932" s="36"/>
      <c r="EY932" s="36"/>
      <c r="EZ932" s="36"/>
      <c r="FA932" s="36"/>
      <c r="FB932" s="36"/>
      <c r="FC932" s="36"/>
      <c r="FD932" s="36"/>
      <c r="FE932" s="36"/>
      <c r="FF932" s="36"/>
      <c r="FG932" s="36"/>
      <c r="FH932" s="36"/>
      <c r="FI932" s="36"/>
      <c r="FJ932" s="36"/>
      <c r="FK932" s="36"/>
      <c r="FL932" s="36"/>
      <c r="FM932" s="36"/>
      <c r="FN932" s="36"/>
      <c r="FO932" s="36"/>
      <c r="FP932" s="36"/>
      <c r="FQ932" s="36"/>
      <c r="FR932" s="36"/>
      <c r="FS932" s="36"/>
      <c r="FT932" s="36"/>
      <c r="FU932" s="36"/>
      <c r="FV932" s="36"/>
      <c r="FW932" s="36"/>
      <c r="FX932" s="36"/>
      <c r="FY932" s="36"/>
      <c r="FZ932" s="36"/>
      <c r="GA932" s="36"/>
      <c r="GB932" s="36"/>
      <c r="GC932" s="36"/>
      <c r="GD932" s="36"/>
      <c r="GE932" s="36"/>
      <c r="GF932" s="36"/>
      <c r="GG932" s="36"/>
      <c r="GH932" s="36"/>
      <c r="GI932" s="36"/>
      <c r="GJ932" s="36"/>
      <c r="GK932" s="36"/>
      <c r="GL932" s="36"/>
      <c r="GM932" s="36"/>
      <c r="GN932" s="36"/>
      <c r="GO932" s="36"/>
      <c r="GP932" s="36"/>
      <c r="GQ932" s="36"/>
      <c r="GR932" s="36"/>
      <c r="GS932" s="36"/>
      <c r="GT932" s="36"/>
      <c r="GU932" s="36"/>
      <c r="GV932" s="36"/>
      <c r="GW932" s="36"/>
      <c r="GX932" s="36"/>
      <c r="GY932" s="36"/>
      <c r="GZ932" s="36"/>
      <c r="HA932" s="36"/>
      <c r="HB932" s="36"/>
      <c r="HC932" s="36"/>
    </row>
    <row r="933" spans="1:211" s="38" customFormat="1" x14ac:dyDescent="0.25">
      <c r="A933" s="51"/>
      <c r="B933" s="97"/>
      <c r="C933" s="98"/>
      <c r="D933" s="19"/>
      <c r="E933" s="19"/>
      <c r="F933" s="19"/>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c r="BU933" s="36"/>
      <c r="BV933" s="36"/>
      <c r="BW933" s="36"/>
      <c r="BX933" s="36"/>
      <c r="BY933" s="36"/>
      <c r="BZ933" s="36"/>
      <c r="CA933" s="36"/>
      <c r="CB933" s="36"/>
      <c r="CC933" s="36"/>
      <c r="CD933" s="36"/>
      <c r="CE933" s="36"/>
      <c r="CF933" s="36"/>
      <c r="CG933" s="36"/>
      <c r="CH933" s="36"/>
      <c r="CI933" s="36"/>
      <c r="CJ933" s="36"/>
      <c r="CK933" s="36"/>
      <c r="CL933" s="36"/>
      <c r="CM933" s="36"/>
      <c r="CN933" s="36"/>
      <c r="CO933" s="36"/>
      <c r="CP933" s="36"/>
      <c r="CQ933" s="36"/>
      <c r="CR933" s="36"/>
      <c r="CS933" s="36"/>
      <c r="CT933" s="36"/>
      <c r="CU933" s="36"/>
      <c r="CV933" s="36"/>
      <c r="CW933" s="36"/>
      <c r="CX933" s="36"/>
      <c r="CY933" s="36"/>
      <c r="CZ933" s="36"/>
      <c r="DA933" s="36"/>
      <c r="DB933" s="36"/>
      <c r="DC933" s="36"/>
      <c r="DD933" s="36"/>
      <c r="DE933" s="36"/>
      <c r="DF933" s="36"/>
      <c r="DG933" s="36"/>
      <c r="DH933" s="36"/>
      <c r="DI933" s="36"/>
      <c r="DJ933" s="36"/>
      <c r="DK933" s="36"/>
      <c r="DL933" s="36"/>
      <c r="DM933" s="36"/>
      <c r="DN933" s="36"/>
      <c r="DO933" s="36"/>
      <c r="DP933" s="36"/>
      <c r="DQ933" s="36"/>
      <c r="DR933" s="36"/>
      <c r="DS933" s="36"/>
      <c r="DT933" s="36"/>
      <c r="DU933" s="36"/>
      <c r="DV933" s="36"/>
      <c r="DW933" s="36"/>
      <c r="DX933" s="36"/>
      <c r="DY933" s="36"/>
      <c r="DZ933" s="36"/>
      <c r="EA933" s="36"/>
      <c r="EB933" s="36"/>
      <c r="EC933" s="36"/>
      <c r="ED933" s="36"/>
      <c r="EE933" s="36"/>
      <c r="EF933" s="36"/>
      <c r="EG933" s="36"/>
      <c r="EH933" s="36"/>
      <c r="EI933" s="36"/>
      <c r="EJ933" s="36"/>
      <c r="EK933" s="36"/>
      <c r="EL933" s="36"/>
      <c r="EM933" s="36"/>
      <c r="EN933" s="36"/>
      <c r="EO933" s="36"/>
      <c r="EP933" s="36"/>
      <c r="EQ933" s="36"/>
      <c r="ER933" s="36"/>
      <c r="ES933" s="36"/>
      <c r="ET933" s="36"/>
      <c r="EU933" s="36"/>
      <c r="EV933" s="36"/>
      <c r="EW933" s="36"/>
      <c r="EX933" s="36"/>
      <c r="EY933" s="36"/>
      <c r="EZ933" s="36"/>
      <c r="FA933" s="36"/>
      <c r="FB933" s="36"/>
      <c r="FC933" s="36"/>
      <c r="FD933" s="36"/>
      <c r="FE933" s="36"/>
      <c r="FF933" s="36"/>
      <c r="FG933" s="36"/>
      <c r="FH933" s="36"/>
      <c r="FI933" s="36"/>
      <c r="FJ933" s="36"/>
      <c r="FK933" s="36"/>
      <c r="FL933" s="36"/>
      <c r="FM933" s="36"/>
      <c r="FN933" s="36"/>
      <c r="FO933" s="36"/>
      <c r="FP933" s="36"/>
      <c r="FQ933" s="36"/>
      <c r="FR933" s="36"/>
      <c r="FS933" s="36"/>
      <c r="FT933" s="36"/>
      <c r="FU933" s="36"/>
      <c r="FV933" s="36"/>
      <c r="FW933" s="36"/>
      <c r="FX933" s="36"/>
      <c r="FY933" s="36"/>
      <c r="FZ933" s="36"/>
      <c r="GA933" s="36"/>
      <c r="GB933" s="36"/>
      <c r="GC933" s="36"/>
      <c r="GD933" s="36"/>
      <c r="GE933" s="36"/>
      <c r="GF933" s="36"/>
      <c r="GG933" s="36"/>
      <c r="GH933" s="36"/>
      <c r="GI933" s="36"/>
      <c r="GJ933" s="36"/>
      <c r="GK933" s="36"/>
      <c r="GL933" s="36"/>
      <c r="GM933" s="36"/>
      <c r="GN933" s="36"/>
      <c r="GO933" s="36"/>
      <c r="GP933" s="36"/>
      <c r="GQ933" s="36"/>
      <c r="GR933" s="36"/>
      <c r="GS933" s="36"/>
      <c r="GT933" s="36"/>
      <c r="GU933" s="36"/>
      <c r="GV933" s="36"/>
      <c r="GW933" s="36"/>
      <c r="GX933" s="36"/>
      <c r="GY933" s="36"/>
      <c r="GZ933" s="36"/>
      <c r="HA933" s="36"/>
      <c r="HB933" s="36"/>
      <c r="HC933" s="36"/>
    </row>
    <row r="934" spans="1:211" s="38" customFormat="1" x14ac:dyDescent="0.25">
      <c r="A934" s="51"/>
      <c r="B934" s="97"/>
      <c r="C934" s="98"/>
      <c r="D934" s="19"/>
      <c r="E934" s="19"/>
      <c r="F934" s="19"/>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c r="BU934" s="36"/>
      <c r="BV934" s="36"/>
      <c r="BW934" s="36"/>
      <c r="BX934" s="36"/>
      <c r="BY934" s="36"/>
      <c r="BZ934" s="36"/>
      <c r="CA934" s="36"/>
      <c r="CB934" s="36"/>
      <c r="CC934" s="36"/>
      <c r="CD934" s="36"/>
      <c r="CE934" s="36"/>
      <c r="CF934" s="36"/>
      <c r="CG934" s="36"/>
      <c r="CH934" s="36"/>
      <c r="CI934" s="36"/>
      <c r="CJ934" s="36"/>
      <c r="CK934" s="36"/>
      <c r="CL934" s="36"/>
      <c r="CM934" s="36"/>
      <c r="CN934" s="36"/>
      <c r="CO934" s="36"/>
      <c r="CP934" s="36"/>
      <c r="CQ934" s="36"/>
      <c r="CR934" s="36"/>
      <c r="CS934" s="36"/>
      <c r="CT934" s="36"/>
      <c r="CU934" s="36"/>
      <c r="CV934" s="36"/>
      <c r="CW934" s="36"/>
      <c r="CX934" s="36"/>
      <c r="CY934" s="36"/>
      <c r="CZ934" s="36"/>
      <c r="DA934" s="36"/>
      <c r="DB934" s="36"/>
      <c r="DC934" s="36"/>
      <c r="DD934" s="36"/>
      <c r="DE934" s="36"/>
      <c r="DF934" s="36"/>
      <c r="DG934" s="36"/>
      <c r="DH934" s="36"/>
      <c r="DI934" s="36"/>
      <c r="DJ934" s="36"/>
      <c r="DK934" s="36"/>
      <c r="DL934" s="36"/>
      <c r="DM934" s="36"/>
      <c r="DN934" s="36"/>
      <c r="DO934" s="36"/>
      <c r="DP934" s="36"/>
      <c r="DQ934" s="36"/>
      <c r="DR934" s="36"/>
      <c r="DS934" s="36"/>
      <c r="DT934" s="36"/>
      <c r="DU934" s="36"/>
      <c r="DV934" s="36"/>
      <c r="DW934" s="36"/>
      <c r="DX934" s="36"/>
      <c r="DY934" s="36"/>
      <c r="DZ934" s="36"/>
      <c r="EA934" s="36"/>
      <c r="EB934" s="36"/>
      <c r="EC934" s="36"/>
      <c r="ED934" s="36"/>
      <c r="EE934" s="36"/>
      <c r="EF934" s="36"/>
      <c r="EG934" s="36"/>
      <c r="EH934" s="36"/>
      <c r="EI934" s="36"/>
      <c r="EJ934" s="36"/>
      <c r="EK934" s="36"/>
      <c r="EL934" s="36"/>
      <c r="EM934" s="36"/>
      <c r="EN934" s="36"/>
      <c r="EO934" s="36"/>
      <c r="EP934" s="36"/>
      <c r="EQ934" s="36"/>
      <c r="ER934" s="36"/>
      <c r="ES934" s="36"/>
      <c r="ET934" s="36"/>
      <c r="EU934" s="36"/>
      <c r="EV934" s="36"/>
      <c r="EW934" s="36"/>
      <c r="EX934" s="36"/>
      <c r="EY934" s="36"/>
      <c r="EZ934" s="36"/>
      <c r="FA934" s="36"/>
      <c r="FB934" s="36"/>
      <c r="FC934" s="36"/>
      <c r="FD934" s="36"/>
      <c r="FE934" s="36"/>
      <c r="FF934" s="36"/>
      <c r="FG934" s="36"/>
      <c r="FH934" s="36"/>
      <c r="FI934" s="36"/>
      <c r="FJ934" s="36"/>
      <c r="FK934" s="36"/>
      <c r="FL934" s="36"/>
      <c r="FM934" s="36"/>
      <c r="FN934" s="36"/>
      <c r="FO934" s="36"/>
      <c r="FP934" s="36"/>
      <c r="FQ934" s="36"/>
      <c r="FR934" s="36"/>
      <c r="FS934" s="36"/>
      <c r="FT934" s="36"/>
      <c r="FU934" s="36"/>
      <c r="FV934" s="36"/>
      <c r="FW934" s="36"/>
      <c r="FX934" s="36"/>
      <c r="FY934" s="36"/>
      <c r="FZ934" s="36"/>
      <c r="GA934" s="36"/>
      <c r="GB934" s="36"/>
      <c r="GC934" s="36"/>
      <c r="GD934" s="36"/>
      <c r="GE934" s="36"/>
      <c r="GF934" s="36"/>
      <c r="GG934" s="36"/>
      <c r="GH934" s="36"/>
      <c r="GI934" s="36"/>
      <c r="GJ934" s="36"/>
      <c r="GK934" s="36"/>
      <c r="GL934" s="36"/>
      <c r="GM934" s="36"/>
      <c r="GN934" s="36"/>
      <c r="GO934" s="36"/>
      <c r="GP934" s="36"/>
      <c r="GQ934" s="36"/>
      <c r="GR934" s="36"/>
      <c r="GS934" s="36"/>
      <c r="GT934" s="36"/>
      <c r="GU934" s="36"/>
      <c r="GV934" s="36"/>
      <c r="GW934" s="36"/>
      <c r="GX934" s="36"/>
      <c r="GY934" s="36"/>
      <c r="GZ934" s="36"/>
      <c r="HA934" s="36"/>
      <c r="HB934" s="36"/>
      <c r="HC934" s="36"/>
    </row>
    <row r="935" spans="1:211" x14ac:dyDescent="0.25">
      <c r="D935" s="19"/>
      <c r="E935" s="19"/>
      <c r="F935" s="19"/>
    </row>
    <row r="936" spans="1:211" s="38" customFormat="1" x14ac:dyDescent="0.25">
      <c r="A936" s="51"/>
      <c r="B936" s="97"/>
      <c r="C936" s="98"/>
      <c r="D936" s="19"/>
      <c r="E936" s="19"/>
      <c r="F936" s="19"/>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c r="BU936" s="36"/>
      <c r="BV936" s="36"/>
      <c r="BW936" s="36"/>
      <c r="BX936" s="36"/>
      <c r="BY936" s="36"/>
      <c r="BZ936" s="36"/>
      <c r="CA936" s="36"/>
      <c r="CB936" s="36"/>
      <c r="CC936" s="36"/>
      <c r="CD936" s="36"/>
      <c r="CE936" s="36"/>
      <c r="CF936" s="36"/>
      <c r="CG936" s="36"/>
      <c r="CH936" s="36"/>
      <c r="CI936" s="36"/>
      <c r="CJ936" s="36"/>
      <c r="CK936" s="36"/>
      <c r="CL936" s="36"/>
      <c r="CM936" s="36"/>
      <c r="CN936" s="36"/>
      <c r="CO936" s="36"/>
      <c r="CP936" s="36"/>
      <c r="CQ936" s="36"/>
      <c r="CR936" s="36"/>
      <c r="CS936" s="36"/>
      <c r="CT936" s="36"/>
      <c r="CU936" s="36"/>
      <c r="CV936" s="36"/>
      <c r="CW936" s="36"/>
      <c r="CX936" s="36"/>
      <c r="CY936" s="36"/>
      <c r="CZ936" s="36"/>
      <c r="DA936" s="36"/>
      <c r="DB936" s="36"/>
      <c r="DC936" s="36"/>
      <c r="DD936" s="36"/>
      <c r="DE936" s="36"/>
      <c r="DF936" s="36"/>
      <c r="DG936" s="36"/>
      <c r="DH936" s="36"/>
      <c r="DI936" s="36"/>
      <c r="DJ936" s="36"/>
      <c r="DK936" s="36"/>
      <c r="DL936" s="36"/>
      <c r="DM936" s="36"/>
      <c r="DN936" s="36"/>
      <c r="DO936" s="36"/>
      <c r="DP936" s="36"/>
      <c r="DQ936" s="36"/>
      <c r="DR936" s="36"/>
      <c r="DS936" s="36"/>
      <c r="DT936" s="36"/>
      <c r="DU936" s="36"/>
      <c r="DV936" s="36"/>
      <c r="DW936" s="36"/>
      <c r="DX936" s="36"/>
      <c r="DY936" s="36"/>
      <c r="DZ936" s="36"/>
      <c r="EA936" s="36"/>
      <c r="EB936" s="36"/>
      <c r="EC936" s="36"/>
      <c r="ED936" s="36"/>
      <c r="EE936" s="36"/>
      <c r="EF936" s="36"/>
      <c r="EG936" s="36"/>
      <c r="EH936" s="36"/>
      <c r="EI936" s="36"/>
      <c r="EJ936" s="36"/>
      <c r="EK936" s="36"/>
      <c r="EL936" s="36"/>
      <c r="EM936" s="36"/>
      <c r="EN936" s="36"/>
      <c r="EO936" s="36"/>
      <c r="EP936" s="36"/>
      <c r="EQ936" s="36"/>
      <c r="ER936" s="36"/>
      <c r="ES936" s="36"/>
      <c r="ET936" s="36"/>
      <c r="EU936" s="36"/>
      <c r="EV936" s="36"/>
      <c r="EW936" s="36"/>
      <c r="EX936" s="36"/>
      <c r="EY936" s="36"/>
      <c r="EZ936" s="36"/>
      <c r="FA936" s="36"/>
      <c r="FB936" s="36"/>
      <c r="FC936" s="36"/>
      <c r="FD936" s="36"/>
      <c r="FE936" s="36"/>
      <c r="FF936" s="36"/>
      <c r="FG936" s="36"/>
      <c r="FH936" s="36"/>
      <c r="FI936" s="36"/>
      <c r="FJ936" s="36"/>
      <c r="FK936" s="36"/>
      <c r="FL936" s="36"/>
      <c r="FM936" s="36"/>
      <c r="FN936" s="36"/>
      <c r="FO936" s="36"/>
      <c r="FP936" s="36"/>
      <c r="FQ936" s="36"/>
      <c r="FR936" s="36"/>
      <c r="FS936" s="36"/>
      <c r="FT936" s="36"/>
      <c r="FU936" s="36"/>
      <c r="FV936" s="36"/>
      <c r="FW936" s="36"/>
      <c r="FX936" s="36"/>
      <c r="FY936" s="36"/>
      <c r="FZ936" s="36"/>
      <c r="GA936" s="36"/>
      <c r="GB936" s="36"/>
      <c r="GC936" s="36"/>
      <c r="GD936" s="36"/>
      <c r="GE936" s="36"/>
      <c r="GF936" s="36"/>
      <c r="GG936" s="36"/>
      <c r="GH936" s="36"/>
      <c r="GI936" s="36"/>
      <c r="GJ936" s="36"/>
      <c r="GK936" s="36"/>
      <c r="GL936" s="36"/>
      <c r="GM936" s="36"/>
      <c r="GN936" s="36"/>
      <c r="GO936" s="36"/>
      <c r="GP936" s="36"/>
      <c r="GQ936" s="36"/>
      <c r="GR936" s="36"/>
      <c r="GS936" s="36"/>
      <c r="GT936" s="36"/>
      <c r="GU936" s="36"/>
      <c r="GV936" s="36"/>
      <c r="GW936" s="36"/>
      <c r="GX936" s="36"/>
      <c r="GY936" s="36"/>
      <c r="GZ936" s="36"/>
      <c r="HA936" s="36"/>
      <c r="HB936" s="36"/>
      <c r="HC936" s="36"/>
    </row>
    <row r="937" spans="1:211" s="38" customFormat="1" x14ac:dyDescent="0.25">
      <c r="A937" s="51"/>
      <c r="B937" s="97"/>
      <c r="C937" s="98"/>
      <c r="D937" s="19"/>
      <c r="E937" s="19"/>
      <c r="F937" s="19"/>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c r="BU937" s="36"/>
      <c r="BV937" s="36"/>
      <c r="BW937" s="36"/>
      <c r="BX937" s="36"/>
      <c r="BY937" s="36"/>
      <c r="BZ937" s="36"/>
      <c r="CA937" s="36"/>
      <c r="CB937" s="36"/>
      <c r="CC937" s="36"/>
      <c r="CD937" s="36"/>
      <c r="CE937" s="36"/>
      <c r="CF937" s="36"/>
      <c r="CG937" s="36"/>
      <c r="CH937" s="36"/>
      <c r="CI937" s="36"/>
      <c r="CJ937" s="36"/>
      <c r="CK937" s="36"/>
      <c r="CL937" s="36"/>
      <c r="CM937" s="36"/>
      <c r="CN937" s="36"/>
      <c r="CO937" s="36"/>
      <c r="CP937" s="36"/>
      <c r="CQ937" s="36"/>
      <c r="CR937" s="36"/>
      <c r="CS937" s="36"/>
      <c r="CT937" s="36"/>
      <c r="CU937" s="36"/>
      <c r="CV937" s="36"/>
      <c r="CW937" s="36"/>
      <c r="CX937" s="36"/>
      <c r="CY937" s="36"/>
      <c r="CZ937" s="36"/>
      <c r="DA937" s="36"/>
      <c r="DB937" s="36"/>
      <c r="DC937" s="36"/>
      <c r="DD937" s="36"/>
      <c r="DE937" s="36"/>
      <c r="DF937" s="36"/>
      <c r="DG937" s="36"/>
      <c r="DH937" s="36"/>
      <c r="DI937" s="36"/>
      <c r="DJ937" s="36"/>
      <c r="DK937" s="36"/>
      <c r="DL937" s="36"/>
      <c r="DM937" s="36"/>
      <c r="DN937" s="36"/>
      <c r="DO937" s="36"/>
      <c r="DP937" s="36"/>
      <c r="DQ937" s="36"/>
      <c r="DR937" s="36"/>
      <c r="DS937" s="36"/>
      <c r="DT937" s="36"/>
      <c r="DU937" s="36"/>
      <c r="DV937" s="36"/>
      <c r="DW937" s="36"/>
      <c r="DX937" s="36"/>
      <c r="DY937" s="36"/>
      <c r="DZ937" s="36"/>
      <c r="EA937" s="36"/>
      <c r="EB937" s="36"/>
      <c r="EC937" s="36"/>
      <c r="ED937" s="36"/>
      <c r="EE937" s="36"/>
      <c r="EF937" s="36"/>
      <c r="EG937" s="36"/>
      <c r="EH937" s="36"/>
      <c r="EI937" s="36"/>
      <c r="EJ937" s="36"/>
      <c r="EK937" s="36"/>
      <c r="EL937" s="36"/>
      <c r="EM937" s="36"/>
      <c r="EN937" s="36"/>
      <c r="EO937" s="36"/>
      <c r="EP937" s="36"/>
      <c r="EQ937" s="36"/>
      <c r="ER937" s="36"/>
      <c r="ES937" s="36"/>
      <c r="ET937" s="36"/>
      <c r="EU937" s="36"/>
      <c r="EV937" s="36"/>
      <c r="EW937" s="36"/>
      <c r="EX937" s="36"/>
      <c r="EY937" s="36"/>
      <c r="EZ937" s="36"/>
      <c r="FA937" s="36"/>
      <c r="FB937" s="36"/>
      <c r="FC937" s="36"/>
      <c r="FD937" s="36"/>
      <c r="FE937" s="36"/>
      <c r="FF937" s="36"/>
      <c r="FG937" s="36"/>
      <c r="FH937" s="36"/>
      <c r="FI937" s="36"/>
      <c r="FJ937" s="36"/>
      <c r="FK937" s="36"/>
      <c r="FL937" s="36"/>
      <c r="FM937" s="36"/>
      <c r="FN937" s="36"/>
      <c r="FO937" s="36"/>
      <c r="FP937" s="36"/>
      <c r="FQ937" s="36"/>
      <c r="FR937" s="36"/>
      <c r="FS937" s="36"/>
      <c r="FT937" s="36"/>
      <c r="FU937" s="36"/>
      <c r="FV937" s="36"/>
      <c r="FW937" s="36"/>
      <c r="FX937" s="36"/>
      <c r="FY937" s="36"/>
      <c r="FZ937" s="36"/>
      <c r="GA937" s="36"/>
      <c r="GB937" s="36"/>
      <c r="GC937" s="36"/>
      <c r="GD937" s="36"/>
      <c r="GE937" s="36"/>
      <c r="GF937" s="36"/>
      <c r="GG937" s="36"/>
      <c r="GH937" s="36"/>
      <c r="GI937" s="36"/>
      <c r="GJ937" s="36"/>
      <c r="GK937" s="36"/>
      <c r="GL937" s="36"/>
      <c r="GM937" s="36"/>
      <c r="GN937" s="36"/>
      <c r="GO937" s="36"/>
      <c r="GP937" s="36"/>
      <c r="GQ937" s="36"/>
      <c r="GR937" s="36"/>
      <c r="GS937" s="36"/>
      <c r="GT937" s="36"/>
      <c r="GU937" s="36"/>
      <c r="GV937" s="36"/>
      <c r="GW937" s="36"/>
      <c r="GX937" s="36"/>
      <c r="GY937" s="36"/>
      <c r="GZ937" s="36"/>
      <c r="HA937" s="36"/>
      <c r="HB937" s="36"/>
      <c r="HC937" s="36"/>
    </row>
    <row r="938" spans="1:211" s="38" customFormat="1" x14ac:dyDescent="0.25">
      <c r="A938" s="51"/>
      <c r="B938" s="97"/>
      <c r="C938" s="98"/>
      <c r="D938" s="19"/>
      <c r="E938" s="19"/>
      <c r="F938" s="19"/>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c r="BU938" s="36"/>
      <c r="BV938" s="36"/>
      <c r="BW938" s="36"/>
      <c r="BX938" s="36"/>
      <c r="BY938" s="36"/>
      <c r="BZ938" s="36"/>
      <c r="CA938" s="36"/>
      <c r="CB938" s="36"/>
      <c r="CC938" s="36"/>
      <c r="CD938" s="36"/>
      <c r="CE938" s="36"/>
      <c r="CF938" s="36"/>
      <c r="CG938" s="36"/>
      <c r="CH938" s="36"/>
      <c r="CI938" s="36"/>
      <c r="CJ938" s="36"/>
      <c r="CK938" s="36"/>
      <c r="CL938" s="36"/>
      <c r="CM938" s="36"/>
      <c r="CN938" s="36"/>
      <c r="CO938" s="36"/>
      <c r="CP938" s="36"/>
      <c r="CQ938" s="36"/>
      <c r="CR938" s="36"/>
      <c r="CS938" s="36"/>
      <c r="CT938" s="36"/>
      <c r="CU938" s="36"/>
      <c r="CV938" s="36"/>
      <c r="CW938" s="36"/>
      <c r="CX938" s="36"/>
      <c r="CY938" s="36"/>
      <c r="CZ938" s="36"/>
      <c r="DA938" s="36"/>
      <c r="DB938" s="36"/>
      <c r="DC938" s="36"/>
      <c r="DD938" s="36"/>
      <c r="DE938" s="36"/>
      <c r="DF938" s="36"/>
      <c r="DG938" s="36"/>
      <c r="DH938" s="36"/>
      <c r="DI938" s="36"/>
      <c r="DJ938" s="36"/>
      <c r="DK938" s="36"/>
      <c r="DL938" s="36"/>
      <c r="DM938" s="36"/>
      <c r="DN938" s="36"/>
      <c r="DO938" s="36"/>
      <c r="DP938" s="36"/>
      <c r="DQ938" s="36"/>
      <c r="DR938" s="36"/>
      <c r="DS938" s="36"/>
      <c r="DT938" s="36"/>
      <c r="DU938" s="36"/>
      <c r="DV938" s="36"/>
      <c r="DW938" s="36"/>
      <c r="DX938" s="36"/>
      <c r="DY938" s="36"/>
      <c r="DZ938" s="36"/>
      <c r="EA938" s="36"/>
      <c r="EB938" s="36"/>
      <c r="EC938" s="36"/>
      <c r="ED938" s="36"/>
      <c r="EE938" s="36"/>
      <c r="EF938" s="36"/>
      <c r="EG938" s="36"/>
      <c r="EH938" s="36"/>
      <c r="EI938" s="36"/>
      <c r="EJ938" s="36"/>
      <c r="EK938" s="36"/>
      <c r="EL938" s="36"/>
      <c r="EM938" s="36"/>
      <c r="EN938" s="36"/>
      <c r="EO938" s="36"/>
      <c r="EP938" s="36"/>
      <c r="EQ938" s="36"/>
      <c r="ER938" s="36"/>
      <c r="ES938" s="36"/>
      <c r="ET938" s="36"/>
      <c r="EU938" s="36"/>
      <c r="EV938" s="36"/>
      <c r="EW938" s="36"/>
      <c r="EX938" s="36"/>
      <c r="EY938" s="36"/>
      <c r="EZ938" s="36"/>
      <c r="FA938" s="36"/>
      <c r="FB938" s="36"/>
      <c r="FC938" s="36"/>
      <c r="FD938" s="36"/>
      <c r="FE938" s="36"/>
      <c r="FF938" s="36"/>
      <c r="FG938" s="36"/>
      <c r="FH938" s="36"/>
      <c r="FI938" s="36"/>
      <c r="FJ938" s="36"/>
      <c r="FK938" s="36"/>
      <c r="FL938" s="36"/>
      <c r="FM938" s="36"/>
      <c r="FN938" s="36"/>
      <c r="FO938" s="36"/>
      <c r="FP938" s="36"/>
      <c r="FQ938" s="36"/>
      <c r="FR938" s="36"/>
      <c r="FS938" s="36"/>
      <c r="FT938" s="36"/>
      <c r="FU938" s="36"/>
      <c r="FV938" s="36"/>
      <c r="FW938" s="36"/>
      <c r="FX938" s="36"/>
      <c r="FY938" s="36"/>
      <c r="FZ938" s="36"/>
      <c r="GA938" s="36"/>
      <c r="GB938" s="36"/>
      <c r="GC938" s="36"/>
      <c r="GD938" s="36"/>
      <c r="GE938" s="36"/>
      <c r="GF938" s="36"/>
      <c r="GG938" s="36"/>
      <c r="GH938" s="36"/>
      <c r="GI938" s="36"/>
      <c r="GJ938" s="36"/>
      <c r="GK938" s="36"/>
      <c r="GL938" s="36"/>
      <c r="GM938" s="36"/>
      <c r="GN938" s="36"/>
      <c r="GO938" s="36"/>
      <c r="GP938" s="36"/>
      <c r="GQ938" s="36"/>
      <c r="GR938" s="36"/>
      <c r="GS938" s="36"/>
      <c r="GT938" s="36"/>
      <c r="GU938" s="36"/>
      <c r="GV938" s="36"/>
      <c r="GW938" s="36"/>
      <c r="GX938" s="36"/>
      <c r="GY938" s="36"/>
      <c r="GZ938" s="36"/>
      <c r="HA938" s="36"/>
      <c r="HB938" s="36"/>
      <c r="HC938" s="36"/>
    </row>
    <row r="939" spans="1:211" s="38" customFormat="1" x14ac:dyDescent="0.25">
      <c r="A939" s="51"/>
      <c r="B939" s="97"/>
      <c r="C939" s="98"/>
      <c r="D939" s="19"/>
      <c r="E939" s="19"/>
      <c r="F939" s="19"/>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c r="BU939" s="36"/>
      <c r="BV939" s="36"/>
      <c r="BW939" s="36"/>
      <c r="BX939" s="36"/>
      <c r="BY939" s="36"/>
      <c r="BZ939" s="36"/>
      <c r="CA939" s="36"/>
      <c r="CB939" s="36"/>
      <c r="CC939" s="36"/>
      <c r="CD939" s="36"/>
      <c r="CE939" s="36"/>
      <c r="CF939" s="36"/>
      <c r="CG939" s="36"/>
      <c r="CH939" s="36"/>
      <c r="CI939" s="36"/>
      <c r="CJ939" s="36"/>
      <c r="CK939" s="36"/>
      <c r="CL939" s="36"/>
      <c r="CM939" s="36"/>
      <c r="CN939" s="36"/>
      <c r="CO939" s="36"/>
      <c r="CP939" s="36"/>
      <c r="CQ939" s="36"/>
      <c r="CR939" s="36"/>
      <c r="CS939" s="36"/>
      <c r="CT939" s="36"/>
      <c r="CU939" s="36"/>
      <c r="CV939" s="36"/>
      <c r="CW939" s="36"/>
      <c r="CX939" s="36"/>
      <c r="CY939" s="36"/>
      <c r="CZ939" s="36"/>
      <c r="DA939" s="36"/>
      <c r="DB939" s="36"/>
      <c r="DC939" s="36"/>
      <c r="DD939" s="36"/>
      <c r="DE939" s="36"/>
      <c r="DF939" s="36"/>
      <c r="DG939" s="36"/>
      <c r="DH939" s="36"/>
      <c r="DI939" s="36"/>
      <c r="DJ939" s="36"/>
      <c r="DK939" s="36"/>
      <c r="DL939" s="36"/>
      <c r="DM939" s="36"/>
      <c r="DN939" s="36"/>
      <c r="DO939" s="36"/>
      <c r="DP939" s="36"/>
      <c r="DQ939" s="36"/>
      <c r="DR939" s="36"/>
      <c r="DS939" s="36"/>
      <c r="DT939" s="36"/>
      <c r="DU939" s="36"/>
      <c r="DV939" s="36"/>
      <c r="DW939" s="36"/>
      <c r="DX939" s="36"/>
      <c r="DY939" s="36"/>
      <c r="DZ939" s="36"/>
      <c r="EA939" s="36"/>
      <c r="EB939" s="36"/>
      <c r="EC939" s="36"/>
      <c r="ED939" s="36"/>
      <c r="EE939" s="36"/>
      <c r="EF939" s="36"/>
      <c r="EG939" s="36"/>
      <c r="EH939" s="36"/>
      <c r="EI939" s="36"/>
      <c r="EJ939" s="36"/>
      <c r="EK939" s="36"/>
      <c r="EL939" s="36"/>
      <c r="EM939" s="36"/>
      <c r="EN939" s="36"/>
      <c r="EO939" s="36"/>
      <c r="EP939" s="36"/>
      <c r="EQ939" s="36"/>
      <c r="ER939" s="36"/>
      <c r="ES939" s="36"/>
      <c r="ET939" s="36"/>
      <c r="EU939" s="36"/>
      <c r="EV939" s="36"/>
      <c r="EW939" s="36"/>
      <c r="EX939" s="36"/>
      <c r="EY939" s="36"/>
      <c r="EZ939" s="36"/>
      <c r="FA939" s="36"/>
      <c r="FB939" s="36"/>
      <c r="FC939" s="36"/>
      <c r="FD939" s="36"/>
      <c r="FE939" s="36"/>
      <c r="FF939" s="36"/>
      <c r="FG939" s="36"/>
      <c r="FH939" s="36"/>
      <c r="FI939" s="36"/>
      <c r="FJ939" s="36"/>
      <c r="FK939" s="36"/>
      <c r="FL939" s="36"/>
      <c r="FM939" s="36"/>
      <c r="FN939" s="36"/>
      <c r="FO939" s="36"/>
      <c r="FP939" s="36"/>
      <c r="FQ939" s="36"/>
      <c r="FR939" s="36"/>
      <c r="FS939" s="36"/>
      <c r="FT939" s="36"/>
      <c r="FU939" s="36"/>
      <c r="FV939" s="36"/>
      <c r="FW939" s="36"/>
      <c r="FX939" s="36"/>
      <c r="FY939" s="36"/>
      <c r="FZ939" s="36"/>
      <c r="GA939" s="36"/>
      <c r="GB939" s="36"/>
      <c r="GC939" s="36"/>
      <c r="GD939" s="36"/>
      <c r="GE939" s="36"/>
      <c r="GF939" s="36"/>
      <c r="GG939" s="36"/>
      <c r="GH939" s="36"/>
      <c r="GI939" s="36"/>
      <c r="GJ939" s="36"/>
      <c r="GK939" s="36"/>
      <c r="GL939" s="36"/>
      <c r="GM939" s="36"/>
      <c r="GN939" s="36"/>
      <c r="GO939" s="36"/>
      <c r="GP939" s="36"/>
      <c r="GQ939" s="36"/>
      <c r="GR939" s="36"/>
      <c r="GS939" s="36"/>
      <c r="GT939" s="36"/>
      <c r="GU939" s="36"/>
      <c r="GV939" s="36"/>
      <c r="GW939" s="36"/>
      <c r="GX939" s="36"/>
      <c r="GY939" s="36"/>
      <c r="GZ939" s="36"/>
      <c r="HA939" s="36"/>
      <c r="HB939" s="36"/>
      <c r="HC939" s="36"/>
    </row>
    <row r="940" spans="1:211" s="38" customFormat="1" x14ac:dyDescent="0.25">
      <c r="A940" s="51"/>
      <c r="B940" s="97"/>
      <c r="C940" s="98"/>
      <c r="D940" s="19"/>
      <c r="E940" s="19"/>
      <c r="F940" s="19"/>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c r="BU940" s="36"/>
      <c r="BV940" s="36"/>
      <c r="BW940" s="36"/>
      <c r="BX940" s="36"/>
      <c r="BY940" s="36"/>
      <c r="BZ940" s="36"/>
      <c r="CA940" s="36"/>
      <c r="CB940" s="36"/>
      <c r="CC940" s="36"/>
      <c r="CD940" s="36"/>
      <c r="CE940" s="36"/>
      <c r="CF940" s="36"/>
      <c r="CG940" s="36"/>
      <c r="CH940" s="36"/>
      <c r="CI940" s="36"/>
      <c r="CJ940" s="36"/>
      <c r="CK940" s="36"/>
      <c r="CL940" s="36"/>
      <c r="CM940" s="36"/>
      <c r="CN940" s="36"/>
      <c r="CO940" s="36"/>
      <c r="CP940" s="36"/>
      <c r="CQ940" s="36"/>
      <c r="CR940" s="36"/>
      <c r="CS940" s="36"/>
      <c r="CT940" s="36"/>
      <c r="CU940" s="36"/>
      <c r="CV940" s="36"/>
      <c r="CW940" s="36"/>
      <c r="CX940" s="36"/>
      <c r="CY940" s="36"/>
      <c r="CZ940" s="36"/>
      <c r="DA940" s="36"/>
      <c r="DB940" s="36"/>
      <c r="DC940" s="36"/>
      <c r="DD940" s="36"/>
      <c r="DE940" s="36"/>
      <c r="DF940" s="36"/>
      <c r="DG940" s="36"/>
      <c r="DH940" s="36"/>
      <c r="DI940" s="36"/>
      <c r="DJ940" s="36"/>
      <c r="DK940" s="36"/>
      <c r="DL940" s="36"/>
      <c r="DM940" s="36"/>
      <c r="DN940" s="36"/>
      <c r="DO940" s="36"/>
      <c r="DP940" s="36"/>
      <c r="DQ940" s="36"/>
      <c r="DR940" s="36"/>
      <c r="DS940" s="36"/>
      <c r="DT940" s="36"/>
      <c r="DU940" s="36"/>
      <c r="DV940" s="36"/>
      <c r="DW940" s="36"/>
      <c r="DX940" s="36"/>
      <c r="DY940" s="36"/>
      <c r="DZ940" s="36"/>
      <c r="EA940" s="36"/>
      <c r="EB940" s="36"/>
      <c r="EC940" s="36"/>
      <c r="ED940" s="36"/>
      <c r="EE940" s="36"/>
      <c r="EF940" s="36"/>
      <c r="EG940" s="36"/>
      <c r="EH940" s="36"/>
      <c r="EI940" s="36"/>
      <c r="EJ940" s="36"/>
      <c r="EK940" s="36"/>
      <c r="EL940" s="36"/>
      <c r="EM940" s="36"/>
      <c r="EN940" s="36"/>
      <c r="EO940" s="36"/>
      <c r="EP940" s="36"/>
      <c r="EQ940" s="36"/>
      <c r="ER940" s="36"/>
      <c r="ES940" s="36"/>
      <c r="ET940" s="36"/>
      <c r="EU940" s="36"/>
      <c r="EV940" s="36"/>
      <c r="EW940" s="36"/>
      <c r="EX940" s="36"/>
      <c r="EY940" s="36"/>
      <c r="EZ940" s="36"/>
      <c r="FA940" s="36"/>
      <c r="FB940" s="36"/>
      <c r="FC940" s="36"/>
      <c r="FD940" s="36"/>
      <c r="FE940" s="36"/>
      <c r="FF940" s="36"/>
      <c r="FG940" s="36"/>
      <c r="FH940" s="36"/>
      <c r="FI940" s="36"/>
      <c r="FJ940" s="36"/>
      <c r="FK940" s="36"/>
      <c r="FL940" s="36"/>
      <c r="FM940" s="36"/>
      <c r="FN940" s="36"/>
      <c r="FO940" s="36"/>
      <c r="FP940" s="36"/>
      <c r="FQ940" s="36"/>
      <c r="FR940" s="36"/>
      <c r="FS940" s="36"/>
      <c r="FT940" s="36"/>
      <c r="FU940" s="36"/>
      <c r="FV940" s="36"/>
      <c r="FW940" s="36"/>
      <c r="FX940" s="36"/>
      <c r="FY940" s="36"/>
      <c r="FZ940" s="36"/>
      <c r="GA940" s="36"/>
      <c r="GB940" s="36"/>
      <c r="GC940" s="36"/>
      <c r="GD940" s="36"/>
      <c r="GE940" s="36"/>
      <c r="GF940" s="36"/>
      <c r="GG940" s="36"/>
      <c r="GH940" s="36"/>
      <c r="GI940" s="36"/>
      <c r="GJ940" s="36"/>
      <c r="GK940" s="36"/>
      <c r="GL940" s="36"/>
      <c r="GM940" s="36"/>
      <c r="GN940" s="36"/>
      <c r="GO940" s="36"/>
      <c r="GP940" s="36"/>
      <c r="GQ940" s="36"/>
      <c r="GR940" s="36"/>
      <c r="GS940" s="36"/>
      <c r="GT940" s="36"/>
      <c r="GU940" s="36"/>
      <c r="GV940" s="36"/>
      <c r="GW940" s="36"/>
      <c r="GX940" s="36"/>
      <c r="GY940" s="36"/>
      <c r="GZ940" s="36"/>
      <c r="HA940" s="36"/>
      <c r="HB940" s="36"/>
      <c r="HC940" s="36"/>
    </row>
    <row r="941" spans="1:211" s="38" customFormat="1" x14ac:dyDescent="0.25">
      <c r="A941" s="51"/>
      <c r="B941" s="97"/>
      <c r="C941" s="98"/>
      <c r="D941" s="19"/>
      <c r="E941" s="19"/>
      <c r="F941" s="19"/>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c r="BU941" s="36"/>
      <c r="BV941" s="36"/>
      <c r="BW941" s="36"/>
      <c r="BX941" s="36"/>
      <c r="BY941" s="36"/>
      <c r="BZ941" s="36"/>
      <c r="CA941" s="36"/>
      <c r="CB941" s="36"/>
      <c r="CC941" s="36"/>
      <c r="CD941" s="36"/>
      <c r="CE941" s="36"/>
      <c r="CF941" s="36"/>
      <c r="CG941" s="36"/>
      <c r="CH941" s="36"/>
      <c r="CI941" s="36"/>
      <c r="CJ941" s="36"/>
      <c r="CK941" s="36"/>
      <c r="CL941" s="36"/>
      <c r="CM941" s="36"/>
      <c r="CN941" s="36"/>
      <c r="CO941" s="36"/>
      <c r="CP941" s="36"/>
      <c r="CQ941" s="36"/>
      <c r="CR941" s="36"/>
      <c r="CS941" s="36"/>
      <c r="CT941" s="36"/>
      <c r="CU941" s="36"/>
      <c r="CV941" s="36"/>
      <c r="CW941" s="36"/>
      <c r="CX941" s="36"/>
      <c r="CY941" s="36"/>
      <c r="CZ941" s="36"/>
      <c r="DA941" s="36"/>
      <c r="DB941" s="36"/>
      <c r="DC941" s="36"/>
      <c r="DD941" s="36"/>
      <c r="DE941" s="36"/>
      <c r="DF941" s="36"/>
      <c r="DG941" s="36"/>
      <c r="DH941" s="36"/>
      <c r="DI941" s="36"/>
      <c r="DJ941" s="36"/>
      <c r="DK941" s="36"/>
      <c r="DL941" s="36"/>
      <c r="DM941" s="36"/>
      <c r="DN941" s="36"/>
      <c r="DO941" s="36"/>
      <c r="DP941" s="36"/>
      <c r="DQ941" s="36"/>
      <c r="DR941" s="36"/>
      <c r="DS941" s="36"/>
      <c r="DT941" s="36"/>
      <c r="DU941" s="36"/>
      <c r="DV941" s="36"/>
      <c r="DW941" s="36"/>
      <c r="DX941" s="36"/>
      <c r="DY941" s="36"/>
      <c r="DZ941" s="36"/>
      <c r="EA941" s="36"/>
      <c r="EB941" s="36"/>
      <c r="EC941" s="36"/>
      <c r="ED941" s="36"/>
      <c r="EE941" s="36"/>
      <c r="EF941" s="36"/>
      <c r="EG941" s="36"/>
      <c r="EH941" s="36"/>
      <c r="EI941" s="36"/>
      <c r="EJ941" s="36"/>
      <c r="EK941" s="36"/>
      <c r="EL941" s="36"/>
      <c r="EM941" s="36"/>
      <c r="EN941" s="36"/>
      <c r="EO941" s="36"/>
      <c r="EP941" s="36"/>
      <c r="EQ941" s="36"/>
      <c r="ER941" s="36"/>
      <c r="ES941" s="36"/>
      <c r="ET941" s="36"/>
      <c r="EU941" s="36"/>
      <c r="EV941" s="36"/>
      <c r="EW941" s="36"/>
      <c r="EX941" s="36"/>
      <c r="EY941" s="36"/>
      <c r="EZ941" s="36"/>
      <c r="FA941" s="36"/>
      <c r="FB941" s="36"/>
      <c r="FC941" s="36"/>
      <c r="FD941" s="36"/>
      <c r="FE941" s="36"/>
      <c r="FF941" s="36"/>
      <c r="FG941" s="36"/>
      <c r="FH941" s="36"/>
      <c r="FI941" s="36"/>
      <c r="FJ941" s="36"/>
      <c r="FK941" s="36"/>
      <c r="FL941" s="36"/>
      <c r="FM941" s="36"/>
      <c r="FN941" s="36"/>
      <c r="FO941" s="36"/>
      <c r="FP941" s="36"/>
      <c r="FQ941" s="36"/>
      <c r="FR941" s="36"/>
      <c r="FS941" s="36"/>
      <c r="FT941" s="36"/>
      <c r="FU941" s="36"/>
      <c r="FV941" s="36"/>
      <c r="FW941" s="36"/>
      <c r="FX941" s="36"/>
      <c r="FY941" s="36"/>
      <c r="FZ941" s="36"/>
      <c r="GA941" s="36"/>
      <c r="GB941" s="36"/>
      <c r="GC941" s="36"/>
      <c r="GD941" s="36"/>
      <c r="GE941" s="36"/>
      <c r="GF941" s="36"/>
      <c r="GG941" s="36"/>
      <c r="GH941" s="36"/>
      <c r="GI941" s="36"/>
      <c r="GJ941" s="36"/>
      <c r="GK941" s="36"/>
      <c r="GL941" s="36"/>
      <c r="GM941" s="36"/>
      <c r="GN941" s="36"/>
      <c r="GO941" s="36"/>
      <c r="GP941" s="36"/>
      <c r="GQ941" s="36"/>
      <c r="GR941" s="36"/>
      <c r="GS941" s="36"/>
      <c r="GT941" s="36"/>
      <c r="GU941" s="36"/>
      <c r="GV941" s="36"/>
      <c r="GW941" s="36"/>
      <c r="GX941" s="36"/>
      <c r="GY941" s="36"/>
      <c r="GZ941" s="36"/>
      <c r="HA941" s="36"/>
      <c r="HB941" s="36"/>
      <c r="HC941" s="36"/>
    </row>
    <row r="942" spans="1:211" x14ac:dyDescent="0.25">
      <c r="D942" s="19"/>
      <c r="E942" s="19"/>
      <c r="F942" s="19"/>
    </row>
    <row r="943" spans="1:211" s="38" customFormat="1" x14ac:dyDescent="0.25">
      <c r="A943" s="51"/>
      <c r="B943" s="97"/>
      <c r="C943" s="98"/>
      <c r="D943" s="19"/>
      <c r="E943" s="19"/>
      <c r="F943" s="19"/>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c r="BU943" s="36"/>
      <c r="BV943" s="36"/>
      <c r="BW943" s="36"/>
      <c r="BX943" s="36"/>
      <c r="BY943" s="36"/>
      <c r="BZ943" s="36"/>
      <c r="CA943" s="36"/>
      <c r="CB943" s="36"/>
      <c r="CC943" s="36"/>
      <c r="CD943" s="36"/>
      <c r="CE943" s="36"/>
      <c r="CF943" s="36"/>
      <c r="CG943" s="36"/>
      <c r="CH943" s="36"/>
      <c r="CI943" s="36"/>
      <c r="CJ943" s="36"/>
      <c r="CK943" s="36"/>
      <c r="CL943" s="36"/>
      <c r="CM943" s="36"/>
      <c r="CN943" s="36"/>
      <c r="CO943" s="36"/>
      <c r="CP943" s="36"/>
      <c r="CQ943" s="36"/>
      <c r="CR943" s="36"/>
      <c r="CS943" s="36"/>
      <c r="CT943" s="36"/>
      <c r="CU943" s="36"/>
      <c r="CV943" s="36"/>
      <c r="CW943" s="36"/>
      <c r="CX943" s="36"/>
      <c r="CY943" s="36"/>
      <c r="CZ943" s="36"/>
      <c r="DA943" s="36"/>
      <c r="DB943" s="36"/>
      <c r="DC943" s="36"/>
      <c r="DD943" s="36"/>
      <c r="DE943" s="36"/>
      <c r="DF943" s="36"/>
      <c r="DG943" s="36"/>
      <c r="DH943" s="36"/>
      <c r="DI943" s="36"/>
      <c r="DJ943" s="36"/>
      <c r="DK943" s="36"/>
      <c r="DL943" s="36"/>
      <c r="DM943" s="36"/>
      <c r="DN943" s="36"/>
      <c r="DO943" s="36"/>
      <c r="DP943" s="36"/>
      <c r="DQ943" s="36"/>
      <c r="DR943" s="36"/>
      <c r="DS943" s="36"/>
      <c r="DT943" s="36"/>
      <c r="DU943" s="36"/>
      <c r="DV943" s="36"/>
      <c r="DW943" s="36"/>
      <c r="DX943" s="36"/>
      <c r="DY943" s="36"/>
      <c r="DZ943" s="36"/>
      <c r="EA943" s="36"/>
      <c r="EB943" s="36"/>
      <c r="EC943" s="36"/>
      <c r="ED943" s="36"/>
      <c r="EE943" s="36"/>
      <c r="EF943" s="36"/>
      <c r="EG943" s="36"/>
      <c r="EH943" s="36"/>
      <c r="EI943" s="36"/>
      <c r="EJ943" s="36"/>
      <c r="EK943" s="36"/>
      <c r="EL943" s="36"/>
      <c r="EM943" s="36"/>
      <c r="EN943" s="36"/>
      <c r="EO943" s="36"/>
      <c r="EP943" s="36"/>
      <c r="EQ943" s="36"/>
      <c r="ER943" s="36"/>
      <c r="ES943" s="36"/>
      <c r="ET943" s="36"/>
      <c r="EU943" s="36"/>
      <c r="EV943" s="36"/>
      <c r="EW943" s="36"/>
      <c r="EX943" s="36"/>
      <c r="EY943" s="36"/>
      <c r="EZ943" s="36"/>
      <c r="FA943" s="36"/>
      <c r="FB943" s="36"/>
      <c r="FC943" s="36"/>
      <c r="FD943" s="36"/>
      <c r="FE943" s="36"/>
      <c r="FF943" s="36"/>
      <c r="FG943" s="36"/>
      <c r="FH943" s="36"/>
      <c r="FI943" s="36"/>
      <c r="FJ943" s="36"/>
      <c r="FK943" s="36"/>
      <c r="FL943" s="36"/>
      <c r="FM943" s="36"/>
      <c r="FN943" s="36"/>
      <c r="FO943" s="36"/>
      <c r="FP943" s="36"/>
      <c r="FQ943" s="36"/>
      <c r="FR943" s="36"/>
      <c r="FS943" s="36"/>
      <c r="FT943" s="36"/>
      <c r="FU943" s="36"/>
      <c r="FV943" s="36"/>
      <c r="FW943" s="36"/>
      <c r="FX943" s="36"/>
      <c r="FY943" s="36"/>
      <c r="FZ943" s="36"/>
      <c r="GA943" s="36"/>
      <c r="GB943" s="36"/>
      <c r="GC943" s="36"/>
      <c r="GD943" s="36"/>
      <c r="GE943" s="36"/>
      <c r="GF943" s="36"/>
      <c r="GG943" s="36"/>
      <c r="GH943" s="36"/>
      <c r="GI943" s="36"/>
      <c r="GJ943" s="36"/>
      <c r="GK943" s="36"/>
      <c r="GL943" s="36"/>
      <c r="GM943" s="36"/>
      <c r="GN943" s="36"/>
      <c r="GO943" s="36"/>
      <c r="GP943" s="36"/>
      <c r="GQ943" s="36"/>
      <c r="GR943" s="36"/>
      <c r="GS943" s="36"/>
      <c r="GT943" s="36"/>
      <c r="GU943" s="36"/>
      <c r="GV943" s="36"/>
      <c r="GW943" s="36"/>
      <c r="GX943" s="36"/>
      <c r="GY943" s="36"/>
      <c r="GZ943" s="36"/>
      <c r="HA943" s="36"/>
      <c r="HB943" s="36"/>
      <c r="HC943" s="36"/>
    </row>
    <row r="944" spans="1:211" x14ac:dyDescent="0.25">
      <c r="D944" s="19"/>
      <c r="E944" s="19"/>
      <c r="F944" s="19"/>
    </row>
    <row r="945" spans="4:6" x14ac:dyDescent="0.25">
      <c r="D945" s="19"/>
      <c r="E945" s="19"/>
      <c r="F945" s="19"/>
    </row>
  </sheetData>
  <mergeCells count="7">
    <mergeCell ref="C520:C529"/>
    <mergeCell ref="A1:F1"/>
    <mergeCell ref="A4:A5"/>
    <mergeCell ref="B4:B5"/>
    <mergeCell ref="D4:D5"/>
    <mergeCell ref="E4:E5"/>
    <mergeCell ref="F4:F5"/>
  </mergeCell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ian-iun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User</cp:lastModifiedBy>
  <dcterms:created xsi:type="dcterms:W3CDTF">2021-01-18T07:37:09Z</dcterms:created>
  <dcterms:modified xsi:type="dcterms:W3CDTF">2022-07-15T07:19:57Z</dcterms:modified>
</cp:coreProperties>
</file>